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2705" firstSheet="5" activeTab="7"/>
  </bookViews>
  <sheets>
    <sheet name="1. SWOT-анализ" sheetId="1" r:id="rId1"/>
    <sheet name="2. Перечень отраслей" sheetId="2" r:id="rId2"/>
    <sheet name="3. Перечень прогр.  мероприятий" sheetId="3" r:id="rId3"/>
    <sheet name="4. Показатели эффективности" sheetId="4" r:id="rId4"/>
    <sheet name="5. Аннотация инвестпроекта" sheetId="5" r:id="rId5"/>
    <sheet name="6. Перечень НПА" sheetId="6" r:id="rId6"/>
    <sheet name="7. Целевые ориентиры" sheetId="7" r:id="rId7"/>
    <sheet name="8. Объемы финансирования" sheetId="8" r:id="rId8"/>
    <sheet name="9.Заявляемая потребность" sheetId="9" r:id="rId9"/>
  </sheets>
  <definedNames>
    <definedName name="_ftn1" localSheetId="6">'7. Целевые ориентиры'!$A$192</definedName>
    <definedName name="_ftnref1" localSheetId="6">'7. Целевые ориентиры'!$B$18</definedName>
    <definedName name="_xlnm.Print_Titles" localSheetId="2">'3. Перечень прогр.  мероприятий'!$12:$12</definedName>
    <definedName name="_xlnm.Print_Titles" localSheetId="3">'4. Показатели эффективности'!$15:$15</definedName>
    <definedName name="_xlnm.Print_Titles" localSheetId="5">'6. Перечень НПА'!$13:$13</definedName>
    <definedName name="_xlnm.Print_Titles" localSheetId="6">'7. Целевые ориентиры'!$15:$15</definedName>
    <definedName name="_xlnm.Print_Titles" localSheetId="7">'8. Объемы финансирования'!$15:$15</definedName>
    <definedName name="_xlnm.Print_Titles" localSheetId="8">'9.Заявляемая потребность'!$14:$14</definedName>
  </definedNames>
  <calcPr fullCalcOnLoad="1"/>
</workbook>
</file>

<file path=xl/sharedStrings.xml><?xml version="1.0" encoding="utf-8"?>
<sst xmlns="http://schemas.openxmlformats.org/spreadsheetml/2006/main" count="4765" uniqueCount="2090">
  <si>
    <t>Число учреждений здравоохранения,  использующих информационные технологии              для автоматизации процессов управления учреждением и использующие ИКТ для организации предоставления медицинской помощи населению, единиц</t>
  </si>
  <si>
    <t>12</t>
  </si>
  <si>
    <t>Автоматизация лечебных  процессов в учреждениях здравоохранения</t>
  </si>
  <si>
    <t>Автоматизация учреждений здравоохранения (внедрение электронной карты больного, автоматизация работы поликлиник, больниц, лабораторий). Обеспечение оперативного обмена информацией между специалистами для повышения качества оказываемых медицинских услуг</t>
  </si>
  <si>
    <t>Количество учреждений, в которых внедрены АИС для автоматизации работы и управления учреждений</t>
  </si>
  <si>
    <t>14</t>
  </si>
  <si>
    <t>Оснащение компьютерной, проекционной, копировально-множительной техникой учреждений здравоохранения, модернизация и замена  компьютерной, проекционной  и копировально-множительной техники, выработавшей технический ресурс</t>
  </si>
  <si>
    <t>Среднее количество медицинского персонала,  приходящегося на один персональный компьютер с процессором не ниже            Celeron 2 Ghz,  человек</t>
  </si>
  <si>
    <t>1</t>
  </si>
  <si>
    <t>Комплексная автоматизированная система управления  станций скорой и неотложной медицинской помощи</t>
  </si>
  <si>
    <t>Автоматизированная навигационно-диспетчерская система управления выездными бригадами станций скорой и неотложной медицинской помощи</t>
  </si>
  <si>
    <t>Разработка и внедрение комплексных информационных систем лечебных учреждений</t>
  </si>
  <si>
    <t>Разработка и внедрение комплекса АИС в учреждениях здравоохранения  Автоматизация связи компьютеров с новым медицинским оборудованием</t>
  </si>
  <si>
    <t>Создание ЦОД учреждений здравоохранения</t>
  </si>
  <si>
    <t>Центр обработки данных МУЗ необходим для обеспечения сохранности и конфиденциальности информации,  а также  для налаживания комплексной автоматизации обработки информации</t>
  </si>
  <si>
    <t>Создание телемедицинских центров  (компьютеризированные медицинские диагностические центры)</t>
  </si>
  <si>
    <t>Осуществление диагностики посредством оборудования,  находящегося в различных ведущих центрах страны</t>
  </si>
  <si>
    <t>Цель 3. Информатизация сферы культуры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</si>
  <si>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</si>
  <si>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</si>
  <si>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</si>
  <si>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</si>
  <si>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</si>
  <si>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</si>
  <si>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</si>
  <si>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</si>
  <si>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</si>
  <si>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</si>
  <si>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4.2</t>
  </si>
  <si>
    <t>4.3</t>
  </si>
  <si>
    <t>4.4</t>
  </si>
  <si>
    <t>5.2</t>
  </si>
  <si>
    <t>5.3</t>
  </si>
  <si>
    <t>6.2</t>
  </si>
  <si>
    <t>17.7.4</t>
  </si>
  <si>
    <t>17.7.5</t>
  </si>
  <si>
    <t>17.7.6</t>
  </si>
  <si>
    <t>17.7.7</t>
  </si>
  <si>
    <t>17.7.8</t>
  </si>
  <si>
    <t>17.7.9</t>
  </si>
  <si>
    <t>17.7.10</t>
  </si>
  <si>
    <t>Увеличение численности пользователей, создание профильных библиотек</t>
  </si>
  <si>
    <t>Реализация ДМЦП «Сохранение и развитие  культуры  в    Петропавловск–Камчатском городском округе   на   2010-2014 годы»</t>
  </si>
  <si>
    <t>Увеличение численности пользователей</t>
  </si>
  <si>
    <t>Наличие сметы</t>
  </si>
  <si>
    <t>Количество реализованных инновационных проектов субъектами малого и среднего предпринимательства</t>
  </si>
  <si>
    <t>Привлечение субъектов малого и среднего предпринимательства к осуществлению функции управления жилищным фондом</t>
  </si>
  <si>
    <t>Количество консультаций субъектам малого и среднего предпринимательства по вопросам управления жилищным фондом</t>
  </si>
  <si>
    <t>Комитет городского хозяйства Петропавловск-Камчатского городского округа</t>
  </si>
  <si>
    <t>Количество субъектов малого и среднего предпринимательства, вовлеченных в сферу жилищно-коммунального хозяйства</t>
  </si>
  <si>
    <t>Рост количества субъектов малого и среднего предпринимательства, вовлеченных в сферу жилищно-коммунального хозяйства</t>
  </si>
  <si>
    <t>В СФЕРЕ ЗДРАВООХРАНЕНИЯ</t>
  </si>
  <si>
    <t>Цель 1. Организация оказания на территории городского округа первичной медико-санитарной помощи в амбулаторно-поликлинических, стационарно-поликлинических и больничных учреждениях, скорой медицинской помощи (за исключением санитарно-авиационной), медицинской помощи женщинам</t>
  </si>
  <si>
    <t>Приобретение медицинского оборудования в МУЗ в соответствии с табелем оснащенности</t>
  </si>
  <si>
    <t>2010-2014 гг.</t>
  </si>
  <si>
    <t>Реализация МДЦП «Приобретение медицинского оборудования для МУЗ (2010-2014 годы)»</t>
  </si>
  <si>
    <t>Департамент социального развития Петропавловск-Камчатского городского округа</t>
  </si>
  <si>
    <t>Вовлечение молодежи в социальную практику и информирование, создание условий для формирования здорового образа жизни, активного включения молодежи в социально-экономическую, политическую и культурную жизнь общества</t>
  </si>
  <si>
    <t>Реализация ДМЦП «Молодежь Петропавловск–Камчатского городского округа на 2009-2010 годы».</t>
  </si>
  <si>
    <t>Развитие и поддержка молодежных общественных организаций;</t>
  </si>
  <si>
    <t>гражданско-патриотический клуб;</t>
  </si>
  <si>
    <t>поддержка молодежного сайта, информирование;</t>
  </si>
  <si>
    <t>юридическая консультация;</t>
  </si>
  <si>
    <t>молодые семьи, психологическая поддержка;</t>
  </si>
  <si>
    <t>создание новых и поддержка существующих творческих молодежных организаций;</t>
  </si>
  <si>
    <t>создание новых молодежных творческих коллективов;</t>
  </si>
  <si>
    <t>создание центра молодой семьи</t>
  </si>
  <si>
    <t>Количество молодежных мероприятий, реализуемых в области молодежной политики</t>
  </si>
  <si>
    <t>Увеличение количества молодежных программных мероприятий по направлениям молодежной политики, повышение качества проведения и охвата целевой аудитории, повышение уровня информированности</t>
  </si>
  <si>
    <t>Создание системы поддержки в решении жилищной проблемы молодых семей</t>
  </si>
  <si>
    <t>Количество молодых семей, включенных в программу, претендентов на получение социальных выплат в текущем году;</t>
  </si>
  <si>
    <t>- количество молодых семей, улучшивших жилищные условия при оказании содействия за счет бюджетов</t>
  </si>
  <si>
    <t>Увеличение общего количества молодых семей, включенных в программу, претендентов на получение социальных выплат в текущем году;</t>
  </si>
  <si>
    <t>Развитие форм и методов вовлечения молодежи в трудовую деятельность</t>
  </si>
  <si>
    <t>ДМЦП «Молодежь Петропавловск–Камчатского городского округа на 2009-2010 годы»; подпрограмма «Временное трудоустройство и содействие занятости молодежи».</t>
  </si>
  <si>
    <t>Развитие форм и методов вовлечения молодежи в трудовую деятельность;</t>
  </si>
  <si>
    <t>развитие движения студенческих отрядов;</t>
  </si>
  <si>
    <t>молодежная биржа труда;</t>
  </si>
  <si>
    <t>центр поддержки молодежного предпринимательства;</t>
  </si>
  <si>
    <t>организация дополнительных рабочих мест для временного трудоустройства несовершеннолетних</t>
  </si>
  <si>
    <t>количество/ численность молодежных отрядов;</t>
  </si>
  <si>
    <t>количество трудоустроенных через молодежную биржу; количество/ численность трудоустроенных несовершеннолетних</t>
  </si>
  <si>
    <t>Обеспечение выполнения показателей результативности</t>
  </si>
  <si>
    <t>Профилактика асоциальных явлений и интеграция в жизнь общества молодых людей, попавших в трудную жизненную ситуацию</t>
  </si>
  <si>
    <t>Реализация программных мероприятий ДМЦП «Молодежь Петропавловск–Камчатского городского округа на 2009-2010 годы»; подпрограмма «Профилактика асоциальных явлений и употребления ПАВ»</t>
  </si>
  <si>
    <t>Целевые индикаторы подпрограммы «Профилактика асоциальных явлений и употребления ПАВ»</t>
  </si>
  <si>
    <t>В СФЕРЕ СПОРТА И ФИЗИЧЕСКОЙ КУЛЬТУРЫ</t>
  </si>
  <si>
    <t>2010-2012 гг.</t>
  </si>
  <si>
    <t>Строительство ледового Дворца спорта</t>
  </si>
  <si>
    <t>Строительство плавательного центра</t>
  </si>
  <si>
    <t>Строительство крытого футбольного манежа для ДЮСШ по футболу</t>
  </si>
  <si>
    <t>Внедрение системы диспетчерского контроля в случае возникновения угрозы или чрезвычайных ситуаций природного и техногенного характера (Единая дежурно-диспетчерская служба)</t>
  </si>
  <si>
    <t>Внедрение комплекса АИС для автоматизации работы городского архива и создание системы оперативного предоставления архивных документов населению, в том числе и с использованием средств ИКТ и сети Интернет.</t>
  </si>
  <si>
    <t>Автоматизация работы городского архива, перевод документов в цифровой электронный формат, и создание</t>
  </si>
  <si>
    <t>Цель 6. Создание системы «Безопасный город»</t>
  </si>
  <si>
    <t>Развитие экстренной службы «112»  («01», «02» и «03»)</t>
  </si>
  <si>
    <t>Обеспечение оперативной связи и передачи информации дежурным учреждениям города</t>
  </si>
  <si>
    <t>Создание единой информационной системы управления, взаимодействия с органами охраны правопорядка и алгоритма быстрого реагирования на тревожную информацию</t>
  </si>
  <si>
    <t xml:space="preserve">Система обеспечения безопасности города </t>
  </si>
  <si>
    <t>АИС производит анализ поступающей информации, классифицирует и перераспределяет ее по ответственным органам</t>
  </si>
  <si>
    <t>Система комплексного  видеонаблюдения в целях   обеспечения правопорядка города</t>
  </si>
  <si>
    <t>Разработка проекта детальной планировки «Мегапарк «Земля Кутха», с определением очередности строительства,  включая схему инженерного обеспечения</t>
  </si>
  <si>
    <t>Разработка рабочего проекта объектов «Мегапарк «Земля Кутха»</t>
  </si>
  <si>
    <t>Изготовление объемного макета планировочного решения «Всесезонный горнолыжный комплекс «Петровская сопка»</t>
  </si>
  <si>
    <t>Изготовление объемного макета</t>
  </si>
  <si>
    <t>Выставочный макет  «Всесезонный горнолыжный комплекс «Петровская сопка»</t>
  </si>
  <si>
    <t>Выставочный макет   «Всесезонный горнолыжный комплекс «Петровская сопка»</t>
  </si>
  <si>
    <t>Увеличение мощности электроэнергии в районе нового строительства</t>
  </si>
  <si>
    <t>Цель 2. Качественное и эффективное освещение городских автомобильных дорог и проездов, городских территорий на основе высокоэкономичных и надежных источников света</t>
  </si>
  <si>
    <t>Строительство нового и реконструкция существующего наружного освещения магистральных дорог</t>
  </si>
  <si>
    <t>Замена светильников РКУ-400 на ЖКУ-250</t>
  </si>
  <si>
    <t>Замена светильников РКУ-250 на ЖКУ-150</t>
  </si>
  <si>
    <t>1 316 штук</t>
  </si>
  <si>
    <t>741 штук</t>
  </si>
  <si>
    <t>Увеличение количества освещенных территорий;</t>
  </si>
  <si>
    <t>повышение качества освещения проезжей части;</t>
  </si>
  <si>
    <t>снижение аварийности на автомобильных дорогах;</t>
  </si>
  <si>
    <t>рациональное использование электрической энергии;</t>
  </si>
  <si>
    <t>снижение затрат на содержание линий наружного освещения.</t>
  </si>
  <si>
    <t>Строительство нового и реконструкция существующего наружного освещения внутриквартальных (межквартальных) улиц и проездов, улиц и проездов к объектам социальной сферы</t>
  </si>
  <si>
    <t>Дополнительное освещение пешеходных переходов</t>
  </si>
  <si>
    <t>108 штук</t>
  </si>
  <si>
    <t>- сокращение количества дорожно-транспортных происшествий в темное время суток с участием пешеходов;</t>
  </si>
  <si>
    <t>Цель 3. Повышение качества и надежности предоставления коммунальных услуг, снижение уровня износа объектов коммунальной инфраструктуры в Петропавловск-Камчатском городском округе</t>
  </si>
  <si>
    <t>- повышение эффективности, качества жилищно-коммунального обслуживания;</t>
  </si>
  <si>
    <t>- надежность работы инженерных систем жизнеобеспечения;</t>
  </si>
  <si>
    <t>Выработка совместных решений, направленных как на поддержку малого предпринимательства, так и на решение социально-экономических задач городского округа.</t>
  </si>
  <si>
    <t>Наименование   нормативно-правового акта</t>
  </si>
  <si>
    <t>Срок  принятия  (подготовки)</t>
  </si>
  <si>
    <t>Цель принятия  нормативно-правового акта, регулируемые вопросы</t>
  </si>
  <si>
    <t>Концепция развития промышленности на территории Петропавловск-Камчатского городского округа до 2014 года</t>
  </si>
  <si>
    <t>Определение ключевых направлений развития промышленного сектора экономики Петропавловск-Камчатского городского округа</t>
  </si>
  <si>
    <t>2.</t>
  </si>
  <si>
    <t>Постановление Главы Петропавловск-Камчатском городского округа об упрощении процедуры землеотвода для нужд развития промышленного сектора экономики</t>
  </si>
  <si>
    <t>IV квартал 2010</t>
  </si>
  <si>
    <t>Формирование условий, обеспечивающих реальное сокращение периода времени, необходимо для землеотвода земельного участка до 4 недель</t>
  </si>
  <si>
    <t>3.</t>
  </si>
  <si>
    <t>Муниципальная долгосрочная целевая программа «Поддержка и развитие субъектов малого и среднего предпринимательства на территории Петропавловск-Камчатского городского округа на период 2010-2012 годы»</t>
  </si>
  <si>
    <t>IV квартал 2009</t>
  </si>
  <si>
    <t>Поддержка и развитие субъектов малого и среднего предпринимательства на территории Петропавловск-Камчатского городского округа</t>
  </si>
  <si>
    <t>4.</t>
  </si>
  <si>
    <t>Решение Городской Думы Петропавловск-Камчатского городского округа «О едином налоге на вмененный доход на территории Петропавловск-Камчатского городского округа»</t>
  </si>
  <si>
    <t>Оптимизация ЕНВД для субъектов малого и среднего предпринимательства по приоритетным видам деятельности</t>
  </si>
  <si>
    <t>5.</t>
  </si>
  <si>
    <t>Постановление администрации Петропавловск-Камчатского городского округа «Об утверждении порядка предоставления субсидий из бюджета Петропавловск-Камчатского городского округа субъектам малого и среднего предпринимательства на компенсацию части затрат, связанных с уплатой процентов по кредитам, привлеченным в российских кредитных организациях, и лизинговым договорам»</t>
  </si>
  <si>
    <t>Обеспечение доступа субъектов малого и среднего предпринимательства к финансовой поддержке</t>
  </si>
  <si>
    <t>6.</t>
  </si>
  <si>
    <t>Постановление администрации Петропавловск-Камчатского городского округа «Об утверждении порядка предоставления субсидий из бюджета Петропавловск-Камчатского городского округа субъектам малого и среднего предпринимательства в целях возмещения части затрат стоимости присоединения и (или) подключения к сетям: электрическим, водоснабжения, водоотведения и очистки сточных вод при строительстве (реконструкции) объектов, предназначенных для производства (реализации) товаров, выполнения работ, оказания услуг»</t>
  </si>
  <si>
    <t>7.</t>
  </si>
  <si>
    <t>Создание условий для развития и совершенствования  духовно-нравственного содержания жизни населения ПКГО и обеспечение выравнивания доступа к культурным ценностям и информационным ресурсам различных групп граждан</t>
  </si>
  <si>
    <t>8.</t>
  </si>
  <si>
    <t>Реализация программы направлена на: улучшение качества медицинской помощи;  улучшение здоровья населения;  улучшение доступности первичной  медико-санитарной медицинской помощи  для  населения городского округа</t>
  </si>
  <si>
    <t>9.</t>
  </si>
  <si>
    <t>Реализация программы направлена на создание условий для развития массового спорта и физкультурно–оздоровительного движения на территории городского округа.</t>
  </si>
  <si>
    <t>10.</t>
  </si>
  <si>
    <t>11.</t>
  </si>
  <si>
    <t>Издание справочно-информационной литературы по вопросам малого предпринимательства</t>
  </si>
  <si>
    <t>1 раз в год тираж не менее 1000 экземпляров</t>
  </si>
  <si>
    <t>Ежегодный тираж справочника   - количество экземпляров</t>
  </si>
  <si>
    <t xml:space="preserve">Цель 2. Усиление рыночных позиций малого и среднего предпринимательства  </t>
  </si>
  <si>
    <t>до 01.07.2010 г.</t>
  </si>
  <si>
    <t>Площадь объектов недвижимости, дополнительно переданных в собственность субъектам малого и среднего предпринимательства по преимущественному праву выкупа</t>
  </si>
  <si>
    <t>Рост количества субъектов малого и среднего предпринимательства, воспользовавшихся правом преимущественного выкупа нежилых помещений</t>
  </si>
  <si>
    <t>Комитет по управлению имуществом Петропавловск-Камчатского городского округа</t>
  </si>
  <si>
    <t>Площадь объектов недвижимости, дополнительно переданных в аренду субъектам малого и среднего предпринимательства</t>
  </si>
  <si>
    <t>Рост количества муниципальных объектов недвижимости, переданных в пользование субъектам малого и среднего предпринимательства</t>
  </si>
  <si>
    <t>Предоставление субсидий субъектам малого и среднего предпринимательства в целях возмещения части стоимости присоединения и (или) подключения к сетям: электрическим, водоснабжения, водоотведения и очистки сточных вод при строительстве (реконструкции) объектов, предназначенных для производства (реализации) товаров, выполнения работ, оказания услуг</t>
  </si>
  <si>
    <t>Субсидирование части затрат, связанных с уплатой процентов по кредитам, привлеченным в российских кредитных организациях, и лизинговым договорам</t>
  </si>
  <si>
    <t>Количество субъектов малого и среднего предпринимательства-получателей поддержки (субсидии)</t>
  </si>
  <si>
    <t>Расширение доступа к кредитным и иным финансовым ресурсам для развития бизнеса</t>
  </si>
  <si>
    <t>Предоставление муниципальных гарантий по обязательствам субъектов малого и  среднего  предпринимательства и  организаций, образующих инфраструктуру  поддержки субъектов  малого и среднего  предпринимательства</t>
  </si>
  <si>
    <t>Количество субъектов малого и среднего предпринимательства, получивших муниципальные гарантии</t>
  </si>
  <si>
    <t>Развитие межмуниципального, межрегионального и международного сотрудничества в сфере малого предпринимательств</t>
  </si>
  <si>
    <t>Количество   мероприятий,  содействующих развитию межрегионального и международного сотрудничества в сфере малого предпринимательств</t>
  </si>
  <si>
    <t>Проведение выставочно-ярмарочных мероприятий с участием субъектов малого и среднего предпринимательства</t>
  </si>
  <si>
    <t>Развитие малого предпринимательства в молодежной среде:</t>
  </si>
  <si>
    <t>Проведение   конкурсов перспективных инвестиционных проектов молодежи.</t>
  </si>
  <si>
    <t>Рост лиц из числа молодежи, вовлеченных в предпринимательскую деятельность</t>
  </si>
  <si>
    <t>Развитие системы порталов муниципального образования</t>
  </si>
  <si>
    <t>Объедение и развитие образовательных электронных ресурсов образовательных учреждений городского округа, и обеспечение их общедоступности</t>
  </si>
  <si>
    <t>Количество образовательных порталов/сайтов с обучающими программами и электронными образовательными ресурсами,  единиц</t>
  </si>
  <si>
    <t>8</t>
  </si>
  <si>
    <t xml:space="preserve">Автоматизированная информационная система мониторинга  муниципального образования </t>
  </si>
  <si>
    <t>Необходимость осуществления  периодического автоматизированного анализа различных сфер МОУ</t>
  </si>
  <si>
    <t>Количество образовательных учреждений,  охваченных АИС мониторинга качества образования</t>
  </si>
  <si>
    <t>Подготовлено техническое задание на внедрение АИС</t>
  </si>
  <si>
    <t xml:space="preserve">Электронная карта учащегося </t>
  </si>
  <si>
    <t>Реализованы подсистемы оплаты питания и различных услуг, обеспечения безопасности (идентификация прохода в школу), библиотечного обслуживания и т.п.</t>
  </si>
  <si>
    <t>Внедрение автоматизированной системы управления образовательными учреждениями. Управление образовательным процессом и финансово хозяйственной деятельностью</t>
  </si>
  <si>
    <t>1500</t>
  </si>
  <si>
    <t>1600</t>
  </si>
  <si>
    <t>2.1.9</t>
  </si>
  <si>
    <t>2.2</t>
  </si>
  <si>
    <t xml:space="preserve">Цель 2. Усиление рыночных позиций малого и среднего предпринимательства      </t>
  </si>
  <si>
    <t>2.2.1</t>
  </si>
  <si>
    <t>кв. м</t>
  </si>
  <si>
    <t>2.2.2</t>
  </si>
  <si>
    <t>более 700,0</t>
  </si>
  <si>
    <t>2.2.3</t>
  </si>
  <si>
    <t>2.2.4</t>
  </si>
  <si>
    <t xml:space="preserve"> Количество субъектов малого и среднего предпринимательства-получателей поддержки (субсидии)                 </t>
  </si>
  <si>
    <t>2.2.5</t>
  </si>
  <si>
    <t>2.2.6</t>
  </si>
  <si>
    <t>2</t>
  </si>
  <si>
    <t>2.2.7</t>
  </si>
  <si>
    <t>70</t>
  </si>
  <si>
    <t>2.2.8</t>
  </si>
  <si>
    <t>2.2.9</t>
  </si>
  <si>
    <t>2.2.10</t>
  </si>
  <si>
    <t>- комфортность и безопасность условий проживания населения ПКГО.</t>
  </si>
  <si>
    <t>МУП «Управление механизации и транспорта»</t>
  </si>
  <si>
    <t>Не предусмотрено</t>
  </si>
  <si>
    <t>Цель 4. Оптимизация процессов договорного, информационного и финансового взаимодействия субъектов производства, распределения, поставки и потребления коммунальных ресурсов и обеспечение сокращения темпов роста стоимости коммунальных услуг для конечных потребителей</t>
  </si>
  <si>
    <t>Установка узлов учета тепловой энергии и горячей воды</t>
  </si>
  <si>
    <t>Установка УУТЭГВ:</t>
  </si>
  <si>
    <t>кол-во устанавливаемых УУТЭГВ, в т.ч.: многоэтажные жилые дома,</t>
  </si>
  <si>
    <t>857 шт.</t>
  </si>
  <si>
    <t>- обеспечение возможности введения двуставочных дифференцированных по времени суток и дням недели тарифных планов на коммунальные ресурсы и услуги</t>
  </si>
  <si>
    <t>Модернизация узлов учета тепловой энергии и горячей воды</t>
  </si>
  <si>
    <t>Установка УСПД:</t>
  </si>
  <si>
    <t>кол-во модернизируемых УУТЭГВ,</t>
  </si>
  <si>
    <t>в т.ч.: многоэтажные жилые дома,</t>
  </si>
  <si>
    <t>объекты социальной сферы;</t>
  </si>
  <si>
    <t>1457 шт.</t>
  </si>
  <si>
    <t>1332 шт.</t>
  </si>
  <si>
    <t>125 шт.</t>
  </si>
  <si>
    <t>Внедрение автоматизированной информационно-измерительной системы коммерческого учета потребления коммунальных ресурсов (энергоресурсов) – АИИСКУПЭ.</t>
  </si>
  <si>
    <t>Внедрение АИИСКУПЭ:</t>
  </si>
  <si>
    <t>кол-во подключаемых УУТЭГВ, в т.ч.: многоэтажные жилые дома,</t>
  </si>
  <si>
    <t>В СФЕРЕ ДОРОЖНОГО СТРОИТЕЛЬСТВА</t>
  </si>
  <si>
    <t>Цель 1. Улучшение городской среды и жизнеобеспечения населения путем рационального распределения средств и концентрации ресурсов на требуемых направлениях развития улично-дорожной сети города.</t>
  </si>
  <si>
    <t xml:space="preserve">Реконструкция и строительство новых автомобильных дорог    </t>
  </si>
  <si>
    <t>2009-2014 гг.</t>
  </si>
  <si>
    <t>Устройство магистралей непрерывного движения для разгрузки потоков из центральной части города.</t>
  </si>
  <si>
    <t>Развитие улично-дорожной сети города в части устройства системы  магистралей автотранспорта</t>
  </si>
  <si>
    <t>Увеличение протяженности магистральных улиц на 4,2 км</t>
  </si>
  <si>
    <t>Осуществление мер по обеспечению участия субъектов малого предпринимательства в выполнении муниципальных заказов</t>
  </si>
  <si>
    <t>Доля муниципальных заказов, размещенных у субъектов малого и среднего предпринимательства</t>
  </si>
  <si>
    <t>Обеспечение доли муниципальных заказов, размещенных у субъектов малого и среднего предпринимательства, не менее  40%</t>
  </si>
  <si>
    <t>Департамент организации муниципальных закупок Петропавловск-Камчатского городского округа</t>
  </si>
  <si>
    <t>Проведение городского конкурса "Предприниматель года"</t>
  </si>
  <si>
    <t>1 раз в год</t>
  </si>
  <si>
    <t xml:space="preserve">Проведение конкурсов профессионального мастерства среди ремесленников, кулинаров, пекарей, строителей и т.д.   </t>
  </si>
  <si>
    <t>1 раз в год для каждой целевой группы</t>
  </si>
  <si>
    <t>Выявление лучших представителей профессии - победителей конкурсов  профессионального мастерства среди ремесленников, кулинаров, пекарей, строителей и т.д.</t>
  </si>
  <si>
    <t>Формирование позитивного общественного мнения о массовых профессиях, рост количества субъектов малого и среднего предпринимательства в приоритетных отраслях экономики</t>
  </si>
  <si>
    <t>Проведение конкурса "Молодой предприниматель Петропавловска"</t>
  </si>
  <si>
    <t>Выявление лучших предпринимателей среди молодежи - победителей конкурса «Молодой предприниматель Петропавловска"</t>
  </si>
  <si>
    <t>Рост популярности предпринимательской деятельности среди молодежи, активное вовлечение молодежи в предпринимательскую среду</t>
  </si>
  <si>
    <t>- количество консультаций субъектам малого и среднего предпринимательства;</t>
  </si>
  <si>
    <t>Внедрение АИС, установка камер, постройка сети передачи данных, установка хранилищ видеоинформации в целях оперативного реагирования при выявлении фактов нарушения общественного порядка, правил БДД</t>
  </si>
  <si>
    <t>Комплексная АСУ дежурных частей  ГУВД</t>
  </si>
  <si>
    <t>Переход от системы накопления данных о событиях к комплексной системе информационной поддержки процессов управления с использованием технологий аналитической обработки данных. Создание информационных систем поддержки деятельности участковых уполномоченных</t>
  </si>
  <si>
    <t>Автоматическая система оповещения для массовой рассылки звуковых телевизионных и текстовых СМС сообщений  для ГО и ЧС</t>
  </si>
  <si>
    <t>В рамках отдельной подпрограмме по ГО и ЧС</t>
  </si>
  <si>
    <t>Гарантированные источники резервного электропитания</t>
  </si>
  <si>
    <t>Больницы, поликлиники, школы, детские сады, коммутационные узлы и др. социально значимые объекты</t>
  </si>
  <si>
    <t>Цель 7. Повышение квалификации работников администрации и социальной сферы Петропавловск-Камчатского городского округа</t>
  </si>
  <si>
    <t>Подготовка (переподготовка)  муниципальных  служащих в области использования современных информационных технологий</t>
  </si>
  <si>
    <t>Организация и проведение курсов подготовки и переподготовки</t>
  </si>
  <si>
    <t>Количество специалистов, повысивших квалификацию в области  использования информационных  технологий,  человек</t>
  </si>
  <si>
    <t>12500</t>
  </si>
  <si>
    <t>Популяризация и формирование навыков пользования информационными технологиями у населения</t>
  </si>
  <si>
    <t>Обеспечение информационной поддержки и общественного освещения хода реализации мероприятий Программы</t>
  </si>
  <si>
    <t>Цель 8. Инфраструктура городского округа</t>
  </si>
  <si>
    <t xml:space="preserve">Создание единой диспетчерской службы ЖКХ </t>
  </si>
  <si>
    <t>ЕДС ЖКХ позволит контролировать, оперативно обрабатывать и направлять в соответствующие службы поступающую информацию</t>
  </si>
  <si>
    <t>Автоматизация управления городским транспортом</t>
  </si>
  <si>
    <t>Отслеживание пассажиропотока  на остановках,  планирование выпуска на линии городского транспорта, отслеживание движение транспорта через спутник</t>
  </si>
  <si>
    <t>Развитие системы связи среди муниципальных учреждений Петропавловск-Камчатского городского округа</t>
  </si>
  <si>
    <t>Обеспечение аудио, видеосвязи между муниципальными учреждениями посредством развивающихся сетей передачи данных</t>
  </si>
  <si>
    <t>Обеспечение предоставления муниципальных услуг в электронном виде, в том числе с использованием сети Интернет</t>
  </si>
  <si>
    <t xml:space="preserve">Развитие системы доступа и получения  информации «в одно информационное окно» </t>
  </si>
  <si>
    <t>Развитие  системы предоставления  и получения информации гражданами города через «одно информационное окно» с использованием  средств ИКТ</t>
  </si>
  <si>
    <t>Развитие беспроводных точек доступа к информационным ресурсам города</t>
  </si>
  <si>
    <t>Обеспечение доступа жителей городского округа  к ресурсам городской информационной сети через  беспроводные точки  доступа</t>
  </si>
  <si>
    <t>В СФЕРЕ ИСПОЛЬЗОВАНИЯ МУНИЦИПАЛЬНОЙ СОБСТВЕННОСТИ</t>
  </si>
  <si>
    <t>Цель 1. Обеспечение социально-экономических функций города при управлении социально значимой недвижимостью и максимальной доходности коммерческой недвижимости при ее сохранности и капитализации</t>
  </si>
  <si>
    <t>Передача муниципального имущества эффективным собст­венникам путем их приватиза­ции</t>
  </si>
  <si>
    <t>до 1 июля 2010 года</t>
  </si>
  <si>
    <t>Реализация в первоочередном порядке имущества, в отноше­нии которого город не является эффективным собственником.</t>
  </si>
  <si>
    <t>Реализация поме­щений, требующих значительных, но не окупаемых в дальней­шем капитальных вложений</t>
  </si>
  <si>
    <t>Передача муниципального имущества собственникам путем реализации преимущественного права</t>
  </si>
  <si>
    <t>Использование преимущественного права арендаторов на приобретение арендуемого имущества муниципальной собственности</t>
  </si>
  <si>
    <t>Доходы бюджета города от арендаторов, использовавших преимущественное право</t>
  </si>
  <si>
    <t>Поступление в городской бюджет от арендаторов, использовавших преимущественное право 103,3 млн. руб.</t>
  </si>
  <si>
    <t>Оптимизация количества муниципальных предприятий</t>
  </si>
  <si>
    <t>до конца 2012 года</t>
  </si>
  <si>
    <t>Сокращение количества муниципальных унитарных предприятий  на 18 единиц</t>
  </si>
  <si>
    <t>Реализация прогнозных пла­нов (программ) приватизации объектов муниципальной собст­венности</t>
  </si>
  <si>
    <t>до конца 2014 года</t>
  </si>
  <si>
    <t>Приватизация объектов муниципальной собственности</t>
  </si>
  <si>
    <t>Количество объектов,  планируемых к включению в Прогнозный план приватизации за период 2010-2014 – 180.</t>
  </si>
  <si>
    <t>Реализация объектов муниципальной собст­венности включенных в прогнозный план приватизации в полном объеме</t>
  </si>
  <si>
    <t>В СФЕРЕ ОБЩЕСТВЕННОЙ БЕЗОПАСНОСТИ</t>
  </si>
  <si>
    <t>Цель 1. Защита населения и территории Петропавловск-Камчатского городского округа  от ЧС природного и техногенного характера</t>
  </si>
  <si>
    <t>Выполнение долгосрочной муниципальной  программы «Совершенствование защиты населения и территорий от ЧС природного и техногенного характера в Петропавловск-Камчатском городском округе на 2008 – 2010 годы»</t>
  </si>
  <si>
    <t>- Подготовка населения и специалистов к действиям в ЧС;</t>
  </si>
  <si>
    <t>- создание поисково-спасательного отряда Петропавловск-Камчатского городского округа;</t>
  </si>
  <si>
    <t>- создание резерва материальных ресурсов в целях ЧС;</t>
  </si>
  <si>
    <t>- совершенствование системы управления ГО и ЧС</t>
  </si>
  <si>
    <t>Общий объем финансирования программы 15 840,7 тыс. руб.</t>
  </si>
  <si>
    <t>Сокращение в 2-3 раза затрат на ликвидацию ЧС;</t>
  </si>
  <si>
    <t>- снижение на 20-30 % риска возникновения ЧС.</t>
  </si>
  <si>
    <t>Комиссия по предупреждению и ликвидации чрезвычайных ситуаций и обеспечению пожарной безопасности Петропавловск-Камчатского городского округа</t>
  </si>
  <si>
    <t>Решение Городской Думы Петропавловск-Камчатского городского округа от 21.11.2007 № 805-р</t>
  </si>
  <si>
    <t>Цель 2. Гражданская оборона</t>
  </si>
  <si>
    <t xml:space="preserve"> создание запасов материальных ресурсов в целях ГО;</t>
  </si>
  <si>
    <t xml:space="preserve"> восстановление муниципальных защитных сооружений ГО;</t>
  </si>
  <si>
    <t xml:space="preserve"> обучение населения, сил и средств ГО.</t>
  </si>
  <si>
    <t>Общий объем финансирования  программы составляет 24183,66 тыс. руб.</t>
  </si>
  <si>
    <t>Сокращение времени оповещения руководящего состава (время на одного человека) с 1,2 мин до 20 сек.;</t>
  </si>
  <si>
    <t xml:space="preserve"> повышение обеспеченности СИЗ органов администрации ПКГО, муниципальных учреждений с 0,06 до 92 единиц;</t>
  </si>
  <si>
    <t xml:space="preserve"> приведение 10 сборных эвакуационных пунктов ПКГО в соответствие установленным требованиям</t>
  </si>
  <si>
    <t>Создание народных дружин.</t>
  </si>
  <si>
    <t>2010 – 2014 годы</t>
  </si>
  <si>
    <t>Формирование народных дружин по решению администрации Петропавловск-Камчатского городского округа</t>
  </si>
  <si>
    <t>Административно-контрольное управление администрации Петропавловск-Камчатского городского округа</t>
  </si>
  <si>
    <t>Цель 4. Противодействие коррупции</t>
  </si>
  <si>
    <t>2.1.10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</si>
  <si>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</si>
  <si>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</si>
  <si>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</si>
  <si>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</si>
  <si>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</si>
  <si>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</si>
  <si>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</si>
  <si>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</si>
  <si>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</si>
  <si>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8.1.6</t>
  </si>
  <si>
    <t>8.1.7</t>
  </si>
  <si>
    <t>8.1.8</t>
  </si>
  <si>
    <t>8.1.9</t>
  </si>
  <si>
    <t>8.1.10</t>
  </si>
  <si>
    <t>8.1.11</t>
  </si>
  <si>
    <t>9.1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</si>
  <si>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</si>
  <si>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</si>
  <si>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</si>
  <si>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</si>
  <si>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</si>
  <si>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</si>
  <si>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</si>
  <si>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</si>
  <si>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</si>
  <si>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</si>
  <si>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10.1</t>
  </si>
  <si>
    <t>10.1.1</t>
  </si>
  <si>
    <t>10.1.2</t>
  </si>
  <si>
    <t>10.1.3</t>
  </si>
  <si>
    <t>10.1.4</t>
  </si>
  <si>
    <t>11.2.6</t>
  </si>
  <si>
    <t>12.1.4</t>
  </si>
  <si>
    <t>12.1.5</t>
  </si>
  <si>
    <t>12.1.6</t>
  </si>
  <si>
    <t>12.1.7</t>
  </si>
  <si>
    <t>12.4.1</t>
  </si>
  <si>
    <t>12.4.2</t>
  </si>
  <si>
    <t>12.4.3</t>
  </si>
  <si>
    <t>14.1.6</t>
  </si>
  <si>
    <t>14.1.7</t>
  </si>
  <si>
    <t>14.1.8</t>
  </si>
  <si>
    <t>16.1.5</t>
  </si>
  <si>
    <t>17.1.6</t>
  </si>
  <si>
    <t>17.1.7</t>
  </si>
  <si>
    <t>17.1.8</t>
  </si>
  <si>
    <t>17.1.9</t>
  </si>
  <si>
    <t>17.1.10</t>
  </si>
  <si>
    <t>17.1.11</t>
  </si>
  <si>
    <t>17.1.12</t>
  </si>
  <si>
    <t>17.1.13</t>
  </si>
  <si>
    <t>17.1.14</t>
  </si>
  <si>
    <t>17.2.4</t>
  </si>
  <si>
    <t>17.2.5</t>
  </si>
  <si>
    <t>17.2.6</t>
  </si>
  <si>
    <t>17.2.7</t>
  </si>
  <si>
    <t>17.3.2</t>
  </si>
  <si>
    <t>17.3.3</t>
  </si>
  <si>
    <t>17.4.3</t>
  </si>
  <si>
    <t>17.4.4</t>
  </si>
  <si>
    <t>17.4.5</t>
  </si>
  <si>
    <t>17.5.6</t>
  </si>
  <si>
    <t>17.5.7</t>
  </si>
  <si>
    <t>17.5.8</t>
  </si>
  <si>
    <t>17.5.9</t>
  </si>
  <si>
    <t>17.5.10</t>
  </si>
  <si>
    <t>17.5.11</t>
  </si>
  <si>
    <t>17.5.12</t>
  </si>
  <si>
    <t>17.5.13</t>
  </si>
  <si>
    <t>17.5.14</t>
  </si>
  <si>
    <t>17.5.15</t>
  </si>
  <si>
    <t>17.5.16</t>
  </si>
  <si>
    <t>17.5.17</t>
  </si>
  <si>
    <t>17.5.18</t>
  </si>
  <si>
    <t>17.5.19</t>
  </si>
  <si>
    <t>17.5.20</t>
  </si>
  <si>
    <t>17.6</t>
  </si>
  <si>
    <t>17.6.1</t>
  </si>
  <si>
    <t>17.6.2</t>
  </si>
  <si>
    <t>17.6.3</t>
  </si>
  <si>
    <t>17.6.4</t>
  </si>
  <si>
    <t>17.6.5</t>
  </si>
  <si>
    <t>17.6.6</t>
  </si>
  <si>
    <t>17.6.7</t>
  </si>
  <si>
    <t>17.7</t>
  </si>
  <si>
    <t>17.7.1</t>
  </si>
  <si>
    <t>17.7.2</t>
  </si>
  <si>
    <t>17.7.3</t>
  </si>
  <si>
    <t>17.8</t>
  </si>
  <si>
    <t>17.8.1</t>
  </si>
  <si>
    <t>17.8.2</t>
  </si>
  <si>
    <t>17.8.3</t>
  </si>
  <si>
    <t>17.8.4</t>
  </si>
  <si>
    <t>17.8.5</t>
  </si>
  <si>
    <t>17.8.6</t>
  </si>
  <si>
    <t>19.1.1</t>
  </si>
  <si>
    <t>19.2.1</t>
  </si>
  <si>
    <t>19.3.1</t>
  </si>
  <si>
    <t>19.4.1</t>
  </si>
  <si>
    <t>19.5.1</t>
  </si>
  <si>
    <t>19.6.1</t>
  </si>
  <si>
    <t>Планирование и анализ деятельности МОУ  в сфере предоставления образовательных услуг и финансово-хозяйственной деятельности. Создание электронного дневника учащегося. Обеспечение взаимосвязи МОУ с родителями, используя ИКТ</t>
  </si>
  <si>
    <t>Модернизация единой выделенной информационной сети среди учреждений образования Петропавловск–Камчатского городского округа</t>
  </si>
  <si>
    <t>Развитие и модернизация уже существующих локальных сетей в МОУ</t>
  </si>
  <si>
    <t>Подготовлены технические задания на создание и модернизацию ЛВС в учреждениях.</t>
  </si>
  <si>
    <t>Цель 2. Информатизация сферы здравоохранения</t>
  </si>
  <si>
    <t>Создание единой выделенной информационной сети среди учреждений здравоохранения</t>
  </si>
  <si>
    <t>Создание сети передачи данных между учреждениями здравоохранения в целях обеспечения необходимой инфраструктуры.    Внедрения комплекса АИС для автоматизации лечебного процесса и его оперативного мониторинга</t>
  </si>
  <si>
    <t>Уровень оснащенности пищеблоков общеобразовательных учреждений современным оборудованием</t>
  </si>
  <si>
    <t>Совершенствование системы школьного питания, в том числе путём:</t>
  </si>
  <si>
    <t>- оптимизации затрат, обеспечения доступности школьного питания;</t>
  </si>
  <si>
    <t>-приведения материально-технической базы учреждений в соответствие с современными разработками и технологиями;</t>
  </si>
  <si>
    <t>- улучшения структуры питания, обеспечения его  безопасности</t>
  </si>
  <si>
    <t>Реализация мероприятий по обеспечению обучающихся молоком и кисломолочными напитками</t>
  </si>
  <si>
    <t>Улучшение структуры питания учащихся образовательных учреждений</t>
  </si>
  <si>
    <t>Сейсмоусиление образовательных учреждений</t>
  </si>
  <si>
    <t>Снижение сейсмического риска и повышения безопасности детей в ОУ</t>
  </si>
  <si>
    <t>ПСД выполнено</t>
  </si>
  <si>
    <t>В СФЕРЕ КУЛЬТУРЫ</t>
  </si>
  <si>
    <t>Цель 1. Создание необходимых условий для    обеспечения жителей Петропавловск-Камчатского городского округа  услугами муниципальных    учреждений культуры и   образовательных учреждений дополнительного образования детей (ДМШ, ДХШ)</t>
  </si>
  <si>
    <t>Распоряжение администрации Петропавловск-Камчатского городского округа «О порядке разработки, утверждения и введения в действие административных регламентов в отношении разрешительных и контрольных функций администрации Петропавловск-Камчатского городского округа»</t>
  </si>
  <si>
    <t>Подготовка условий для введения административных регламентов</t>
  </si>
  <si>
    <t>27.</t>
  </si>
  <si>
    <t>Распоряжения администрации Петропавловск-Камчатского городского округа по введению административных регламентов</t>
  </si>
  <si>
    <t>Введение административных регламентов в отношении разрешительных и контрольных функций администрации Петропавловск-Камчатского городского округа</t>
  </si>
  <si>
    <t>28.</t>
  </si>
  <si>
    <t>Решение Городской Думы Петропавловск-Камчатского городского округа «О порядке доступа к информации в муниципальных информа­ционных системах субъек­тов персональных данных»</t>
  </si>
  <si>
    <t>Обеспечение прав субъектов персональных данных на доступ к информации</t>
  </si>
  <si>
    <t>ПЕРЕЧЕНЬ НОРМАТИВНЫХ ПРАВОВЫХ АКТОВ, НЕОБХОДИМЫХ К ПОДГОТОВКЕ (ПРИНЯТИЮ)
В РАМКАХ РЕАЛИЗАЦИИ ПРОГРАММЫ</t>
  </si>
  <si>
    <t>Наименование целей   и показателей достижения целей (целевых ориентиров)</t>
  </si>
  <si>
    <t>Ед. изм.</t>
  </si>
  <si>
    <t>Предыдущие годы</t>
  </si>
  <si>
    <t>Среднесрочная перспектива</t>
  </si>
  <si>
    <t>2007 год (факт)</t>
  </si>
  <si>
    <t>2008 год (оценка)</t>
  </si>
  <si>
    <t>чел.</t>
  </si>
  <si>
    <t>Индекс физического объ­ема промышленного про­изводства по полному кругу предприятий</t>
  </si>
  <si>
    <t>в % к предыдущему году</t>
  </si>
  <si>
    <t>Темп роста объема инве­стиций в основной капитал за счет всех источников финансирования</t>
  </si>
  <si>
    <t xml:space="preserve">Цель 1. Создание благоприятных условий для развития малого и среднего предпринимательства на территории Петропавловск-Камчатского городского округа           </t>
  </si>
  <si>
    <t>единиц</t>
  </si>
  <si>
    <t>2.1.3</t>
  </si>
  <si>
    <t>28</t>
  </si>
  <si>
    <t>22</t>
  </si>
  <si>
    <t>2.1.4</t>
  </si>
  <si>
    <t>%</t>
  </si>
  <si>
    <t>не менее 40</t>
  </si>
  <si>
    <t>2.1.5</t>
  </si>
  <si>
    <t>2.1.6</t>
  </si>
  <si>
    <t>2.1.7</t>
  </si>
  <si>
    <t>2.1.8</t>
  </si>
  <si>
    <t>Объем     финансирования  - всего</t>
  </si>
  <si>
    <t>В том числе</t>
  </si>
  <si>
    <t xml:space="preserve">федеральный бюджет  </t>
  </si>
  <si>
    <t xml:space="preserve">краевой бюджет    </t>
  </si>
  <si>
    <t>Реквизиты документа утверждающего   федеральное    финансирование   (наименование   программы)</t>
  </si>
  <si>
    <t>Реквизиты документа  утверждающего  финансирование  за счет средств краевого  бюджета (наименование программы)</t>
  </si>
  <si>
    <t>Строительство нового и реконструкция существующего наружного освещения магистральных дорог (программа)</t>
  </si>
  <si>
    <t>Строительство нового и реконструкция существующего наружного освещения внутриквартальных (межквартальных) улиц и проездов, улиц и проездов к объектам социальной сферы (программа)</t>
  </si>
  <si>
    <t>Автоматизированная система управление наружным освещением (АСУНО)</t>
  </si>
  <si>
    <t>Модернизация жилищно-коммунального комплекса и инженерной инфраструктуры ПКГО. (программа)</t>
  </si>
  <si>
    <t>Установка узлов учета тепловой энергии и горячей воды (программа)</t>
  </si>
  <si>
    <t>Модернизация узлов учета тепловой энергии и горячей воды (программа)</t>
  </si>
  <si>
    <t>Внедрение автоматизированной информационно-измерительной системе коммерческого учета потребления коммунальных ресурсов (энергоресурсов) – АИИСКУПЭ (программа)</t>
  </si>
  <si>
    <t xml:space="preserve">2010 год </t>
  </si>
  <si>
    <t xml:space="preserve">2011 год </t>
  </si>
  <si>
    <t>Долгосрочная муниципальная целевая программа «Обеспечение жильем или улучшение жилищных условий молодых семей в ПКГО на 2008-2010 годы»</t>
  </si>
  <si>
    <t>Сокращение количества муниципальных предприятий</t>
  </si>
  <si>
    <t xml:space="preserve">2010 год    </t>
  </si>
  <si>
    <t xml:space="preserve">2012 год    </t>
  </si>
  <si>
    <t>Выполнение долгосрочной муниципальной  программы «Совершенствование защиты населения и территорий от ЧС природного и техногенного характера в ПКГО на 2008–2010 годы»</t>
  </si>
  <si>
    <t>Принятие и реализация муниципальной долгосрочной целевой программы «Совершенствование гражданской обороны и защиты населения Петропавловск-Камчатского городского округа на 2010-2014 годы»</t>
  </si>
  <si>
    <t>Защита муниципальных информационных систем</t>
  </si>
  <si>
    <t xml:space="preserve">2010 год            </t>
  </si>
  <si>
    <t xml:space="preserve">2014 год            </t>
  </si>
  <si>
    <t>Местный бюджет</t>
  </si>
  <si>
    <t>Внебюджетные источники</t>
  </si>
  <si>
    <t xml:space="preserve">Итого по программе:  </t>
  </si>
  <si>
    <t>Модернизация существующего парка санитарного автотранспорта</t>
  </si>
  <si>
    <t>Обновление  существующего автопарка (приобретение 38 машин УАЗ 39623 с носилками)</t>
  </si>
  <si>
    <t>Строительство типового здания новой поликлиники в Южной части города на 500 посещений в смену</t>
  </si>
  <si>
    <t>2011-2014 гг.</t>
  </si>
  <si>
    <t>Строительство типового здания поликлиники</t>
  </si>
  <si>
    <t>2012-2014 гг.</t>
  </si>
  <si>
    <t>2010-2011 гг.</t>
  </si>
  <si>
    <t>Строительство очистных сооружений для МУЗ «Городская детская инфекционная больница»</t>
  </si>
  <si>
    <t>Строительство очистных сооружений</t>
  </si>
  <si>
    <t>Приведение в соответствии с санитарными нормами</t>
  </si>
  <si>
    <t>Строительство хосписа на 200 коек на территории г. Петропавловска-Камчатского</t>
  </si>
  <si>
    <t>Строительство хосписа</t>
  </si>
  <si>
    <t>Проведение иммунизации вакциной против рака шейки матки девочек 12 – 13 лет из «группы риска»</t>
  </si>
  <si>
    <t>Сейсмоусиление объектов здравоохранения</t>
  </si>
  <si>
    <t>Сейсмоусиление акушерско-гинекологического корпуса ГБ № 2 (ул.Строительная, 1-а)</t>
  </si>
  <si>
    <t>Снижение сейсмического риска и повышения безопасности граждан</t>
  </si>
  <si>
    <t>В СФЕРЕ ОБРАЗОВАНИЯ</t>
  </si>
  <si>
    <t>Цель 1   - 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организация предоставления дополнительного образования детям и общедоступного бесплатного дошкольного образования на территории городского округа, а также организация отдыха детей в каникулярное время</t>
  </si>
  <si>
    <t>Открытие дополнительных групп в муниципальных дошкольных образовательных учреждениях</t>
  </si>
  <si>
    <t>2010 год</t>
  </si>
  <si>
    <t>Количество новых рабочих мест (человек)</t>
  </si>
  <si>
    <t>Дополнительные платежи  в бюджеты всех уровней (тыс. рублей в год)</t>
  </si>
  <si>
    <t>федеральный</t>
  </si>
  <si>
    <t>краевой</t>
  </si>
  <si>
    <t>местный</t>
  </si>
  <si>
    <t>Всего</t>
  </si>
  <si>
    <t>1.</t>
  </si>
  <si>
    <t xml:space="preserve">2010 год     </t>
  </si>
  <si>
    <t>2011 год</t>
  </si>
  <si>
    <t xml:space="preserve">2014 год     </t>
  </si>
  <si>
    <t>Информационная работа по мотивированию населения к приобретению местной промышленной продукции</t>
  </si>
  <si>
    <t xml:space="preserve">2011 год     </t>
  </si>
  <si>
    <t xml:space="preserve">2012 год       </t>
  </si>
  <si>
    <t xml:space="preserve">2013 год     </t>
  </si>
  <si>
    <t>«Повышение устойчивости жилых домов, основных объектов жизнеобеспечения в Камчатском крае в 2010-2013 годах»</t>
  </si>
  <si>
    <t xml:space="preserve">2012  год       </t>
  </si>
  <si>
    <t xml:space="preserve">«Капитальный ремонт многоквартирных домов в ПКГО»          </t>
  </si>
  <si>
    <t>Мероприятия для участия в краевой адресной программе «Переселение граждан в Камчатском крае из аварийного жилищного фонда»</t>
  </si>
  <si>
    <t>«Ремонт фасадов зданий в Петропавловск-Камчатском городском округе на 2010-2014 гг.»</t>
  </si>
  <si>
    <t>2009 год</t>
  </si>
  <si>
    <t>В СФЕРЕ ТЕПЛОЭНЕРГЕТИКИ, ГАЗИФИКАЦИИ И ЭНЕРГОСБЕРЕЖЕНИЯ</t>
  </si>
  <si>
    <t>На стадии строительно-монтажных работ и подготовке объектов к сдаче в эксплуатацию в сфере газификации</t>
  </si>
  <si>
    <t>На стадии реализации мероприятия на предприятии в сфере газификации</t>
  </si>
  <si>
    <t xml:space="preserve">2011 год          </t>
  </si>
  <si>
    <t>Мероприятия по утилизации медицинских расходных материалов и биологических отходов;</t>
  </si>
  <si>
    <t>Мероприятия по водоотведению на территории                                города Петропавловска-Камчатского</t>
  </si>
  <si>
    <t>Увеличение парка современных автобусов</t>
  </si>
  <si>
    <t xml:space="preserve">2011 год  </t>
  </si>
  <si>
    <t xml:space="preserve">2012 год     </t>
  </si>
  <si>
    <t>Итого по программе:</t>
  </si>
  <si>
    <t>ПОКАЗАТЕЛИ ЭФФЕКТИВНОСТИ ПРОГРАММНЫХ  МЕРОПРИЯТИЙ</t>
  </si>
  <si>
    <t>1.1</t>
  </si>
  <si>
    <t>1.2</t>
  </si>
  <si>
    <t>1.3</t>
  </si>
  <si>
    <t>1.4</t>
  </si>
  <si>
    <t>Повышение квалификации физкультурно-оздоровительных и спортивных работников</t>
  </si>
  <si>
    <t>В СФЕРЕ ТУРИЗМА</t>
  </si>
  <si>
    <t>Цель 1. Развитие инфраструктуры туризма</t>
  </si>
  <si>
    <t>Подготовка разделов ПСД всесезонного горнолыжного комплекса «Петровская сопка»</t>
  </si>
  <si>
    <t>Разработка проекта детальной планировки «Всесезонный горнолыжный комплекс «Петровская сопка», с определением очередности строительства, включая схему инженерного обеспечения</t>
  </si>
  <si>
    <t>ПСД всесезонного горнолыжного комплекса «Петровская сопка»</t>
  </si>
  <si>
    <t>-</t>
  </si>
  <si>
    <t>Разработка рабочего проекта объектов «Всесезонный горнолыжный комплекс «Петровская сопка»</t>
  </si>
  <si>
    <t>Подготовка  разделов ПСД «Аквацентр «Три брата»</t>
  </si>
  <si>
    <t>Разработка проекта детальной планировки «Аквацентр «Три брата», с определением очередности строительства</t>
  </si>
  <si>
    <t>ПСД «Аквацентр «Три брата»</t>
  </si>
  <si>
    <t>Подготовка разделов ПСД «Аквацентр «Три брата»</t>
  </si>
  <si>
    <t>2012 г.</t>
  </si>
  <si>
    <t>Разработка рабочего проекта объектов «Аквацентр «Три брата»</t>
  </si>
  <si>
    <t>Подготовка разделов ПСД «Мегапарк «Земля Кутха»</t>
  </si>
  <si>
    <t>Капитальный ремонт лестничных переходов</t>
  </si>
  <si>
    <t>кв.м</t>
  </si>
  <si>
    <t xml:space="preserve">Капитальный ремонт  подпорных стенок </t>
  </si>
  <si>
    <t>куб.м</t>
  </si>
  <si>
    <t>Капитальный ремонт детских площадок</t>
  </si>
  <si>
    <t>площадка</t>
  </si>
  <si>
    <t>Реконструкция парков и скверов</t>
  </si>
  <si>
    <t>парк</t>
  </si>
  <si>
    <t>11.1.2</t>
  </si>
  <si>
    <t>Ввод жилой площади для переселения из жил.фонда неподлежащего сейсмоусилению</t>
  </si>
  <si>
    <t>тыс.кв.м</t>
  </si>
  <si>
    <t xml:space="preserve">Сейсмоусиление жилой площади </t>
  </si>
  <si>
    <t xml:space="preserve"> Сейсмоусиление объектов социальной сферы</t>
  </si>
  <si>
    <t>11.1.3</t>
  </si>
  <si>
    <t xml:space="preserve">Разработка подпрограммы «Капитальный ремонт многоквартирных домов в ПКГО»          </t>
  </si>
  <si>
    <t>Выполнение капитального ремонта общего имущества МКД</t>
  </si>
  <si>
    <t>11.1.4</t>
  </si>
  <si>
    <t>Приобретение квартир на рынке жилья ПКГО для расселения граждан из аварийного жилищного фонда</t>
  </si>
  <si>
    <t>ед./кв.м</t>
  </si>
  <si>
    <t>63/2575,3кв.м</t>
  </si>
  <si>
    <t>9/265,7</t>
  </si>
  <si>
    <t>9/263</t>
  </si>
  <si>
    <t>12/376,3</t>
  </si>
  <si>
    <t>Количество граждан/семей, расселенных из аварийного жилищного фонда</t>
  </si>
  <si>
    <t>чел./семей</t>
  </si>
  <si>
    <t>-/11</t>
  </si>
  <si>
    <t>152/63</t>
  </si>
  <si>
    <t>Формирование земельных участков, освободившихся после сноса аварийного жилищного фонда</t>
  </si>
  <si>
    <t>Ремонт фасадов жилых домов</t>
  </si>
  <si>
    <t>Ремонт фасадов объектов социальной сферы</t>
  </si>
  <si>
    <t>Ремонт фасадов иной формы собственности</t>
  </si>
  <si>
    <t>объект</t>
  </si>
  <si>
    <t>км</t>
  </si>
  <si>
    <t>приборы учета</t>
  </si>
  <si>
    <t>производи­тельность, куб. м/сут.</t>
  </si>
  <si>
    <t>м.п.</t>
  </si>
  <si>
    <t xml:space="preserve">Общий объем  потребления   природного газа  </t>
  </si>
  <si>
    <t>млн. куб м/год</t>
  </si>
  <si>
    <t>Повышение экологичности производства тепловой энергии: Выбросы загрязняющих веществ в атмосферу</t>
  </si>
  <si>
    <t>т/год</t>
  </si>
  <si>
    <t xml:space="preserve">Использование газа для теплоснабжения индивидуального жилищного строительства </t>
  </si>
  <si>
    <t>млн. куб. м/год</t>
  </si>
  <si>
    <t>Участие в  16 международной туристической выставке «Отдых. Туризм и путешествия-2010»</t>
  </si>
  <si>
    <t>Выставка в Крокус-Экспо, Москва</t>
  </si>
  <si>
    <t>В СФЕРЕ СОЦИАЛЬНОЙ ПОДДЕРЖКИ НАСЕЛЕНИЯ</t>
  </si>
  <si>
    <t>Цель 1. Выполнение государственных полномочий в сфере социальной поддержки населения</t>
  </si>
  <si>
    <t>Создание городского приюта для несовершеннолетних, попавших в трудную жизненную ситуацию, выполняющий функции уполномоченной службы органов опеки</t>
  </si>
  <si>
    <t>2011-2012 гг.</t>
  </si>
  <si>
    <t>Включает отделение для несовершеннолетних, попавших в трудную жизненную ситуацию, социальную гостиницу для лиц из категории детей-сирот и детей, оставшихся без попечения родителей в возрасте 18-23 лет, консультационную службу для усыновителей и опекунов</t>
  </si>
  <si>
    <t>Создание учреждения социального типа для временного и постоянного размещения лиц, находящихся в трудных жизненных ситуациях</t>
  </si>
  <si>
    <t>Возможно развертывание данного учреждения в пос. Нагорном, в освободившихся зданиях воинской части, где имеются жилые корпуса, столовая, банно-прачечное помещение</t>
  </si>
  <si>
    <t>Включает отделение для несовершеннолетних, попавших в трудную жизненную ситуацию, социальную гостиницу для лиц из категории детей-сирот и детей, оставшихся без попечения родителей в возрасте 18-23 лет, консультационную службу для усыновителе и опекунов</t>
  </si>
  <si>
    <t>Строительство Дома инвалидов для взрослых  и детей (на 60 человек)</t>
  </si>
  <si>
    <t>2012-2013 гг.</t>
  </si>
  <si>
    <t>Строительство типового здания</t>
  </si>
  <si>
    <t>Обеспечение социального ухода за инвалидами</t>
  </si>
  <si>
    <t xml:space="preserve"> Строительство интерната для престарелых</t>
  </si>
  <si>
    <t>2013-2014 гг.</t>
  </si>
  <si>
    <t>Обеспечение условий для ухода за престарелыми</t>
  </si>
  <si>
    <t>В СФЕРЕ ЖИЛИЩНО-КОММУНАЛЬНОГО ХОЗЯЙСТВА</t>
  </si>
  <si>
    <t>Цель 1. Модернизация городского хозяйства</t>
  </si>
  <si>
    <t>Капитальный ремонт и реконструкция объектов благоустройства</t>
  </si>
  <si>
    <t>2010- 2014</t>
  </si>
  <si>
    <t>Капитальный ремонт:</t>
  </si>
  <si>
    <t>лестничных переходов;</t>
  </si>
  <si>
    <t>подпорных стенок;</t>
  </si>
  <si>
    <t>3700 кв. м</t>
  </si>
  <si>
    <t>2700 куб. м</t>
  </si>
  <si>
    <t>8500 кв. м.</t>
  </si>
  <si>
    <t>2 ед.</t>
  </si>
  <si>
    <t>75 площадок</t>
  </si>
  <si>
    <t>МУ «Управление благоустройства»</t>
  </si>
  <si>
    <t>МУ «Управление капитального строительства и ремонта»</t>
  </si>
  <si>
    <t>В ЖИЛИЩНОЙ СФЕРЕ</t>
  </si>
  <si>
    <t>Цель 1. Обеспечение жильем или улучшение жилищных условий граждан</t>
  </si>
  <si>
    <t>Реализация мероприятий подпрограммы «Выполнение государственных обязательств по обеспечению жильем категорий граждан, установленных федеральным законодательством» федеральной целевой программы «Жилище» на 2002-2010 годы»</t>
  </si>
  <si>
    <t>32 ГЖС</t>
  </si>
  <si>
    <t>Реализация мероприятий долгосрочной муниципальной целевой программы «Обеспечение жильем или улучшение жилищных условий молодых семей в Петропавловск-Камчатском городском округе  на 2008-2010 гг.»</t>
  </si>
  <si>
    <t>Выдача социальной выплаты молодым семьям</t>
  </si>
  <si>
    <t>36 семей будут обеспечены социальной  выплатой</t>
  </si>
  <si>
    <t>В ТРАНСПОРТНОЙ СФЕРЕ</t>
  </si>
  <si>
    <t>Цель 1. Повышение уровня безопасности дорожного движения. Повышение сбалансированности, эффективности и безопасности функционирования транспортного комплекса</t>
  </si>
  <si>
    <t xml:space="preserve">Внедрение системы электронного регулирования движения транспорта и электронного проездного билета </t>
  </si>
  <si>
    <t>Оснащение транспорта спутниковыми системами слежения и связи.</t>
  </si>
  <si>
    <t>Системы слежения и связи на 160 транспортных единицах</t>
  </si>
  <si>
    <t>МУ «Управление транспорта и дорожного хозяйства»</t>
  </si>
  <si>
    <t>нет</t>
  </si>
  <si>
    <t xml:space="preserve">Увеличение парка современных автобусов    </t>
  </si>
  <si>
    <t>Замена подвижного состава в соответствии с требованиями ГОСТ Р-41.36-2004</t>
  </si>
  <si>
    <t>Увеличение на 160 единиц для пассажирских перевозок</t>
  </si>
  <si>
    <t>Организация пассажирских перевозок по специальным маршрутам автобусами малой вместимости</t>
  </si>
  <si>
    <t>Вместе с маршрутами с постоянным расписанием  организовываются перевозки  автобусами малой вместимости с гибкой системой графиков</t>
  </si>
  <si>
    <t>Увеличение линий общественного пассажирского транспорта на 6,5 км</t>
  </si>
  <si>
    <t>Удовлетворение потребности в пассажирских перевозках населения города</t>
  </si>
  <si>
    <t>Оборудование остановочных павильонов</t>
  </si>
  <si>
    <t>226 павильонов</t>
  </si>
  <si>
    <t>Повышение уровня безопасности и комфортности пассажирских перевозок</t>
  </si>
  <si>
    <t>имеется</t>
  </si>
  <si>
    <t>Поддержание и развитие транспортных предприятий, занимающихся грузовыми перевозками</t>
  </si>
  <si>
    <t>Увеличение перевозки грузов на 200 тыс. тонн;</t>
  </si>
  <si>
    <t>увеличение на 132  грузовых автомашин.</t>
  </si>
  <si>
    <t>Грузовой транспорт будет соответствовать техническим требованиям и государственным стандартам</t>
  </si>
  <si>
    <t>В СФЕРЕ ИНФОРМАТИЗАЦИИ</t>
  </si>
  <si>
    <t xml:space="preserve">Цель 1.  Информатизация сферы образования </t>
  </si>
  <si>
    <t>Создание единой выделенной информационной сети среди учреждений образования Петропавловск-Камчатского городского округа (МОУ, МДОУ, СКШ, МУДО)</t>
  </si>
  <si>
    <t>Создание сети передачи данных между учреждениями образования в целях обеспечения необходимой инфраструктуры.   Внедрение комплекса АИС для автоматизации учебного процесса и его оперативного мониторинга</t>
  </si>
  <si>
    <t>Число общеобразовательных учреждений, объединенных в единую локальную сеть, и использующих в учебно-образовательной и управленческой деятельности  различные АИС и сетевые электронные образовательные ресурсы,  единиц</t>
  </si>
  <si>
    <t>105</t>
  </si>
  <si>
    <t>Проект построения муниципальной сети передачи данных, разработанный ЗАО «Корпорация «ЮНИ»</t>
  </si>
  <si>
    <t>Развитие  муниципального ресурсного центра</t>
  </si>
  <si>
    <t>Планомерное увеличение задач по информатизации социальной сферы</t>
  </si>
  <si>
    <t>Доля возложенных задач по информатизации социальной сферы на МАУ РЦ</t>
  </si>
  <si>
    <t>100 %</t>
  </si>
  <si>
    <t>Создание объединенной системы информационно-образовательных ресурсов города</t>
  </si>
  <si>
    <t>Классификация и структурирование образовательных ресурсов муниципальных учреждений, стандартизирование данных ресурсов для оперативного доступа к ним</t>
  </si>
  <si>
    <t>Создание центра дистанционного образования работников социальной сферы</t>
  </si>
  <si>
    <t>Прохождение курсов повышения квалификации работников социальной сферы дистанционно без отрыва от производства. Дистанционное изучение различных курсов</t>
  </si>
  <si>
    <t xml:space="preserve">Развитие системы порталов-медиатек информационно-образовательных ресурсов для работников муниципальной сферы </t>
  </si>
  <si>
    <t>Классификация, структурирование и наполнение порталов различной образовательной информацией</t>
  </si>
  <si>
    <t>Объединение образовательных порталов муниципальных и краевых уровней</t>
  </si>
  <si>
    <t>Объединение в один мета-портал всех образовательных порталов Камчатского края в целях решения    различных  образовательных задач</t>
  </si>
  <si>
    <t>Создание детского портала «Петропавловск»</t>
  </si>
  <si>
    <t>Создание и развитие портала, наполненного культурно-познавательными интерактивными материалами,  направленными на формирование всестороненне развитой личности. Проведение  мероприятий воспитательного характера учащихся</t>
  </si>
  <si>
    <t xml:space="preserve">Подготовка специалистов МРЦ;  создание архива; организация сервисного центра учреждений социальной сферы                                      </t>
  </si>
  <si>
    <t>Подготовка и переподготовка кадров в целях осуществления качественного развития центра и решения различных задач</t>
  </si>
  <si>
    <t xml:space="preserve">Оснащение, модернизация и замена старой компьютерной, проекционной, копировально-множительной техникой учреждений образования  </t>
  </si>
  <si>
    <t>Согласно санитарным и техническим нормам необходимо заменять компьютерное оборудование каждые 5 лет</t>
  </si>
  <si>
    <t>Среднее количество учащихся на один персональный компьютер с процессором не ниже                          Celeron 2 Ghz,  человек</t>
  </si>
  <si>
    <t>13</t>
  </si>
  <si>
    <t>4</t>
  </si>
  <si>
    <t>5</t>
  </si>
  <si>
    <t>6</t>
  </si>
  <si>
    <t>7</t>
  </si>
  <si>
    <t>9</t>
  </si>
  <si>
    <t>10</t>
  </si>
  <si>
    <t>11</t>
  </si>
  <si>
    <t>16</t>
  </si>
  <si>
    <t>17</t>
  </si>
  <si>
    <t>18</t>
  </si>
  <si>
    <t>19</t>
  </si>
  <si>
    <t>11.1</t>
  </si>
  <si>
    <t>11.2</t>
  </si>
  <si>
    <t>12.1</t>
  </si>
  <si>
    <t>12.2</t>
  </si>
  <si>
    <t>12.3</t>
  </si>
  <si>
    <t>12.4</t>
  </si>
  <si>
    <t>13.1</t>
  </si>
  <si>
    <t>13.2</t>
  </si>
  <si>
    <t>14.1</t>
  </si>
  <si>
    <t>16.1</t>
  </si>
  <si>
    <t>18.1</t>
  </si>
  <si>
    <t>Осуществление реконструкции и капитального ремонта дополнительных площадей МОУДОД «Детская музыкальная школа  № 5»</t>
  </si>
  <si>
    <t>Увеличение численности учащихся, открытие новых отделений</t>
  </si>
  <si>
    <t>Предоставление качественных услуг в области начального профессионального образования по классу фортепьяно</t>
  </si>
  <si>
    <t xml:space="preserve">Расширение площадей  МОУДОД «Детская художественная школа»      </t>
  </si>
  <si>
    <t xml:space="preserve">Реконструкция и капитальный ремонт здания бывшего кинотеатра «Камчатка» </t>
  </si>
  <si>
    <t>2. Восстановление    паркового ландшафта зеленой  зоны по ул. Индустриальной.</t>
  </si>
  <si>
    <t>3. Создание  современного городского  парка  в  районе КГУ «Камчатская  краевая научная  библиотека   им. С.П.Крашенинникова»</t>
  </si>
  <si>
    <t>Недостаточное количество мест для отдыха  детей, подростков и пожилых людей; отсутствие парковых зон игровых площадок со стационарными аттракционами</t>
  </si>
  <si>
    <t>Сейсмоусиление  учреждений культуры</t>
  </si>
  <si>
    <t>2010-2011 год</t>
  </si>
  <si>
    <t>Проведение инструментального контроля в ДК СРВ</t>
  </si>
  <si>
    <t>В СФЕРЕ МОЛОДЕЖНОЙ ПОЛИТИКИ</t>
  </si>
  <si>
    <t>Цель 1. Создание условий для успешной социализации и эффективной самореализации молодежи, развитие потенциала молодежи и его использование в интересах инновационного развития территории</t>
  </si>
  <si>
    <t xml:space="preserve">ОБЪЕМЫ И ИСТОЧНИКИ ФИНАНСИРОВАНИЯ </t>
  </si>
  <si>
    <t>Внедрение новых технологий эксплуатации сетей водоотведения</t>
  </si>
  <si>
    <t>2010</t>
  </si>
  <si>
    <t>- приобретение оборудования для диагностики и промывки сетей</t>
  </si>
  <si>
    <t>Снижение количества аварий на сетях водоотведения</t>
  </si>
  <si>
    <t xml:space="preserve">В СФЕРЕ ТЕПЛОЭНЕРГЕТИКИ, ГАЗИФИКАЦИИ И ЭНЕРГОСБЕРЕЖЕНИЯ </t>
  </si>
  <si>
    <t>Цель 1. Повышение надежности топливного обеспечения ТЭЦ и котельных</t>
  </si>
  <si>
    <t>Перевод работы ТЭЦ-2 на другой вид топлива - природный газ</t>
  </si>
  <si>
    <t>Прокладка распределительного газопровода автоматических газораспределительной станции (от АГРС до  ТЭЦ 2)</t>
  </si>
  <si>
    <t>Министерство ЖКХ и энергетики по Камчатскому краю</t>
  </si>
  <si>
    <t>Газопровод распределительный от АГРС  до АТП</t>
  </si>
  <si>
    <t>Газопровод распределительный от ТЭЦ-2 до ТЭЦ-1</t>
  </si>
  <si>
    <t>Газопровод от Котельной № 1 до п. Авача</t>
  </si>
  <si>
    <t xml:space="preserve">Перевод объектов теплоэнергетики (котельных) в режим миниТЭЦ </t>
  </si>
  <si>
    <t>2012 год</t>
  </si>
  <si>
    <t>Переоборудование котельных на базе современных газотурбинных установок</t>
  </si>
  <si>
    <t>15 ед.</t>
  </si>
  <si>
    <t>Перевод объектов теплоэнергетики (котельных) в режим миниТЭЦ</t>
  </si>
  <si>
    <t>2013 год</t>
  </si>
  <si>
    <t>11 ед</t>
  </si>
  <si>
    <t>Реконструкция тепловых сетей 1 контура</t>
  </si>
  <si>
    <t xml:space="preserve">Строительство ПНС 1 контура, прокладка тепловых сетей </t>
  </si>
  <si>
    <t>2014 год</t>
  </si>
  <si>
    <t>Устройство блочно-модульного ЦТП</t>
  </si>
  <si>
    <t>Реконструкция котельной № 1</t>
  </si>
  <si>
    <t>Перевод котлов на сжигание газообразного топлива</t>
  </si>
  <si>
    <t>Увеличение установленной мощности до 120 Гкал/час</t>
  </si>
  <si>
    <t>Использование основных источников электроснабжения города ТЭЦ-1  и ТЭЦ-2:</t>
  </si>
  <si>
    <t>Размещение подстанции Мишенная 110/10 кв мощностью 2х25 мва с подключением к линии 110 кв</t>
  </si>
  <si>
    <t>Реконструкция подстанции Дачная</t>
  </si>
  <si>
    <t>Размещение подстанции 110 кв Северная-2 мощностью 2х25 мва</t>
  </si>
  <si>
    <t>Проведение семинаров, совещаний, круглых столов, встреч с предпринимателями по актуальным вопросам осуществления предпринимательской деятельности, в том числе с участием представителей контролирующих  органов</t>
  </si>
  <si>
    <t>Количество семинаров, совещаний, «круглых столов», встреч с предпринимателями по актуальным вопросам осуществления предпринимательской деятельности</t>
  </si>
  <si>
    <t>Выработка консолидированных решений по проблемам малого и среднего предпринимательства,  повышение уровня информированности по вопросам осуществления предпринимательской деятельности</t>
  </si>
  <si>
    <t>Обеспечение проведения заседаний Общественного Совета по предпринимательству при Главе Петропавловск-Камчатского городского округа (по мере необходимости, но не реже двух раз в квартал). Проведение совместных мероприятий, направленных как на поддержку малого предпринимательства, так и решение социально-экономических задач городского округа</t>
  </si>
  <si>
    <t>Среднее количество учащихся на один персональный компьютер с процессором не ниже Celeron 2 Ghz,  человек</t>
  </si>
  <si>
    <t>Количество образовательных учреждений охваченных АИС мониторинга качества образования</t>
  </si>
  <si>
    <t>Число учреждений здравоохранения использующих информационные технологии     для автоматизации процессов управления учреждением и использующие ИКТ для организации предоставления медицинской помощи населению, единиц</t>
  </si>
  <si>
    <t>Количество учреждений здравоохранения, в которых внедрены АИС для автоматизации работы и управления учреждением</t>
  </si>
  <si>
    <t>Среднее количество медицинского персонала,  приходящегося на один персональный компьютер                        с процессором не ниже                      Celeron 2 Ghz,  человек</t>
  </si>
  <si>
    <t>Доля учреждений культуры объеденных в единую локальную сеть и использующих АИС для автоматизации своей работы.</t>
  </si>
  <si>
    <t>Численность населения городского округа, учтенного                  в «Социальном регистре»                       и получающего социальную поддержку при помощи использования средств ИКТ,             тыс. чел.</t>
  </si>
  <si>
    <t>Доля граждан (из числа нуждающихся в социальной защите) обладающих "Социальной картой"</t>
  </si>
  <si>
    <t>Доля органов администрации Петропавловск-Камчатского городского округа и подведомственных муниципальных учреждений участвующих в едином электронном документообороте, процентов</t>
  </si>
  <si>
    <t>Доля учтенной муниципальной собственности (их собственников)  в Петропавловск-Камчатском городском округе (с разделением муниципальной, федеральной  и частной) с использованием различных реплицированных между собой  АИС,  процентов</t>
  </si>
  <si>
    <t>Повышение квалификации работников администрации и социальной сферы Петропавловск-Камчатского городского округа</t>
  </si>
  <si>
    <t>Количество специалистов, повысивших квалификацию в сфере использования информационных  технологий,  человек</t>
  </si>
  <si>
    <t>Количество планируемых к приватизации объектов недвижимости, согласно ФЗ 159-ФЗ</t>
  </si>
  <si>
    <t>Количество кв.м. планируемых к отчуждению, согласно ФЗ 159-ФЗ</t>
  </si>
  <si>
    <t>кв.м.</t>
  </si>
  <si>
    <t>Передача муниципального имущества собственникам путем реализации преимущественного права. Динамика доходов бюджета города от арендаторов, использовавших преимущественное право выкупа</t>
  </si>
  <si>
    <t>млн. руб.</t>
  </si>
  <si>
    <t>Оптимизация количества муниципальных предприятий. Сокращение количества муниципальных предприятий</t>
  </si>
  <si>
    <t>Реализация прогнозных планов (программ) приватизации объектов муниципальной собственности. Количество объектов, включенных в Прогнозный план приватизации</t>
  </si>
  <si>
    <t xml:space="preserve">В СФЕРЕ ОБЩЕСТВЕННОЙ БЕЗОПАСНОСТИ </t>
  </si>
  <si>
    <t>*В 2007-2009 годах указана среднесписочная числен¬ность работающих на предприятиях промыш¬ленного сектора Петропав¬ловск-Камчатского город¬ского округа, а в 2010-2014 годах – предполагаемые к созданию в рамках программных мероприятий рабочие места</t>
  </si>
  <si>
    <t>Число новых рабочих мест, созданных в сфере промышленного производства Петропавловск-Камчатского городского округа*</t>
  </si>
  <si>
    <t>1.1.1</t>
  </si>
  <si>
    <t>1.1.2</t>
  </si>
  <si>
    <t>1.1.3</t>
  </si>
  <si>
    <t>1.1.4</t>
  </si>
  <si>
    <t>2.1</t>
  </si>
  <si>
    <t>2.1.1</t>
  </si>
  <si>
    <t>2.1.2</t>
  </si>
  <si>
    <t>2.2.11</t>
  </si>
  <si>
    <t>11.1.5</t>
  </si>
  <si>
    <t>11.2.1</t>
  </si>
  <si>
    <t>11.2.2</t>
  </si>
  <si>
    <t>11.2.3</t>
  </si>
  <si>
    <t>11.2.4</t>
  </si>
  <si>
    <t>11.2.5</t>
  </si>
  <si>
    <t>12.1.1</t>
  </si>
  <si>
    <t>12.1.2</t>
  </si>
  <si>
    <t>12.1.3</t>
  </si>
  <si>
    <t>12.2.1</t>
  </si>
  <si>
    <t>12.2.2</t>
  </si>
  <si>
    <t>12.2.3</t>
  </si>
  <si>
    <t>12.3.1</t>
  </si>
  <si>
    <t>12.3.2</t>
  </si>
  <si>
    <t>12.3.3</t>
  </si>
  <si>
    <t>13.1.1</t>
  </si>
  <si>
    <t>13.1.2</t>
  </si>
  <si>
    <t>14.1.1</t>
  </si>
  <si>
    <t>14.1.2</t>
  </si>
  <si>
    <t>14.1.3</t>
  </si>
  <si>
    <t>14.1.4</t>
  </si>
  <si>
    <t>14.1.5</t>
  </si>
  <si>
    <t>15.1</t>
  </si>
  <si>
    <t>15.1.1</t>
  </si>
  <si>
    <t>15.1.2</t>
  </si>
  <si>
    <t>16.1.1</t>
  </si>
  <si>
    <t>16.1.2</t>
  </si>
  <si>
    <t>16.1.3</t>
  </si>
  <si>
    <t>16.1.4</t>
  </si>
  <si>
    <t>17.1</t>
  </si>
  <si>
    <t>17.1.1</t>
  </si>
  <si>
    <t>17.1.2</t>
  </si>
  <si>
    <t>17.1.3</t>
  </si>
  <si>
    <t>17.1.4</t>
  </si>
  <si>
    <t>17.1.5</t>
  </si>
  <si>
    <t>17.2</t>
  </si>
  <si>
    <t>17.2.1</t>
  </si>
  <si>
    <t>17.2.2</t>
  </si>
  <si>
    <t>17.2.3</t>
  </si>
  <si>
    <t>17.3</t>
  </si>
  <si>
    <t>17.3.1</t>
  </si>
  <si>
    <t>17.4</t>
  </si>
  <si>
    <t>17.4.1</t>
  </si>
  <si>
    <t>17.4.2</t>
  </si>
  <si>
    <t>17.5</t>
  </si>
  <si>
    <t>17.5.1</t>
  </si>
  <si>
    <t>17.5.2</t>
  </si>
  <si>
    <t>17.5.3</t>
  </si>
  <si>
    <t>17.5.4</t>
  </si>
  <si>
    <t>17.5.5</t>
  </si>
  <si>
    <t>18.1.1</t>
  </si>
  <si>
    <t>18.1.2</t>
  </si>
  <si>
    <t>18.1.3</t>
  </si>
  <si>
    <t>18.1.4</t>
  </si>
  <si>
    <t>19.1</t>
  </si>
  <si>
    <t>19.2</t>
  </si>
  <si>
    <t>19.3</t>
  </si>
  <si>
    <t>19.4</t>
  </si>
  <si>
    <t>19.5</t>
  </si>
  <si>
    <t>19.6</t>
  </si>
  <si>
    <t>ЦЕЛЕВЫЕ ОРИЕНТИРЫ ПРОГРАММЫ СОЦИАЛЬНО-ЭКОНОМИЧЕСКОГО РАЗВИТИЯ МУНИЦИПАЛЬНОГО ОБРАЗОВАНИЯ</t>
  </si>
  <si>
    <t>Развитая система предоставления населению социальных  услуг (образование, здравоохранение,  культура,  спорт)</t>
  </si>
  <si>
    <t>Высокая концентрация в городском округе крупных  налогоплательщиков</t>
  </si>
  <si>
    <t>Внешние факторы</t>
  </si>
  <si>
    <t>Возможности, возникающие  при реализации программы</t>
  </si>
  <si>
    <t>Угрозы для успешной реализации программы</t>
  </si>
  <si>
    <t>Развитие туризма и оздоровительного отдыха. Наличие свободных природных  территорий с разведанными месторождениями минеральных вод для создания новых  рекреационных центров</t>
  </si>
  <si>
    <t>Ухудшение экологической обстановки,  обусловленное развитием горно-металлургической, нефтедобывающей и нефтеперерабатывающей отраслей промышленности</t>
  </si>
  <si>
    <t>Развитие конкуренции в жилищно-коммунальном хозяйстве – привлечение частных  инвесторов и стимулирование создания рынка потребителей (ТСЖ)</t>
  </si>
  <si>
    <t xml:space="preserve">Привлечение инвестиций для организации производств малого и среднего бизнеса. Развитие малого предпринимательства </t>
  </si>
  <si>
    <t>Уход субъектов малого и среднего бизнеса в «теневую экономику»</t>
  </si>
  <si>
    <t>Улучшение  качества оказываемых  социальных услуг, расширение перечня оказываемых услуг в социальной сфере</t>
  </si>
  <si>
    <t>Недостаток кадров,  приводящий к снижению объемов производства и низкому качеству предоставляемых социальных услуг населению</t>
  </si>
  <si>
    <t>Формирование условий для  градостроительного развития</t>
  </si>
  <si>
    <t>Отсутствие ресурсных  условий для реализации новых  градостроительных решений</t>
  </si>
  <si>
    <t xml:space="preserve">Рост собственных доходов бюджета городского округа </t>
  </si>
  <si>
    <t>Снижение потенциала поступления налоговых  и неналоговых  доходов</t>
  </si>
  <si>
    <t>№ отрасли</t>
  </si>
  <si>
    <t>Наименование отрасли</t>
  </si>
  <si>
    <t>Промышленность</t>
  </si>
  <si>
    <t>Малое предпринимательство</t>
  </si>
  <si>
    <t>Торговля, общественное питание, бытовые услуги</t>
  </si>
  <si>
    <t>Здравоохранение</t>
  </si>
  <si>
    <t>Образование</t>
  </si>
  <si>
    <t>Культура</t>
  </si>
  <si>
    <t>Молодежная политика</t>
  </si>
  <si>
    <t>Спорт</t>
  </si>
  <si>
    <t xml:space="preserve">Туризм </t>
  </si>
  <si>
    <t>Социальная поддержка населения</t>
  </si>
  <si>
    <t>Жилищно-коммунальное хозяйство</t>
  </si>
  <si>
    <t>Теплоэнергетика и газификация</t>
  </si>
  <si>
    <t>Дорожное строительство</t>
  </si>
  <si>
    <t>Охрана окружающей среды</t>
  </si>
  <si>
    <t>Жилищная сфера и градостроительство</t>
  </si>
  <si>
    <t>Транспорт</t>
  </si>
  <si>
    <t>Информатизация</t>
  </si>
  <si>
    <t>Муниципальная собственность</t>
  </si>
  <si>
    <t>Общественная безопасность</t>
  </si>
  <si>
    <t>Финансово-бюджетный потенциал</t>
  </si>
  <si>
    <t>ПЕРЕЧЕНЬ ОТРАСЛЕЙ 
ДЛЯ ГРУППИРОВКИ ПРОГРАММНЫХ  МЕРОПРИЯТИЙ</t>
  </si>
  <si>
    <t>№</t>
  </si>
  <si>
    <t>Наименование мероприятия</t>
  </si>
  <si>
    <t>Сроки выполнения</t>
  </si>
  <si>
    <t>Содержание мероприятия</t>
  </si>
  <si>
    <t>Основные  показатели (характеристики)</t>
  </si>
  <si>
    <t>Ожидаемые результаты</t>
  </si>
  <si>
    <t>Орган, ответственный за выполнение мероприятия</t>
  </si>
  <si>
    <t>Наличие ПД, положительного   заключения ГЭ,   реквизиты документов об утверждении ПД</t>
  </si>
  <si>
    <t>В СФЕРЕ ПРОМЫШЛЕННОСТИ</t>
  </si>
  <si>
    <t>Цель 1. Создание условий для устойчивого развития промышленного производства на территории Петропавловск-Камчатского городского округа</t>
  </si>
  <si>
    <t xml:space="preserve">Сокращение сроков, необходимых для оформления процедуры землеотвода     </t>
  </si>
  <si>
    <t xml:space="preserve">Информационная работа по мотивированию населения к приобретению местной промышленной продукции </t>
  </si>
  <si>
    <t>Индекс производства промышленной продукции, в процентах к предыдущему году</t>
  </si>
  <si>
    <t>Субсидирование промышленных предприятий, функционирование которых содействует развитию пищевой промышленности  городского округа</t>
  </si>
  <si>
    <t>Индекс производства пищевой продукции, в процентах к предыдущему году</t>
  </si>
  <si>
    <t>Сохранение индекса производства пищевой продукции на уровне не ниже 102,5-103%.</t>
  </si>
  <si>
    <t>Консультационная поддержка создания новых предприятий</t>
  </si>
  <si>
    <t>Число рабочих мест на новых предприятиях в сфере промышленного производства, созданных участниками семинаров, шт.</t>
  </si>
  <si>
    <t>В СФЕРЕ РАЗВИТИЯ ПРЕДПРИНИМАТЕЛЬСТВА</t>
  </si>
  <si>
    <t>(тыс. руб.)</t>
  </si>
  <si>
    <t xml:space="preserve">№  </t>
  </si>
  <si>
    <t xml:space="preserve">Наименование мероприятия </t>
  </si>
  <si>
    <t>Объем    финансирования всего</t>
  </si>
  <si>
    <t>федеральный бюджет</t>
  </si>
  <si>
    <t>краевой бюджет</t>
  </si>
  <si>
    <t>местный бюджет</t>
  </si>
  <si>
    <t>внебюджетные средства</t>
  </si>
  <si>
    <t xml:space="preserve">2010 год                 </t>
  </si>
  <si>
    <t xml:space="preserve">2011 год                 </t>
  </si>
  <si>
    <t xml:space="preserve">2013 год    </t>
  </si>
  <si>
    <t xml:space="preserve">2014 год                 </t>
  </si>
  <si>
    <t>Проведение семинаров, совещаний, круглых столов, встреч с предпринимателями по актуальным вопросам осуществления предпринимательской деятельности, в том числе с участием представителей контролирующих органов</t>
  </si>
  <si>
    <t xml:space="preserve">2011 год         </t>
  </si>
  <si>
    <t xml:space="preserve">2014 год    </t>
  </si>
  <si>
    <t>Проведение конкурсов профессионального мастерства среди ремесленников, кулинаров, пекарей, строителей и т.д.</t>
  </si>
  <si>
    <t>Издание справочно-информационной литературы по вопросам малого и среднего предпринимательства   социально-экономических задач городского округа</t>
  </si>
  <si>
    <t xml:space="preserve">2011 год   </t>
  </si>
  <si>
    <t>Предоставление субсидий субъектам малого и среднего предпринимательства в целях возмещения части стоимости присоединения и (или) подключения к сетям: электрическим, водоснабжения, водоотведения и очистки сточных вод при строительстве (реконструкции) объектов, предназначенных для производства (реализации) товаров, выполнения работ, оказания услуг.</t>
  </si>
  <si>
    <t>Субсидирование части затрат, связанных с уплатой процентов по кредитам, привлеченным в российский кредитных организациях, и лизинговым договорам, всего</t>
  </si>
  <si>
    <t>Развитие межрегионального и международного сотрудничества в сфере малого предпринимательства</t>
  </si>
  <si>
    <t>Развитие малого предпринимательства в молодежной среде (содействие обучению молодежи основам предпринимательства и получению практических навыков ведения собственного дела, обучению начинающих предпринимателей. Оказание информационно-консультативной помощи молодым предпринимателям. Организация встреч молодежи с успешными предпринимателями городского округа, представителями территориальных органов исполнительной власти. Проведение конкурсов предпринимательских проектов среди учащейся и студенческой молодежи, конкурсов перспективных инвестиционных проектов молодежи.)</t>
  </si>
  <si>
    <t xml:space="preserve">2014 год </t>
  </si>
  <si>
    <t>Привлечение субъектов малого предпринимательства к осуществлению функции управления жилищным фондом</t>
  </si>
  <si>
    <t>Строительство новых зданий дошкольных образовательных учреждений на территории Петропавловск – Камчатского городского округа (4 объекта)</t>
  </si>
  <si>
    <t xml:space="preserve">2013 год  </t>
  </si>
  <si>
    <t>Строительство и благоустройство парковых зон в ПКГО</t>
  </si>
  <si>
    <t>Сейсмоусиление учреждений культуры</t>
  </si>
  <si>
    <t xml:space="preserve">2011 год    </t>
  </si>
  <si>
    <t>Строительно-монтажные работы в сфере газификации</t>
  </si>
  <si>
    <t>Оборудование в сфере газификации</t>
  </si>
  <si>
    <t>Проектные работы в сфере газификации</t>
  </si>
  <si>
    <t>Внедрение автоматизированной информационно-измерительной системе коммерческого учета потребления коммунальных ресурсов (энергоресурсов) – АИИСКУПЭ. (программа)</t>
  </si>
  <si>
    <t xml:space="preserve">Обеспечение безопасности дорожного движения   </t>
  </si>
  <si>
    <t xml:space="preserve">2013 год        </t>
  </si>
  <si>
    <t>Мероприятия по водоотведению на территории  г. Петропавловска-Камчатского</t>
  </si>
  <si>
    <t xml:space="preserve">2013 год               </t>
  </si>
  <si>
    <t xml:space="preserve">Развитие системы порталов-медеотек информационно-образовательных ресурсов для работников муниципальной сферы </t>
  </si>
  <si>
    <t xml:space="preserve">Подготовка специалистов МРЦ;  создание архива; Организация сервисного центра учреждений социальной сферы                                          </t>
  </si>
  <si>
    <t>Создание единой выделенной информационной сети среди учреждениях здравоохранения</t>
  </si>
  <si>
    <t>Оснащение компьютерной, проекционной, копировально-множительной техникой, модернизация и замена  компьютерной, проекционной  и копировально-множительной техники выработавшей технический ресурс в   учреждениях культуры. учреждений здравоохранения</t>
  </si>
  <si>
    <t>Организация пунктов коллективного доступа  к открытым  информационным системам на базе городских библиотек и обеспечение сети предачи данных между ними</t>
  </si>
  <si>
    <t>Оснащение компьютерной, проекционной, копировально-множительной техникой учреждениях культуры и модернизация и замена  компьютерной, проекционной  и копировально-множительной техники выработавшей технический ресурс в   учреждениях культуры</t>
  </si>
  <si>
    <t>Создание информационных цифровых краеведческих  ресурсов нового поколения</t>
  </si>
  <si>
    <t>Разработка технологии объединения на основе консолидации СУБД и внедрения МАИСМ (Мето автоматизированной информационной системы муниципалитета)</t>
  </si>
  <si>
    <t>Разработка и внедрения системы поиска информации в МАИСМ и предоставления информации</t>
  </si>
  <si>
    <t>Количество индивидуальных предпринимателей</t>
  </si>
  <si>
    <t>9,2</t>
  </si>
  <si>
    <t>Количество юридических лиц и индивидуальных предпринимателей, заключивших Соглашения о партнерстве и сотрудничестве с администрацией Петропавловск-Камчатского городского округа</t>
  </si>
  <si>
    <t>20</t>
  </si>
  <si>
    <t>Количество субъектов малого предпринимательства-участников некоммерческих организаций, образующих инфраструктуру поддержки субъектов малого и среднего предпринимательства</t>
  </si>
  <si>
    <t>4.1</t>
  </si>
  <si>
    <t>4.1.1</t>
  </si>
  <si>
    <t>Длительность пребывания больного в круглосуточ­ных стационарах</t>
  </si>
  <si>
    <t>дни</t>
  </si>
  <si>
    <t>4.1.2</t>
  </si>
  <si>
    <t>Число пролеченных боль­ных в дневных стациона­рах</t>
  </si>
  <si>
    <t>чел.    (на 1000)</t>
  </si>
  <si>
    <t>32</t>
  </si>
  <si>
    <t>40</t>
  </si>
  <si>
    <t>45</t>
  </si>
  <si>
    <t>55</t>
  </si>
  <si>
    <t>4.1.3</t>
  </si>
  <si>
    <t>Количество вызовов ско­рой помощи (на 1000 жи­телей)</t>
  </si>
  <si>
    <t>327</t>
  </si>
  <si>
    <t>320</t>
  </si>
  <si>
    <t>310</t>
  </si>
  <si>
    <t>300</t>
  </si>
  <si>
    <t>4.1.4</t>
  </si>
  <si>
    <t xml:space="preserve">Среднее время ожидания скорой помощи </t>
  </si>
  <si>
    <t>минут</t>
  </si>
  <si>
    <t>4.1.5</t>
  </si>
  <si>
    <t xml:space="preserve">Доля врачей, имеющих квалификационную кате­горию </t>
  </si>
  <si>
    <t>80</t>
  </si>
  <si>
    <t>90</t>
  </si>
  <si>
    <t>4.1.6</t>
  </si>
  <si>
    <t xml:space="preserve">Количество учреждений здравоохранения, осна­щенных информационно-коммуникационными тех­нологиями </t>
  </si>
  <si>
    <t>4.1.7</t>
  </si>
  <si>
    <t>Снижение сроков ожида­ния консультаций и обсле­дований</t>
  </si>
  <si>
    <t>3</t>
  </si>
  <si>
    <t>4.1.8</t>
  </si>
  <si>
    <t>Перинатальная смертность в муниципальном образо­вании</t>
  </si>
  <si>
    <t>4.1.9</t>
  </si>
  <si>
    <t>Полнота охвата беремен­ных женщин перинаталь­ным скринингом</t>
  </si>
  <si>
    <t>85</t>
  </si>
  <si>
    <t>4.1.10</t>
  </si>
  <si>
    <t xml:space="preserve">Полнота охвата населения диспансеризацией </t>
  </si>
  <si>
    <t>95</t>
  </si>
  <si>
    <t>5.1</t>
  </si>
  <si>
    <t>Организация пунктов коллективного доступа  к открытым  информационным системам на базе городских библиотек и обеспечение сети передачи данных между ними</t>
  </si>
  <si>
    <t>Создание сети передачи данных между учреждениями культуры и внедрение АИС для автоматизации работы учреждений культуры</t>
  </si>
  <si>
    <t>Доля учреждений культуры, объеденных в единую локальную сеть и использующих АИС для автоматизации своей работы</t>
  </si>
  <si>
    <t xml:space="preserve">Оснащение компьютерной, проекционной, копировально-множительной техникой учреждений культуры, модернизация и замена  компьютерной, проекционной  и копировально-множительной техники,  выработавшей технический ресурс </t>
  </si>
  <si>
    <t>Создание информационных цифровых краеведческих ресурсов нового поколения</t>
  </si>
  <si>
    <t>Создание открытых информационных ресурсов (виртуальные музеи, трехмерная карта города)</t>
  </si>
  <si>
    <t>Цель 4. Информатизация сферы социальной защиты</t>
  </si>
  <si>
    <t>Разработка технического задания, поставка и внедрение информационной системы «Социальный регистр»</t>
  </si>
  <si>
    <t>Внедрение системы «Социальный регистр», оснащение необходимой техникой, подготовка и переподготовка кадров</t>
  </si>
  <si>
    <t>194</t>
  </si>
  <si>
    <t xml:space="preserve">Разработка технологии объединения на основе консолидации СУБД и внедрения МАИСМ </t>
  </si>
  <si>
    <t>Объединение всех  муниципальных АИС с различными базами данных через сеть подпорталов в одну АИС для реализации синхронизации измененных данных. Стандартизация существующих и использующихся баз данных и создание механизма синхронизации баз данных  по сферам</t>
  </si>
  <si>
    <t>Разработка и внедрение системы поиска и предоставления информации в МАИСМ</t>
  </si>
  <si>
    <t>Разработка гибкой унифицированной и дифференцированной системы поиска информации и предоставления ее пользователям в зависимости от их уровня доступа</t>
  </si>
  <si>
    <t>Организация дистанционного обучения и доступа к сети Интернет для детей с ограниченными возможностями здоровья</t>
  </si>
  <si>
    <t>Обеспечение доступа к электронным цифровым образовательным ресурсам, предоставление доступа к сети Интернет гражданам, занятым в дистанционном обучении</t>
  </si>
  <si>
    <t>Разработка и внедрение комплекса АИС для создания «Социальной карты горожанина»</t>
  </si>
  <si>
    <t>Наличие «Социальной карты горожанина» предоставляет возможность пользоваться различными социальными услугами.  В данном  проекте будут  реализованы такие приложения как: «транспортная карта», получение адресных льгот по лекарственным субсидиям и получение льгот по  жилищным субсидиям</t>
  </si>
  <si>
    <t>Доля граждан (из числа нуждающихся в социальной защите), обладающих «Социальной картой»</t>
  </si>
  <si>
    <t>Цель 5. Информатизация управления городским округом</t>
  </si>
  <si>
    <t>Создание и развитие  сети передачи данных для муниципальных  нужд</t>
  </si>
  <si>
    <t>Создание центра данных и  информационных ресурсов городского округа</t>
  </si>
  <si>
    <t>Создание Интернет-портала администрации Петропавловск-Камчатского городского округа</t>
  </si>
  <si>
    <t>Создание и развитие структурированных кабельных сетей в зданиях администрации городского округа</t>
  </si>
  <si>
    <t>Оснащение компьютерной и копировально-множительной техникой, модернизация и замена  компьютерной, проекционной  и копировально-множительной техники, выработавшей технический ресурс, в органах местного самоуправления, органах администрации и подведомственные им муниципальные учреждения</t>
  </si>
  <si>
    <t>Внедрение системы по использованию электронной цифровой подписи</t>
  </si>
  <si>
    <t>Подержание работоспособности центра, его модернизация и обслуживание</t>
  </si>
  <si>
    <t>Создание системы безопасности муниципальных информационных систем и ресурсов от несанкционированного доступа, а также воздействия вредоносных компьютерных программ и вирусов</t>
  </si>
  <si>
    <t>Разработка и внедрение системы администрирования информационной безопасности</t>
  </si>
  <si>
    <t>Разработка комплекса мер и методов,  регламентирующих использование, предоставление и управление информацией различных баз данных на основе АИС</t>
  </si>
  <si>
    <t>Развитие системы электронного документооборота  в администрации городского округа и подведомственных муниципальных учреждениях</t>
  </si>
  <si>
    <t>Развертывание внедрения  электронного документооборота, объединяющего органы местного самоуправления, органы администрации и подведомственные им муниципальные учреждения</t>
  </si>
  <si>
    <t>Доля органов администрации Петропавловск-Камчатского городского округа и подведомственных муниципальных учреждений, участвующих в едином электронном документообороте, процентов</t>
  </si>
  <si>
    <t>50</t>
  </si>
  <si>
    <t>Внедрение  информационных  систем учета муниципальной  собственности</t>
  </si>
  <si>
    <t>Автоматизации формирования баз данных и развитие гибких  блоков управления АИС</t>
  </si>
  <si>
    <t>Доля учтенной муниципальной собственности (их собственников)  в Петропавловск-Камчатском городском округе (с разделением федеральной,  муниципальной  и частной) с использованием различных реплицированных между собой  АИС,  процентов</t>
  </si>
  <si>
    <t>100</t>
  </si>
  <si>
    <t>Создание АИС комплекса городского хозяйства (АИС КГХ)</t>
  </si>
  <si>
    <t>Внедрение АИС позволит осуществлять управление (мониторинг) коммунальными сетями города</t>
  </si>
  <si>
    <t>Информационная система «Градостроительный кадастр Петропавловск-Камчатского городского округа»</t>
  </si>
  <si>
    <t>Имеется ПСД, заключение госэкспертизы</t>
  </si>
  <si>
    <t xml:space="preserve">Обеспечение безопасности дорожного движения    </t>
  </si>
  <si>
    <t>Совершенствование системы организации и регулирования дорожного движения.</t>
  </si>
  <si>
    <t>- Реконструкция и капитальный ремонт дорог,  инженерных сооружений. внеуличных пешеходных переходов, транспортных развязок</t>
  </si>
  <si>
    <t>Строительство 2-х транспортных развязок;</t>
  </si>
  <si>
    <t>устройство 3-х надземных переходов;</t>
  </si>
  <si>
    <t>реконструкция и ремонт 260 тыс. кв. метров дорожного  полотна (ежегодно)</t>
  </si>
  <si>
    <t>ПСД в разработке</t>
  </si>
  <si>
    <t>В СФЕРЕ ОХРАНЫ ОКРУЖАЮЩЕЙ СРЕДЫ</t>
  </si>
  <si>
    <t>Цель 1. Обеспечение благоприят­ного состоя­ния окру­жающей среды как необходимого условия улучшения качества жизни и здо­ровья населе­ния</t>
  </si>
  <si>
    <t>Организация эффективной системы управления отходами</t>
  </si>
  <si>
    <t>Строительство полигона с комплексом                          по сортировке, переработке и захоронению твердо-бытовых отходов в районе автодороги в п. Радыгино отвечающего современным санитарно-эпидемиологическим нормам</t>
  </si>
  <si>
    <t>Ликвидация несанкционированных свалок на территории Петропавловск-Камчатского городского округа</t>
  </si>
  <si>
    <t>МУ «Управление благоустройства города Петропавловска-Камчатского»</t>
  </si>
  <si>
    <t>Мероприятия по демеркуризации ртутьсодержащих ламп в учреждениях социальной сферы Петропавловск-Камчатского городского округа</t>
  </si>
  <si>
    <t>Сбор и утилизация  ртутьсодержащих ламп</t>
  </si>
  <si>
    <t>Привлеченные организации</t>
  </si>
  <si>
    <t>Мероприятия по сбору и утилизации автомобильных шин</t>
  </si>
  <si>
    <t>Утилизация автомобильных покрышек (шин)</t>
  </si>
  <si>
    <t>Сбор и утилизация автомобильных шин в количестве 2 тыс. тонн (ежегодно)</t>
  </si>
  <si>
    <t>Мероприятия по утилизации медицинских расходных материалов и биологических отходов</t>
  </si>
  <si>
    <t>Утилизация биологических отходов в количестве 90 тонн/в год</t>
  </si>
  <si>
    <t>Приобретение установки NEWSTER – 10 позволит полностью исключить возникновение и распространение внутрибольничных инфекций, обеспечивает полную переработку отходов на месте их образования</t>
  </si>
  <si>
    <t>Мероприятия по утилизации строительных отходов</t>
  </si>
  <si>
    <t>Снос аварийных и непригодных для проживания жилых домов, с целью расширения  городской инфраструктуры (строительство жилых домов; социально значимых объектов)</t>
  </si>
  <si>
    <t>Высвобождение земельных участков для перспективного размещения объектов городской инфраструктуры</t>
  </si>
  <si>
    <t>Мероприятия по водоотведению на территории                                г. Петропавловска-Камчатского</t>
  </si>
  <si>
    <t>Реконструкция и строительство системы водоотведения городского округа;</t>
  </si>
  <si>
    <t>строительство очистных сооружений в южной части городского округа</t>
  </si>
  <si>
    <r>
      <t>- утилизация иловых накоплений КОС «Чавыча» в полном объеме (100</t>
    </r>
    <r>
      <rPr>
        <sz val="10"/>
        <rFont val="Arial"/>
        <family val="2"/>
      </rPr>
      <t> </t>
    </r>
    <r>
      <rPr>
        <sz val="10"/>
        <rFont val="Times New Roman"/>
        <family val="1"/>
      </rPr>
      <t>%)</t>
    </r>
  </si>
  <si>
    <t>Очистка сточных вод и переработка жидких отходов</t>
  </si>
  <si>
    <t>Экологическое просвещение и формирование экологической культуры населения городского округа</t>
  </si>
  <si>
    <t>Организация системы экологического просвещения, повышение уровня экологической культуры населения, активизация научной деятельности в экологической сфере и практическое внедрение ее результатов</t>
  </si>
  <si>
    <t>Вовлечение в экологическое общественное движение «Чистый город» 5,3 тыс. горожан</t>
  </si>
  <si>
    <t>Экологическое просвещение и формирование экологической культуры населения</t>
  </si>
  <si>
    <t>Сохранение ставок педагогов дополнительного образования в ОУ</t>
  </si>
  <si>
    <t>Создание условий для повышения качества обучения и воспитания, расширение  возможностей самореализации в социокультурной среде обучающихся и воспитанников</t>
  </si>
  <si>
    <t>Строительство типового здания учреждения дополнительного образования детей (со зрительным залом на 300 мест и спортивным залом)</t>
  </si>
  <si>
    <t>Строительство типового здания учреждения дополнительного образования</t>
  </si>
  <si>
    <t>Типовое здание учреждения дополнительного образования со зрительным и спортивным залами</t>
  </si>
  <si>
    <t>Приобретение медикаментов, медицинских аптечек для медицинских кабинетов образовательных учреждений</t>
  </si>
  <si>
    <t>Уровень оснащенности медицинских кабинетов медикаментами в соответствии с требованиями Сан ПиН</t>
  </si>
  <si>
    <t>Создание в образовательных учреждениях условий для реализации права детей на отдых и оздоровление</t>
  </si>
  <si>
    <t>Внедрение здоровьесберегающих технологий и методик обучения</t>
  </si>
  <si>
    <t>Сохранение и укрепление здоровья учащихся</t>
  </si>
  <si>
    <t>Кадровое обеспечение образовательных учреждений, использующих аппаратно-программные комплексы БОС (МОУ СОШ №№ 3, 7, 24, 27, 36, 40)</t>
  </si>
  <si>
    <t>Охват детей, прошедших реабилитацию на аппаратно–программных комплексах биологической обратной связи</t>
  </si>
  <si>
    <t>Повышение уровня физического здоровья детей</t>
  </si>
  <si>
    <t>Внедрение современных форм организации питания (модернизацию оборудования пищеблоков с целью использования полуфабрикатов высокой степени готовности, создания альтернативы существующей системе организации питания в МОУи распространения передового опыта среди учреждений (на базе МОУ СОШ №№ 27, 28, 30, 31, 39)</t>
  </si>
  <si>
    <t>- доставка оборудования;</t>
  </si>
  <si>
    <t>- проведение ремонтных и демонтажных работ;</t>
  </si>
  <si>
    <t>- монтаж оборудования, командировочные расходы для специалистов – представителей фирмы-производителя, устанавливающих оборудование</t>
  </si>
  <si>
    <t>Оснащение компьютерной и копировально-множительной техникой, модернизация и замена  компьютерной, проекционной  и копировально-множительной техники,  выработавшей технический ресурс,  в органах местного самоуправления, органах администрации и подведомственные им муниципальные учреждения</t>
  </si>
  <si>
    <t>Информационная система «Градостроительный кадастр  Петропавловск-Камчатского городского округа»</t>
  </si>
  <si>
    <t>Развитие, сопровождение и модернизация  системы управления бюджетным процессом в администрации городского округа.</t>
  </si>
  <si>
    <t>Внедрение комплекса АИС для автоматизации работы городского архива и создание системы оперативного предоставления архивных документов населению, в том числе и с использованием средств ИКТ и сети Интернет</t>
  </si>
  <si>
    <t>Система комплексного  видеонаблюдения для  обеспечения правопорядка города</t>
  </si>
  <si>
    <t>Гарантированные источники резервного электропитания.</t>
  </si>
  <si>
    <t>Цель 7 . Повышение квалификации работников администрации и социальной сферы Петропавловск-Камчатского городского округа</t>
  </si>
  <si>
    <t>Проведение подготовки (переподготовки)  муниципальных  служащих и работников социальной сферы по использованию современными информационными технологиями</t>
  </si>
  <si>
    <t>Популяризация и формирование навыков использования информационными технологиями у населения</t>
  </si>
  <si>
    <t xml:space="preserve">Развитие системы связи  среди муниципальных учреждений Петропавловск-Камчатского городского округа </t>
  </si>
  <si>
    <t xml:space="preserve">Развитие системы доступа и получение  информации «в одно информационное окно» </t>
  </si>
  <si>
    <t>Итого по программе</t>
  </si>
  <si>
    <t>ЗАЯВЛЯЕМАЯ ПОТРЕБНОСТЬ В ФИНАНСИРОВАНИИ ПРОГРАММНЫХ МЕРОПРИЯТИЙ ИЗ ФЕДЕРАЛЬНОГО И КРАЕВОГО БЮДЖЕТА</t>
  </si>
  <si>
    <t>Цель 1. 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организация предоставления дополнительного образования детям и общедоступного бесплатного дошкольного образования на территории городского округа, а также организация отдыха детей в каникулярное время</t>
  </si>
  <si>
    <t>5.1.1</t>
  </si>
  <si>
    <t xml:space="preserve">Обеспеченность местами в до­школьных обра­зовательных учреждениях (количество на 1000 детей)     </t>
  </si>
  <si>
    <t>место</t>
  </si>
  <si>
    <t>535</t>
  </si>
  <si>
    <t>541</t>
  </si>
  <si>
    <t>553</t>
  </si>
  <si>
    <t>527</t>
  </si>
  <si>
    <t>556</t>
  </si>
  <si>
    <t>578</t>
  </si>
  <si>
    <t>580</t>
  </si>
  <si>
    <t>594</t>
  </si>
  <si>
    <t>5.1.2</t>
  </si>
  <si>
    <t>Открытие дополнительных групп в дошкольных образовательных учреждениях</t>
  </si>
  <si>
    <t>группа</t>
  </si>
  <si>
    <t>5.1.3</t>
  </si>
  <si>
    <t>Численность детей, занимающихся в учреждениях дополнительного образования детей, кружках и секциях общеобразовательных школ</t>
  </si>
  <si>
    <t>человек</t>
  </si>
  <si>
    <t>13720</t>
  </si>
  <si>
    <t>13531</t>
  </si>
  <si>
    <t>9354</t>
  </si>
  <si>
    <t>10200</t>
  </si>
  <si>
    <t>10100</t>
  </si>
  <si>
    <t>10000</t>
  </si>
  <si>
    <t>9900</t>
  </si>
  <si>
    <t>5.1.4</t>
  </si>
  <si>
    <t>Сохранение процента занятости детей во внеурочное время в системе дополнительного образования</t>
  </si>
  <si>
    <t>49</t>
  </si>
  <si>
    <t>48</t>
  </si>
  <si>
    <t>51</t>
  </si>
  <si>
    <t>52</t>
  </si>
  <si>
    <t>53</t>
  </si>
  <si>
    <t>5.1.5</t>
  </si>
  <si>
    <t>27</t>
  </si>
  <si>
    <t>5.1.6</t>
  </si>
  <si>
    <t>Количество детей, прошедших реабилитацию на аппаратно – программных комплексах БОС</t>
  </si>
  <si>
    <t>454</t>
  </si>
  <si>
    <t>465</t>
  </si>
  <si>
    <t>585</t>
  </si>
  <si>
    <t>710</t>
  </si>
  <si>
    <t>825</t>
  </si>
  <si>
    <t>939</t>
  </si>
  <si>
    <t>5.1.7</t>
  </si>
  <si>
    <t>Сохранение процентного показателя детей из малообеспеченных и асоциальных семей, оздоровленных в период летней кампании</t>
  </si>
  <si>
    <t>8,9</t>
  </si>
  <si>
    <t>10,9</t>
  </si>
  <si>
    <t>6.1</t>
  </si>
  <si>
    <t>Цель 1. Создание необходимых условий для    обеспечения жителей городского округа услугами муниципальных    учреждений культуры и   образовательных учреждений дополнительного образования детей (ДМШ, ДХШ)</t>
  </si>
  <si>
    <t>6.1.1</t>
  </si>
  <si>
    <t xml:space="preserve">Число общедоступных (публичных) муниципальных библиотек (в т.ч. филиалов)     </t>
  </si>
  <si>
    <t>ед.</t>
  </si>
  <si>
    <t>6.1.2</t>
  </si>
  <si>
    <t xml:space="preserve">Книжный фонд общедоступных муниципальных библиотек </t>
  </si>
  <si>
    <t>473 312</t>
  </si>
  <si>
    <t>473 825</t>
  </si>
  <si>
    <t>474 900</t>
  </si>
  <si>
    <t>476 000</t>
  </si>
  <si>
    <t>476 500</t>
  </si>
  <si>
    <t>477 000</t>
  </si>
  <si>
    <t>477 500</t>
  </si>
  <si>
    <t>480 000</t>
  </si>
  <si>
    <t>6.1.3</t>
  </si>
  <si>
    <t>Количество посеще­ний культурно-массовых мероприятий, организуемых МУК «ЦГБ»</t>
  </si>
  <si>
    <t>12096</t>
  </si>
  <si>
    <t>15047</t>
  </si>
  <si>
    <t>17998</t>
  </si>
  <si>
    <t>20 949</t>
  </si>
  <si>
    <t>21 900</t>
  </si>
  <si>
    <t>23 800</t>
  </si>
  <si>
    <t>24 800</t>
  </si>
  <si>
    <t>25 900</t>
  </si>
  <si>
    <t>6.1.4</t>
  </si>
  <si>
    <t>Открытие новых библиотечных центров</t>
  </si>
  <si>
    <t>6.1.5</t>
  </si>
  <si>
    <t>Количество посеще­ний выставок (ху­дожественных, де­коративно-приклад­ных  и др.), органи­зуемых МОУДОД  ДХШ</t>
  </si>
  <si>
    <t>1200</t>
  </si>
  <si>
    <t>1300</t>
  </si>
  <si>
    <t>1400</t>
  </si>
  <si>
    <t>1700</t>
  </si>
  <si>
    <t>1800</t>
  </si>
  <si>
    <t>1900</t>
  </si>
  <si>
    <t>6.1.6</t>
  </si>
  <si>
    <t xml:space="preserve">Количество посеще­ний концертов, ор­ганизуемых МОУДОД  ДМШ </t>
  </si>
  <si>
    <t>5250</t>
  </si>
  <si>
    <t>5500</t>
  </si>
  <si>
    <t>5750</t>
  </si>
  <si>
    <t>6000</t>
  </si>
  <si>
    <t>6150</t>
  </si>
  <si>
    <t>6250</t>
  </si>
  <si>
    <t>6500</t>
  </si>
  <si>
    <t>6550</t>
  </si>
  <si>
    <t>6.1.7</t>
  </si>
  <si>
    <t>Открытие новых отделений в МОУДОД</t>
  </si>
  <si>
    <t>6.1.8</t>
  </si>
  <si>
    <t xml:space="preserve">Создание  новых клубных формирований  в КДУ </t>
  </si>
  <si>
    <t>6.1.9</t>
  </si>
  <si>
    <t>Количество посеще­ний культурно- досу­говых мероприятий, включая городские праздники, органи­зуемые культурно-досуговыми учреж­дениями</t>
  </si>
  <si>
    <t>200000</t>
  </si>
  <si>
    <t>205000</t>
  </si>
  <si>
    <t>210000</t>
  </si>
  <si>
    <t>215000</t>
  </si>
  <si>
    <t>220000</t>
  </si>
  <si>
    <t>225000</t>
  </si>
  <si>
    <t>6.1.10</t>
  </si>
  <si>
    <t xml:space="preserve">Осуществление капитального ремонта в муниципальных  учреждениях культуры  </t>
  </si>
  <si>
    <t>7.1</t>
  </si>
  <si>
    <t>7.1.1</t>
  </si>
  <si>
    <t xml:space="preserve">Количество молодежных мероприятий, реализуемых в области молодежной политики </t>
  </si>
  <si>
    <t>110</t>
  </si>
  <si>
    <t>112</t>
  </si>
  <si>
    <t>114</t>
  </si>
  <si>
    <t>116</t>
  </si>
  <si>
    <t>118</t>
  </si>
  <si>
    <t>7.1.2</t>
  </si>
  <si>
    <t xml:space="preserve">Количество реализованных молодежных проектов и программ на конкурсной основе </t>
  </si>
  <si>
    <t>30</t>
  </si>
  <si>
    <t>34</t>
  </si>
  <si>
    <t>36</t>
  </si>
  <si>
    <t>7.1.3</t>
  </si>
  <si>
    <t xml:space="preserve">Количество несовершен­нолетних граждан, трудо­устроенных в организа­циях городского округа  </t>
  </si>
  <si>
    <t>800</t>
  </si>
  <si>
    <t>850</t>
  </si>
  <si>
    <t>870</t>
  </si>
  <si>
    <t>900</t>
  </si>
  <si>
    <t>920</t>
  </si>
  <si>
    <t>7.1.4</t>
  </si>
  <si>
    <t xml:space="preserve">Количество информацион­ных материалов по проф­ориентации и содействию занятости  </t>
  </si>
  <si>
    <t>шт.</t>
  </si>
  <si>
    <t>7.1.5</t>
  </si>
  <si>
    <t>Количество несовершен­нолетних «группы риска» в летних профилактических лагерях</t>
  </si>
  <si>
    <t>46</t>
  </si>
  <si>
    <t>54</t>
  </si>
  <si>
    <t>7.1.6</t>
  </si>
  <si>
    <t xml:space="preserve">Количество молодежных мероприятий, рейдов, на­правленных на привлече­ние к здоровому образу жизни, профилактику асо­циальных явлений </t>
  </si>
  <si>
    <t>8.1</t>
  </si>
  <si>
    <t>8.1.1</t>
  </si>
  <si>
    <t xml:space="preserve">Доля граждан, систематически занимающихся физической культурой и спортом </t>
  </si>
  <si>
    <t>8,5</t>
  </si>
  <si>
    <t>13,2</t>
  </si>
  <si>
    <t>8.1.2</t>
  </si>
  <si>
    <t>12,5</t>
  </si>
  <si>
    <t>8.1.3</t>
  </si>
  <si>
    <t>8.1.4</t>
  </si>
  <si>
    <t>8.1.5</t>
  </si>
  <si>
    <t>11.1.1</t>
  </si>
  <si>
    <t>АИС предназначена для автоматизации кадастровых служб</t>
  </si>
  <si>
    <t>Создание геоинформационного центра</t>
  </si>
  <si>
    <t>Развитие АИС  «Цифровая электронная карта города», обеспечения взаимосвязи между МАИСМ и объектами, нанесенными на карту</t>
  </si>
  <si>
    <t>Внедрение автоматизированной системы размещения  муниципального заказа</t>
  </si>
  <si>
    <t>Автоматизация процессов сбора заявок, размещение и проведение конкурсных процедур и дальнейший учет и контроль исполнения договоров и контрактов</t>
  </si>
  <si>
    <t>Доля сделок, проводящихся с использованием АИС «Государственный заказ», процентов</t>
  </si>
  <si>
    <t>15</t>
  </si>
  <si>
    <t>Реестр деловой репутации партнеров администрации Петропавловск-Камчатского городского округа</t>
  </si>
  <si>
    <t>Развитие, сопровождение и модернизация  системы управления бюджетным процессом в администрации городского округа</t>
  </si>
  <si>
    <t>Переход на полный электронный оборот между бюджетополучателем и финансовым органом. Автоматическая синхронизация данных между бюджетополучателем и финансовым органом</t>
  </si>
  <si>
    <t>Внедрение АИС «Проведение финансово-экономического анализа деятельности органов администрации»</t>
  </si>
  <si>
    <t>Информационно-аналитическое обеспечение процессов подготовки и принятия решений по управлению общественными финансами в органах исполнительной и законодательной власти муниципального образования</t>
  </si>
  <si>
    <t>Прогноз и планирование бюджета</t>
  </si>
  <si>
    <t>Планирование бюджета и среднесрочного финансового плана, опираясь на данные по бюджетам и исполнению бюджетов прошлых лет, данные органов федерального казначейства, налоговых служб и т.д.</t>
  </si>
  <si>
    <t>Развитие  системы обеспечения деятельности информационно расчетных центров жилищно-коммунального хозяйства городского округа</t>
  </si>
  <si>
    <t>Поддержка и развитие  экспериментальных площадок на базе МДОУ №№ 2,39,43,57</t>
  </si>
  <si>
    <t>Создание условий для повышения качества дошкольного образования</t>
  </si>
  <si>
    <t>Приобретение мебели в дошкольные образовательные учреждения</t>
  </si>
  <si>
    <t>Соответствие материально-технической базы дошкольных образовательных учреждений требованиям Сан ПиН</t>
  </si>
  <si>
    <t>Строительство 4 новых зданий дошкольных образовательных учреждений в следующих районах: 9 км, Северо-Восток, КП, Сероглазка</t>
  </si>
  <si>
    <t>Количество  детей, охваченных дошкольных образованием</t>
  </si>
  <si>
    <t>Департамент градостроительства и земельных отношений Петропавловск-Камчатского городского округа</t>
  </si>
  <si>
    <t xml:space="preserve">Укрепление  материально–технической базы существующих образовательных учреждений    </t>
  </si>
  <si>
    <t>Приобретение высокотехнологичного и иного оборудования</t>
  </si>
  <si>
    <t>Процент оснащенности образовательных учреждений мебелью, компьютерной техникой и другим оборудованием</t>
  </si>
  <si>
    <t>Повышение уровня укомплектованности материально-технической базы образовательных учреждений</t>
  </si>
  <si>
    <t>Обеспечение доступности в предоставлении общего образования детям с ограниченными возможностями здоровья</t>
  </si>
  <si>
    <t>Количество охваченных дистанционным обучением детей с ограниченными возможностями здоровья</t>
  </si>
  <si>
    <t>Создание адаптивной безбарьерной среды, позволяющей обеспечить полноценную интеграцию детей с ограниченными возможностями здоровья, расширение  возможностей их самореализации в социуме</t>
  </si>
  <si>
    <t>Создание системы выявления и поддержки одаренных детей</t>
  </si>
  <si>
    <t>Создание Центра по работе с одарёнными детьми на базе инновационного образовательного учреждения;</t>
  </si>
  <si>
    <t>кадровое обеспечение;</t>
  </si>
  <si>
    <t>организация олимпиад, соревнований и иных творческих испытаний школьников:</t>
  </si>
  <si>
    <t>обеспечение участия одарённых детей в региональных, российских и международных конкурсах и олимпиадах;</t>
  </si>
  <si>
    <t>популяризация достижений одарённых детей и их педагогов-наставников в СМИ</t>
  </si>
  <si>
    <t>Создание практики работы  с одарёнными детьми</t>
  </si>
  <si>
    <t>Укрепление материально-технической базы учреждений дополнительного образования детей;</t>
  </si>
  <si>
    <t>Приобретение туристского снаряжения;</t>
  </si>
  <si>
    <t>приобретение спортивного инвентаря;</t>
  </si>
  <si>
    <t>приобретение музыкальных инструментов;</t>
  </si>
  <si>
    <t>приобретение/ пошив костюмов</t>
  </si>
  <si>
    <t>Соответствие материально-технической базы учреждений дополнительного образования требованиям Сан ПиН</t>
  </si>
  <si>
    <t>Модернизация материально-технической базы учреждений дополнительного образования</t>
  </si>
  <si>
    <t>Сохранение системы дополнительного образования на базе образовательных учреждений</t>
  </si>
  <si>
    <t>Постановление администрации ПКГО об утверждении долгосрочной муниципальной целевой программы «Здоровые дети на 2010-2011 годы»</t>
  </si>
  <si>
    <t>Программные мероприятия направлены на: повышение   доступности   первичной    медико-санитарной медицинской помощи (стоматологической) для  детского населения;  улучшение состояния здоровья отдельных групп населения; снижение показателей перинатальной и младенческой смертности, детской заболеваемости и инвалидности; улучшение качества медицинской помощи</t>
  </si>
  <si>
    <t>12.</t>
  </si>
  <si>
    <t>1 полугодие 2010</t>
  </si>
  <si>
    <t>Формирование всестороннего развития и реализация потенциала молодых граждан и поддержка молодежи. Регулируются вопросы: - социально- экономического, политического и культурного формирования молодежи;- содействие занятости и временное трудоустройство молодежи; - профилактика асоциальных явлений в молодежной среде</t>
  </si>
  <si>
    <t>13.</t>
  </si>
  <si>
    <t>Создание системы поддержки в решении жилищной проблемы молодых семей, жителей Петропавловск-Камчатского городского округа</t>
  </si>
  <si>
    <t>14.</t>
  </si>
  <si>
    <t>Постановление администрации ПКГО о принятии долгосрочной целевой программы «Обеспечение жильем молодых семей в Петропавловск-Камчатском городском округе на 2013-2015 годы</t>
  </si>
  <si>
    <t>1 полугодие 2012</t>
  </si>
  <si>
    <t>15.</t>
  </si>
  <si>
    <t>Принятия порядка «Нормативов потребления и сброса сточных вод для предприятий муниципального сектора» утверждаемого постановлением Главы Петропавловск-Камчатского городского округа</t>
  </si>
  <si>
    <t>Минимизация затрат предприятий в части платы за вредное воздействие на окружающую среду в 24,6 раза</t>
  </si>
  <si>
    <t>16.</t>
  </si>
  <si>
    <t>Принятие порядка «Сбора, учета и контроля за сдачей отработанных ртутьсодержащих ламп и приборов в г. Петропавловске-Камчатском» утверждаемого постановлением Главы Петропавловск-Камчатского</t>
  </si>
  <si>
    <t>Решение вопроса обеспечения нормативной правовой базы утилизации отходов I класса опасности</t>
  </si>
  <si>
    <t>17.</t>
  </si>
  <si>
    <t>Принятие нового положения «Об организации сбора, вывоза, утилизации и переработки бытовых и промышленных отходов на территории Петропавловск-Камчатского городского округа</t>
  </si>
  <si>
    <t>Положение от 18.10.2006 № 450-р «Об организации сбора, вывоза, утилизации и переработки бытовых и промышленных отходов на территории Петропавловск-Камчатского городского округа» не распространяется на радиоактивные, медицинские, биологические, токсичные отходы, отходы, образующиеся в процессе ведения хозяйственной деятельности предприятий, что не соответствует современным требованиям в области экологического и санитарно-эпидемиологического контроля</t>
  </si>
  <si>
    <t>18.</t>
  </si>
  <si>
    <t>Подпрограмма «Выполнение государственных обязательств по обеспечению жильем категорий граждан, установленных федеральным законодательством» федеральной целевой программы «Жилище» на 2010-2012 годы</t>
  </si>
  <si>
    <t>Государственная поддержка военнослужащих, уволенных в запас, вставших на учете нуждающихся в предоставлении жилых помещений в органе местного самоуправления                    до 1 января 2005 года</t>
  </si>
  <si>
    <t>19.</t>
  </si>
  <si>
    <t>Долгосрочная муниципальная целевая программа «Обеспечение жильем или улучшение жилищных условий молодых семей в Петропавловск-Камчатском городском округе  на 2010-2012 годы»</t>
  </si>
  <si>
    <t>I квартал 2010 года</t>
  </si>
  <si>
    <t>Государственная поддержка молодых семей, признанных в установленном порядке нуждающимися в улучшении жилищных условий, для улучшения демографической ситуации и стабилизации условий жизни для наиболее активной части населения – молодежи</t>
  </si>
  <si>
    <t>20.</t>
  </si>
  <si>
    <t>Постановление администрации Петропавловск-Камчатского городского округа «Об условиях приватизации объекта муниципальной собственности»</t>
  </si>
  <si>
    <t>По мере готовности необходимой документации</t>
  </si>
  <si>
    <t>Передача муниципального имущества эффективным собст­венникам путем их приватиза­ции.</t>
  </si>
  <si>
    <t>21.</t>
  </si>
  <si>
    <t>По мере поступления заявлений от арендаторов, желающих реализовать преимущественное право и не включенных в прогнозный план приватизации</t>
  </si>
  <si>
    <t>Недопущение ущемления прав арендаторов являющихся предпринимателями</t>
  </si>
  <si>
    <t>22.</t>
  </si>
  <si>
    <t>Приказ Комитета по управлению имуществом  Петропавловск-Камчатского городского округа</t>
  </si>
  <si>
    <t>По принятии решения Комиссией по вопросам деятельности муниципальных унитарных предприятий о создании, реорганизации и ликвидации муниципальных предприятий в Петропавловск-Камчатском городском округе</t>
  </si>
  <si>
    <t>23.</t>
  </si>
  <si>
    <t>Решение Городской Думы  Петропавловск-Камчатского городского округа «Об утверждении Прогнозного плана приватизации»</t>
  </si>
  <si>
    <t>Ежегодно</t>
  </si>
  <si>
    <t>Определение объектов, включаемых в прогнозный план приватизации</t>
  </si>
  <si>
    <t>24.</t>
  </si>
  <si>
    <t>Закон Камчатского края о внесении изменений в закон Камчатского края от 18.09.2008 № 123 «Об участии граждан Российской Федерации в охране общественного порядка на территории муниципальных образований в Камчатском крае»</t>
  </si>
  <si>
    <t>Возможность формирования народных дружин по решению органов местного самоуправления</t>
  </si>
  <si>
    <t>25.</t>
  </si>
  <si>
    <t>Решение Городской Думы Петропавловск-Камчатского городского округа «Об антикоррупционном отборе кандидатов на должности руководителей муниципальных учреждений и муниципальных предприятий»</t>
  </si>
  <si>
    <t>Внедрение антикоррупционного отбора руководителей муниципальных учреждений и предприятий</t>
  </si>
  <si>
    <t>26.</t>
  </si>
  <si>
    <t xml:space="preserve">Цель 2. Реконструкция существующих и строительство новых линий наружного освещения магистральных дорог и внутриквартальных проездов, а также улиц и проездов к объектам социальной сферы </t>
  </si>
  <si>
    <t>Линии наружного освещения магистральных дорог</t>
  </si>
  <si>
    <t>Линии наружного освещения внутриквартальных дорог  (новое строительство)</t>
  </si>
  <si>
    <t>Линии наружного освещения внутриквартальных дорог (реконструкция существующих)</t>
  </si>
  <si>
    <t>Цель 3. Установка коллективных приборов учета на отпуск коммунальных ресурсов на объектах жилого фонда Петропавловск-Камчатского городского округа</t>
  </si>
  <si>
    <t>Установка узлов учета тепловой энергии и горячей воды (УУТЭГВ)</t>
  </si>
  <si>
    <t>Модернизация узлов учета тепловой энергии и горячей воды (установка узлов сбора и передачи данных (УСПД))</t>
  </si>
  <si>
    <t>Внедрение автоматизированной информационно-измерительной системе коммерческого учета потребления коммунальных ресурсов (энергоресурсов) – АИИСКУПЭ.</t>
  </si>
  <si>
    <t>Цель 1. Улучшение городской среды и жизнеобеспечения населения путем рационального распределения средств и концентрации ресурсов на требуемых направлениях развития улично-дорожной сети города</t>
  </si>
  <si>
    <t>надземные переходы</t>
  </si>
  <si>
    <t>куб. м.</t>
  </si>
  <si>
    <t>тыс. шт.</t>
  </si>
  <si>
    <t>тыс. тонн</t>
  </si>
  <si>
    <t>тонн/в год</t>
  </si>
  <si>
    <t>Обеспечение финансовой поддержки военнослужащим, уволенным в запас для приобретения жилья (выдача сертификатов)</t>
  </si>
  <si>
    <t>Поддержка в решении жилищной проблемы молодых семей, возраст супругов в которых не превышает 35 лет, признанных в установленном порядке нуждающимися</t>
  </si>
  <si>
    <t xml:space="preserve">Увеличение парка современных автобусов          </t>
  </si>
  <si>
    <t>павильон</t>
  </si>
  <si>
    <t>Перевозка грузов транспортными предприятиями</t>
  </si>
  <si>
    <t xml:space="preserve">В СФЕРЕ ИНФОРМАТИЗАЦИИ </t>
  </si>
  <si>
    <t>Цель 1. Информатизация сферы образования</t>
  </si>
  <si>
    <t>Число общеобразовательных учреждений образования, объединенных в единую локальную сеть, и использующих в учебно-образовательной и управленческой деятельности  различные АИС и сетевые электронные образовательные ресурсы,  единиц</t>
  </si>
  <si>
    <t>Доля возложенных задач по информатизации социальной сферы на МАУ РЦ, для которых создавался МАУ РЦ</t>
  </si>
  <si>
    <t>процент</t>
  </si>
  <si>
    <t>Участие в разработке долгосрочной краевой целевой программы «Повышение устойчивости жилых домов, основных объектов жизнеобеспечения в Камчатском крае в 2010-2013 годах»</t>
  </si>
  <si>
    <t>2010-2013</t>
  </si>
  <si>
    <t>Проведение обследования и паспортизации зданий и сооружений</t>
  </si>
  <si>
    <t>Составление реестра жилых домов, подлежащих сейсмоусилению</t>
  </si>
  <si>
    <t>Разработка проектно-сметной документации по сейсмоусилению зданий и сооружений</t>
  </si>
  <si>
    <t>Усиление зданий и сооружений с дефицитом сейсмостойкости более 1,5 баллов</t>
  </si>
  <si>
    <t>Строительство нового жилья (квартал 115А-2 очередь)</t>
  </si>
  <si>
    <t>Формирование земельных участков под новое строительство</t>
  </si>
  <si>
    <t>Расселение граждан из жилищного фонда, подлежащего сносу</t>
  </si>
  <si>
    <t>Сейсмоусиление 98 жилых домов</t>
  </si>
  <si>
    <t>Снос 47 жилых домов, неподлежащих сейсмоусилению на площадках с сейсмичностью 10 баллов</t>
  </si>
  <si>
    <t>Предоставление 108 квартир общей площадью 5720 кв. м</t>
  </si>
  <si>
    <t>Долгосрочная муниципальная целевая программа «Модернизация городского хозяйства 2009-2020 годы»</t>
  </si>
  <si>
    <t xml:space="preserve">Разработка подпрограммы «Капитальный ремонт многоквартирных домов в Петропавловск-Камчатском городском округе»          </t>
  </si>
  <si>
    <t>2010-2014</t>
  </si>
  <si>
    <t>Создание безопасных и благоприятных условий проживания граждан, повышение качества реформирования ЖКХ, развитие общественного самоуправления в рамках реформы ЖКХ</t>
  </si>
  <si>
    <t>170 тыс.кв.м общей площади жилищного фонда</t>
  </si>
  <si>
    <t>Повышение комфортности проживания граждан, улучшение качества жилищно-коммунального обслуживания граждан, соответствие МКД требованиям нормативно-техническим документам</t>
  </si>
  <si>
    <t>Участия в разработке краевой адресной программы «Переселение граждан в Камчатском крае из аварийного жилищного фонда»</t>
  </si>
  <si>
    <t>2010-2012</t>
  </si>
  <si>
    <t>Обследование жилищного фонда МВК на предмет выявления аварийного жилья, составление реестра жилых домов, подлежащих  реконструкции или сносу.</t>
  </si>
  <si>
    <t>Высвобождение площадок под новое строительство</t>
  </si>
  <si>
    <t>Обеспечение граждан, проживающих в аварийном жилищном фонде благоустроенным жильем; ликвидация аварийного жилищного фонда; повышение качества жизни населения</t>
  </si>
  <si>
    <t xml:space="preserve">Приобретение квартир на рынке жилья городского округа  для расселения граждан из аварийного жилищного фонда </t>
  </si>
  <si>
    <t>30 квартир для расселения 54 человек</t>
  </si>
  <si>
    <t>Выкуп жилого помещения находящегося в частной собственности в доме, признанном  аварийным в установленном порядке</t>
  </si>
  <si>
    <t>Выкуп 1 квартиры общей площадью 25,2 кв. м</t>
  </si>
  <si>
    <t>Снос аварийных, частично разрушенных, полностью расселенных жилых домов</t>
  </si>
  <si>
    <t>Формирование земельных участков, освободившихся после сноса непригодного для проживания жилья</t>
  </si>
  <si>
    <t>Разработка долгосрочной целевой программы «Ремонт фасадов зданий в Петропавловск-Камчатском городском округе на 2010-2014 гг.»</t>
  </si>
  <si>
    <t>Работа с собственниками объектов в части благоустройства (фасады)</t>
  </si>
  <si>
    <t>Количество отремонтированных фасадов зданий:</t>
  </si>
  <si>
    <t>Внутренние факторы</t>
  </si>
  <si>
    <t>Слабые стороны программы</t>
  </si>
  <si>
    <t>Трудовой потенциал с оптимальной гендерной структурой и высоким уровнем образования и культуры</t>
  </si>
  <si>
    <t>Дисбаланс спроса и предложения рабочей силы,  несоответствие профессионального и квалифицированного состава свободной рабочей силы имеющимся вакансиям</t>
  </si>
  <si>
    <t>Удаленность региона,  высокие тарифы на энергоносители,  недостаточно развитое транспортное сообщение с другими странами и регионами</t>
  </si>
  <si>
    <t>Высокая степень морального и физического износа основных фондов, недостаток собственных оборотных средств</t>
  </si>
  <si>
    <t>Цель 5. Антитеррористическая деятельность</t>
  </si>
  <si>
    <t>Участие администрации Петропавловск-Камчатского городского округа в антитеррористической  деятельности в пределах своей компетенции</t>
  </si>
  <si>
    <t>Цель 6. Информационная безопасность</t>
  </si>
  <si>
    <t>Защита информации</t>
  </si>
  <si>
    <t>Обеспечение информационной безопасности в муниципальном секторе управления согласно установленных требований.</t>
  </si>
  <si>
    <t>ПЕРЕЧЕНЬ ПРОГРАММНЫХ МЕРОПРИЯТИЙ</t>
  </si>
  <si>
    <t>-жилищного фонда;</t>
  </si>
  <si>
    <t>-объектов социальной сферы</t>
  </si>
  <si>
    <t>1. соответствие зданий и сооружений требованиям нормативно-технических документов;</t>
  </si>
  <si>
    <t>3. повышение комфортности проживания граждан с хорошим качеством среды жизнедеятельности</t>
  </si>
  <si>
    <t>Цель 2. Повышение надежности систем водоснабжения и водоотведения Петропавловск-Камчатского городского округа</t>
  </si>
  <si>
    <t>Реконструкция и модернизация водонапорных насосных станций</t>
  </si>
  <si>
    <t>2009-2014</t>
  </si>
  <si>
    <t>Реконструкция и модернизация ВНС, в т.ч. ВНС средней и малой мощности</t>
  </si>
  <si>
    <t>26 объектов</t>
  </si>
  <si>
    <t>Повышение надежности работы насосных станций и водоснабжения 60 % города</t>
  </si>
  <si>
    <t>МУП «Петропавловский водоканал»</t>
  </si>
  <si>
    <t>ПСД отсутствует, разработано техническое задание</t>
  </si>
  <si>
    <t>Реконструкция сетей и сооружений</t>
  </si>
  <si>
    <t>замена 83 км сетей, в т.ч. малого диаметра</t>
  </si>
  <si>
    <t>L = 1600 м</t>
  </si>
  <si>
    <t>Снижение количества аварий на водопроводных сетях, соблюдение качества питьевой воды на нормативном уровне.</t>
  </si>
  <si>
    <t>Стабилизация напоров при водоснабжении потребителей.</t>
  </si>
  <si>
    <t>Контроль системы водоснабжения</t>
  </si>
  <si>
    <t>2009-2011</t>
  </si>
  <si>
    <t>- разработка гидравлической модели водоснабжения города;</t>
  </si>
  <si>
    <t>- приобретение оборудования для поиска утечек и диагностики трубопроводов;</t>
  </si>
  <si>
    <t>- создание системы автоматизированного контроля и управления системой водоснабжения и водоотведения (SCADA);</t>
  </si>
  <si>
    <t>- установка приборов учета на границе раздела с магистральным водоводом и потребителями;</t>
  </si>
  <si>
    <t>- устройство системы видеонаблюдения на водопроводных очистных сооружениях и резервуарах чистой воды</t>
  </si>
  <si>
    <t>200 приборов</t>
  </si>
  <si>
    <t>Своевременное выявление утечек и несанкционированных подключений, сокращение неучтенных потерь воды.</t>
  </si>
  <si>
    <t>Обеспечение возможности оперативного дистанционного управления объектам ВКХ и технологическими процессами.</t>
  </si>
  <si>
    <t>Развитие системы приборного учета водопотребления</t>
  </si>
  <si>
    <t>МУП «Петропавловский водоканал»»</t>
  </si>
  <si>
    <t>Реконструкция и строительство канализационных очистных сооружений</t>
  </si>
  <si>
    <t>2009-2012</t>
  </si>
  <si>
    <t>Улучшение санитарного состояния Авачинской бухты</t>
  </si>
  <si>
    <t>Строительство и реконструкция сооружений водоотведения</t>
  </si>
  <si>
    <t>- строительство дополнительных канализационных коллекторов и КНС;</t>
  </si>
  <si>
    <t>- модернизация существующих КНС;</t>
  </si>
  <si>
    <t>- устройство системы видеонаблюдения на КОС «Чавыча»</t>
  </si>
  <si>
    <t>475 м самотечных и 4140 м напорных коллекторов,</t>
  </si>
  <si>
    <t>3 новых КНС</t>
  </si>
  <si>
    <t>Увеличение объема биологической очистки сточных вод.</t>
  </si>
  <si>
    <t>Повышение надежности работы насосных станций города</t>
  </si>
  <si>
    <t xml:space="preserve">Цель 1. Создание благоприятных условий для развития малого и среднего предпринимательства на территории Петропавловск-Камчатского городского округа  </t>
  </si>
  <si>
    <t>Наименование предприятия-заявителя:</t>
  </si>
  <si>
    <t xml:space="preserve">организационно-правовая форма </t>
  </si>
  <si>
    <t>муниципальное унитарное предприятие</t>
  </si>
  <si>
    <t xml:space="preserve">адрес </t>
  </si>
  <si>
    <t>683032, г. Петропавловск-Камчатский, ул. Высотная, 32-а</t>
  </si>
  <si>
    <t xml:space="preserve">телефон, факс </t>
  </si>
  <si>
    <t>8-(4152)-42-23-76</t>
  </si>
  <si>
    <t xml:space="preserve">электронный адрес </t>
  </si>
  <si>
    <t>sko@mail.kamchatka.ru</t>
  </si>
  <si>
    <t xml:space="preserve">форма собственности предприятия: </t>
  </si>
  <si>
    <t xml:space="preserve">муниципальное </t>
  </si>
  <si>
    <t xml:space="preserve">Отрасль/направление: </t>
  </si>
  <si>
    <t>выполнение работ  и оказание услуг по вывозу твёрдых бытовых и жидких бытовых отходов,  крупногабаритного мусора, прочие транспортные работы</t>
  </si>
  <si>
    <t xml:space="preserve">Год образования предприятия:       </t>
  </si>
  <si>
    <t>28 июня 2006 год</t>
  </si>
  <si>
    <t xml:space="preserve">Руководитель предприятия:          </t>
  </si>
  <si>
    <t>Демчук Александр Александрович</t>
  </si>
  <si>
    <t xml:space="preserve">Суть инвестиционного проекта: </t>
  </si>
  <si>
    <t>строительство полигона с комплексом по сортировке, переработки и захоронению ТБО в районе п. Радыгино с расчетным объемом не менее 200 тыс. куб.м / год</t>
  </si>
  <si>
    <t xml:space="preserve">Основная продукция по проекту: </t>
  </si>
  <si>
    <t>утилизация, складирование, размещение, перемещение, захоронение, уничтожение твёрдых бытовых, промышленных и иных отходов, кроме радиоактивных</t>
  </si>
  <si>
    <t xml:space="preserve">Сроки реализации проекта: </t>
  </si>
  <si>
    <t xml:space="preserve">Потребность в инвестициях, млн. рублей                        </t>
  </si>
  <si>
    <t xml:space="preserve">технико-экономическое обоснование строительства  предприятия по переработке твердых бытовых отходов с элементами сортировки и пакетирования       </t>
  </si>
  <si>
    <t xml:space="preserve">Период окупаемости, мес. </t>
  </si>
  <si>
    <t xml:space="preserve">Количество создаваемых рабочих мест    </t>
  </si>
  <si>
    <t xml:space="preserve">Инвестиционные расходы, тыс. рублей:   </t>
  </si>
  <si>
    <t>Стоимость основных средств, тыс. рублей:</t>
  </si>
  <si>
    <t xml:space="preserve">Прибыль (убыток) до налогообложения,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</si>
  <si>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</si>
  <si>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Численность работающих, чел.:          </t>
  </si>
  <si>
    <t>Годовой фонд оплаты труда, тыс. рублей:</t>
  </si>
  <si>
    <t>Среднемесячная заработная плата, рублей</t>
  </si>
  <si>
    <t xml:space="preserve">Налоговые платежи в бюджеты            </t>
  </si>
  <si>
    <t xml:space="preserve">всех уровней,                           </t>
  </si>
  <si>
    <t xml:space="preserve">всего (тыс. рублей)                    </t>
  </si>
  <si>
    <t>Налоговые платежи в консолидированный бюджет края (тыс. рублей), в том числе:</t>
  </si>
  <si>
    <t xml:space="preserve">налог на прибыль организаций           </t>
  </si>
  <si>
    <t xml:space="preserve">налог на имущество организаций         </t>
  </si>
  <si>
    <t xml:space="preserve">налог на доходы физических лиц         </t>
  </si>
  <si>
    <t xml:space="preserve">Стадия реализации проекта, наличие бизнес-плана,  проектно-сметной документации,  разрешение на строительство и т.д.            </t>
  </si>
  <si>
    <t>АННОТАЦИЯ ИНВЕСТИЦИОННОГО ПРОЕКТА</t>
  </si>
  <si>
    <t>1. Общие сведения о предприятии:</t>
  </si>
  <si>
    <t>2. Характеристики инвестиционного проекта</t>
  </si>
  <si>
    <t>3. Ожидаемые показатели реализации проекта</t>
  </si>
  <si>
    <t>683017, г. Петропавловск-Камчатский, пр. Циолковского,3/1</t>
  </si>
  <si>
    <t>тел. 8 (4152) 21-86-28, факс 21-86-29</t>
  </si>
  <si>
    <t>Priemnaya@pkvoda.ru</t>
  </si>
  <si>
    <t>муниципальная</t>
  </si>
  <si>
    <t>жилищно-коммунальное хозяйство</t>
  </si>
  <si>
    <t>2007 год</t>
  </si>
  <si>
    <t>Осокина Наталия Валентиновна</t>
  </si>
  <si>
    <t>муниципальное унитарное предприятие «Спецтранс»</t>
  </si>
  <si>
    <t>муниципальное унитарное предприятие Петропавловск-Камчатского городского округа «Петропавловский водоканал»</t>
  </si>
  <si>
    <t>Осуществление строительства и реконструкции системы канализования и водоотведения  Северной и Центральной частей Петропавловск-Камчатского городского округа.</t>
  </si>
  <si>
    <t>Транспортировка и отчистка сточных вод</t>
  </si>
  <si>
    <t>2010 - 2025 гг.</t>
  </si>
  <si>
    <t>1 340,183</t>
  </si>
  <si>
    <t>Бизнес план;  1 этап – Проектирование Северо-восточной части города; Проектное задание на реконструкцию КОС Чавыча</t>
  </si>
  <si>
    <t>1 060 075</t>
  </si>
  <si>
    <t>13 058,7</t>
  </si>
  <si>
    <t>23 617,1</t>
  </si>
  <si>
    <t>32 054,5</t>
  </si>
  <si>
    <t>5 273,8</t>
  </si>
  <si>
    <t>15 408,2</t>
  </si>
  <si>
    <t>23 024,7</t>
  </si>
  <si>
    <t>30 000,9</t>
  </si>
  <si>
    <t>7 382,7</t>
  </si>
  <si>
    <t>7 784,9</t>
  </si>
  <si>
    <t>8 208,9</t>
  </si>
  <si>
    <t>9 029,8</t>
  </si>
  <si>
    <t>10 065,1</t>
  </si>
  <si>
    <t xml:space="preserve">Период окупаемости, мес.   </t>
  </si>
  <si>
    <t xml:space="preserve">Количество создаваемых рабочих мест   </t>
  </si>
  <si>
    <t xml:space="preserve">Инвестиционные расходы, тыс. рублей:    </t>
  </si>
  <si>
    <t xml:space="preserve">Прибыль (убыток) до налогообложения,  тыс. рублей:  </t>
  </si>
  <si>
    <t xml:space="preserve">Численность работающих, чел.:           </t>
  </si>
  <si>
    <t xml:space="preserve">Годовой фонд оплаты труда, тыс. рублей: </t>
  </si>
  <si>
    <t xml:space="preserve">Среднемесячная заработная плата, рублей </t>
  </si>
  <si>
    <t xml:space="preserve">Налоговые платежи в бюджеты всех уровней,   всего (тыс. рублей)  </t>
  </si>
  <si>
    <t xml:space="preserve">Налоговые платежи в консолидированный   бюджет края (тыс. рублей), в том числе: </t>
  </si>
  <si>
    <t>налог на прибыль организаций</t>
  </si>
  <si>
    <t xml:space="preserve">налог на имущество организаций          </t>
  </si>
  <si>
    <t>налог на доходы физических лиц</t>
  </si>
  <si>
    <t>Недостаточно проработанная инвестиционная законодательная база  городского округа</t>
  </si>
  <si>
    <t>Постановление администрации Петропавловск-Камчатском городского округа  об утверждении долгосрочной муниципальной целевой программы «Спортивный Петропавловск  на 2009–2014 годы»</t>
  </si>
  <si>
    <t>Постановление администрации Петропавловск-Камчатском городского округа о принятии долгосрочной целевой программы «Обеспечение жильем молодых семей в Петропавловск-Камчатском городском округе на 2011-2012 годы»</t>
  </si>
  <si>
    <t>Постановление администрации Петропавловск-Камчатском городского округа об утверждении долгосрочной муниципальной целевой программы «Приобретение медицинского оборудования в муниципальные учреждения здравоохранения на 2010-2014 годы»</t>
  </si>
  <si>
    <r>
      <t>Постановление администрации Петропавловск-Камчатском городского округа о принятии долгосрочной целевой программы</t>
    </r>
    <r>
      <rPr>
        <sz val="12"/>
        <color indexed="4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«Сохранение  и развитие   культуры в Петропавловск-Камчатском городском  округе  на  2010-2014  годы»</t>
    </r>
  </si>
  <si>
    <t>II квартал 2010 года</t>
  </si>
  <si>
    <t>Постановление администрации Петропавловск-Камчатском городского округа «Развитие системы образования Петропавловск-Камчатского городского округа на 2010–2012 годы»</t>
  </si>
  <si>
    <t>Цель программы - создание на муниципальном уровне оптимальных условий сохранения и развития системы образования Петропавловск-Камчатском городского округа для формирования личности ребенка, адаптированного к современным условиям жизни в обществе</t>
  </si>
  <si>
    <t>Постановление администрации Петропавловск-Камчатском городского округа о принятии долгосрочной целевой программы «Молодежь Петропавловск-Камчатского городского округа на 2011-2015 годы»</t>
  </si>
  <si>
    <t>I квартал 2010</t>
  </si>
  <si>
    <t xml:space="preserve">Площадь объектов недвижимости дополнительно переданных в собственность субъектам малого и среднего предпринимательства по преимущественному праву выкупа в срок до 01.07.2010 г.    </t>
  </si>
  <si>
    <t>В СФЕРЕ РАЗВИТИТЯ ПРЕДПРИНИМАТЕЛЬСТВА</t>
  </si>
  <si>
    <t xml:space="preserve">Развитие малого предпринимательства в молодежной среде (содействие обучению молодежи основам предпринимательства и получению практических навыков ведения собственного дела, обучению начинающих предпринимателей. Оказание информационно-консультативной помощи молодым предпринимателям. Организация встреч молодежи с успешными предпринимателями городского округа, представителями территориальных органов исполнительной власти. Проведение конкурсов предпринимательских проектов среди учащейся и студенческой молодежи, конкурсов перспективных инвестиционных проектов молодежи)  </t>
  </si>
  <si>
    <t>15/9</t>
  </si>
  <si>
    <t>21/9</t>
  </si>
  <si>
    <t>18/12</t>
  </si>
  <si>
    <t>11.1.4.1</t>
  </si>
  <si>
    <t>11.1.4.2</t>
  </si>
  <si>
    <t>11.1.4.3</t>
  </si>
  <si>
    <t>11.1.4.4</t>
  </si>
  <si>
    <t>11.1.5.1</t>
  </si>
  <si>
    <t>11.1.5.2</t>
  </si>
  <si>
    <t>11.1.5.3</t>
  </si>
  <si>
    <t>29 600</t>
  </si>
  <si>
    <t>35 600</t>
  </si>
  <si>
    <t>42 800</t>
  </si>
  <si>
    <t>50 000</t>
  </si>
  <si>
    <t>2 307</t>
  </si>
  <si>
    <t>1 154</t>
  </si>
  <si>
    <t>2014год</t>
  </si>
  <si>
    <t>Модернизация жилищно-коммунального комплекса и инженерной инфраструктуры ПКГО (программа)</t>
  </si>
  <si>
    <t>2010год</t>
  </si>
  <si>
    <t>Предоставление дошкольного образования 700 детям; снижение социальной напряженности, уменьшение количества детей в очереди на получение места в дошкольных образовательных учреждениях</t>
  </si>
  <si>
    <t>Организация дистанционного обучения детей с ограниченными возможностями здоровья (кадровое обеспечение); приобретение технического оборудования</t>
  </si>
  <si>
    <t>Органы администрации Петропавловск-Камчатского городского округа</t>
  </si>
  <si>
    <t>Обеспечение антикоррупционного подхода к реализации управленческих функций администрации.</t>
  </si>
  <si>
    <t>1. Обеспечение 90 % от общего количества муниципальных организаций руководителями, прошедшими антикоррупционный отбор                                           2. Обеспечение 100 % разрешительных функций администрации административными регламентами</t>
  </si>
  <si>
    <t xml:space="preserve">Принятие и реализация муниципальной долгосрочной целевой программы «Совершенствование гражданской обороны и защиты населения Петропавловск-Камчатского городского округа на 2010-2014 годы»   </t>
  </si>
  <si>
    <t>Количество кв.м. планируемых к отчуждению – 3 155</t>
  </si>
  <si>
    <t>Увеличение доходов бюджета. Сокращение расходов бюджета на восстановление и ремонт помещений</t>
  </si>
  <si>
    <t>Состоит на учете нуждающихся 184 семьи</t>
  </si>
  <si>
    <t>Выдача государственных жилищных сертификатов военнослужащим, уволенным в запас</t>
  </si>
  <si>
    <t>Состоит на учете нуждающихся 157 человек.                                      32 человека изъявили желание получить ГЖС в 2010 году</t>
  </si>
  <si>
    <t>1457 шт.                                       1332 шт.</t>
  </si>
  <si>
    <t>Проведение инструментального контроля в СОШ №№ 24, 27, 28, 31, УВК № 52, ДОУ №№ 1, 7, 12, 15, 22, 24, 28, 31, 33, 39, 41, 72, Д/домах №№ 4, 5, СКШ № 38</t>
  </si>
  <si>
    <t>Осуществление реконструкции и капитального ремонта действующих  муниципальных  культурно-досуговых (клубных)   учреждений:                                             -МУК «Культурный центр  «Русская горница»;                                      -МУК «Центр культуры и досуга «Апрель»</t>
  </si>
  <si>
    <t xml:space="preserve">Приобретение  музыкальных инструментов (роялей)  в  детские музыкальные  школы </t>
  </si>
  <si>
    <t>Создание Культурного информационно-досугового центра:                  - переселение МУК «Центральная городская библиотека»;                             - создание зала «Электронная библиотека XXI-го ВЕКА»;                                       - предоставление концертного зала и  репетиционного помещения МУК «Городской оркестр»</t>
  </si>
  <si>
    <t xml:space="preserve">Обеспечение условий и содержания  мест массового  семейного отдыха для детей и подростков в микрорайонах  города </t>
  </si>
  <si>
    <t>разработка и защита в 2010 году ДМЦП «Обеспечение жильем молодых семей Петропавловск–Камчатского городского округа на 2009-2010 годы» в рамках реализации  ФЦП «Жилище»)</t>
  </si>
  <si>
    <t>январь-июнь 2010 г.</t>
  </si>
  <si>
    <t>январь-август 2012 г.</t>
  </si>
  <si>
    <t>июль-август 2010 г.</t>
  </si>
  <si>
    <t>сентябрь-декабрь 2011 г.</t>
  </si>
  <si>
    <t>сентябрь-декабрь 2012 г.</t>
  </si>
  <si>
    <t>сентябрь 2010 г.</t>
  </si>
  <si>
    <t>детских и спортивных площадок,</t>
  </si>
  <si>
    <t>парков и скверов,</t>
  </si>
  <si>
    <t>реконструкция детских площадок</t>
  </si>
  <si>
    <t xml:space="preserve">Административно-контрольное управление администрации Петропавловск-Камчатского городского округа </t>
  </si>
  <si>
    <t>Ежегодное увеличение числа народных дружинников с формированием численности не менее 50 чел. к концу 2015 года.</t>
  </si>
  <si>
    <t xml:space="preserve"> приведение 14 убежищ ГО 3-4 класса городского округа нормам ИТМ</t>
  </si>
  <si>
    <t xml:space="preserve"> повышение готовности пункта управления руководителя ГО Петропавловск-Камчатского городского округа согласно установленных требований с 15 % до 93 %;</t>
  </si>
  <si>
    <t>Оптимизация количества муниципальных предприятий. Оптимизация деятельности муниципальных предприятий</t>
  </si>
  <si>
    <t>МАУ «УЖКХ»;                  МУ «Управление благоустройства города Петропавловска-Камчатского»</t>
  </si>
  <si>
    <t>МУП «Петропавловский водоканал»                    МУП «Управление механизации и транспорта»                  МАУ «УЖКХ»</t>
  </si>
  <si>
    <t>Установка светильников</t>
  </si>
  <si>
    <t>Реконструкция существующих ЛНО</t>
  </si>
  <si>
    <t xml:space="preserve"> Замена светильников РКУ-250 на ЖКУ-150</t>
  </si>
  <si>
    <t>Установка частотных регуляторов</t>
  </si>
  <si>
    <t>Прокладка питающего электрического кабеля</t>
  </si>
  <si>
    <t>Монтаж блока автоматического управления котельной по ул. Днепровская с удаленным доступом</t>
  </si>
  <si>
    <t>270 п.м.</t>
  </si>
  <si>
    <t>7 ВНС</t>
  </si>
  <si>
    <t>Строительство  новых ЛНО</t>
  </si>
  <si>
    <t>19,55 км</t>
  </si>
  <si>
    <t>9,156 км</t>
  </si>
  <si>
    <t>948 штук</t>
  </si>
  <si>
    <t>534 штук</t>
  </si>
  <si>
    <t>Внедрение автоматизированной системы управления наружным освещением (АСУНО)</t>
  </si>
  <si>
    <t>Увеличение мощности электроэнергии Зеркальная-Дачная</t>
  </si>
  <si>
    <t>От котельной № 1 с закольцовкой котельных «Чубарова», «Вулканология»,                   «108 квартала», «КГТУ»</t>
  </si>
  <si>
    <t>ОАО «Газпром»; ОАО «Камчатскэнерго»</t>
  </si>
  <si>
    <t>Газопровод от ГРП «Северо-Восток»  до ГРП ТЭЦ-2</t>
  </si>
  <si>
    <t>Газопровод к п.Нагорный, п.Дальний, п.Заозерный, п.Тундровый, п.Чапаевка,  п.Долиновка,                          п. Завойко</t>
  </si>
  <si>
    <t>12,8 км</t>
  </si>
  <si>
    <t>8,8 км</t>
  </si>
  <si>
    <t>11,3 км</t>
  </si>
  <si>
    <t>13,0 км</t>
  </si>
  <si>
    <t>32,0 км</t>
  </si>
  <si>
    <t>5,1 км</t>
  </si>
  <si>
    <t>Реконструкция и перекладка сетей водоснабжения</t>
  </si>
  <si>
    <t>Строительство магистрального водовода Д500 мм</t>
  </si>
  <si>
    <t>Реконструкция и строительство РЧВ</t>
  </si>
  <si>
    <t>Приобретение и монтаж установок по обеззараживанию воды на малых насосных станциях в удаленных поселках</t>
  </si>
  <si>
    <t>Снос: 21 жилых домов ранее расселенных – 3454 кв. м;  7 домов по программе  расселения аварийного фонда – 783 кв. м</t>
  </si>
  <si>
    <t>11.1.3.1</t>
  </si>
  <si>
    <t>Реконструкция стадионов общеобразовательных  учреждений средних школ №№  8, 26, 33, 40, 45</t>
  </si>
  <si>
    <t>Реконструкция стадионов  «Спартак», «Водник», «Сероглазка»</t>
  </si>
  <si>
    <t>Реконструкция школьных спортивных площадок средних общеобразовательных школ 10, 12, 17, 25, 45</t>
  </si>
  <si>
    <t xml:space="preserve"> Строительство   малобюджетных спортивных комплексов для занятий по месту жительства в микрорайонах Северо-восток, АЗС, Садовая</t>
  </si>
  <si>
    <t xml:space="preserve"> Реконструкция лыжных трасс 15 км в микрорайонах города: Кирпичики, ул. Якорная, ЖБФ, Горизонт</t>
  </si>
  <si>
    <t xml:space="preserve"> Проведение комплексных спортивных мероприятий,  Спартакиад,  универсиад, сельских игр, для всех  групп населения, участие в соревнованиях  более высокого уровня</t>
  </si>
  <si>
    <t>Создание спортивных клубов, спортивных  команд, клубов по месту жительства</t>
  </si>
  <si>
    <t>Цель 1. Создание условий для развититя физической культуры и спорта</t>
  </si>
  <si>
    <t>Количество школьниковя и студентов систематически занимающихся физической культурой и спортом</t>
  </si>
  <si>
    <t>Единовременная пропускная способность спортивных сооружений (для города с численность 194500 жителей - 36955 чел/час,  в % от норматива)</t>
  </si>
  <si>
    <t>Цель 1.  Создание условий для развития физической культуры по месту учебы, жительства, работы и в местах массового отдыха; модернизация физического воспитания в образовательных учреждениях,  улучшение физкультурно-оздоровительной и спортивно-массовой работы среди взрослого населения</t>
  </si>
  <si>
    <t xml:space="preserve">Реконструкция стадионов общеобразовательных учреждений средних школ №  8, 26, 33, 40, 45 </t>
  </si>
  <si>
    <t>Восстановление школьных стадионов: футбольное поле, хоккейный корт, баскетбольная площадка, прыжковая яма, беговая дорожка, раздевалки</t>
  </si>
  <si>
    <t>Пропускная способность спортивных сооружений 1 стадион = 61 чел/час</t>
  </si>
  <si>
    <t>Увеличение пропускной способности спортивных сооружений на 305 чел/в час;  увеличение доли обучающихся на 1830 человек.</t>
  </si>
  <si>
    <t xml:space="preserve">Разработка тех.условий, подготовка проектно-сметной документации, реализация проекта, реконструкция: трибун, беговых дорожек, футбольного поля; оснащение инженерными системами </t>
  </si>
  <si>
    <t xml:space="preserve">Пропускная способность спортивных сооружений; 293 чел/час количество систематически занимающихся физической культурой и спортом </t>
  </si>
  <si>
    <t>Увеличение пропускной способности спортивных сооружений на 200 чел/час;  увеличение доли занимающихся на 2400 человек</t>
  </si>
  <si>
    <t>Реконструкция школьных спортивных площадок общеобразовательных учреждений средних  школ № 10, 12, 17, 24, 25</t>
  </si>
  <si>
    <t>Разработка тех.условий, подготовка проектно-сметной документации; игровая зона, беговая дорожка с прыжковой ямой, ограждение, освещение</t>
  </si>
  <si>
    <t>Пропускная способность спортивных сооружений 1 площадка =  30 чел/час; количество систематически занимающихся физической культурой и спортом  на площадке 180 человек</t>
  </si>
  <si>
    <t>Строительство   малобюджетных спортивных комплексов для занятий по месту жительства в микрорайонах: Северо-восток, АЗС, Садовая</t>
  </si>
  <si>
    <t>Разработка тех.условий, подготовка проектно-сметной документации; строительно-монтажные работы, оснащение  спортивного модуля инженерными системами, оснащенного комплексно игровой площадкой, тренажерным залом, раздевалками, восстановительным центром</t>
  </si>
  <si>
    <t>Пропускная способность спортивных сооружений 1 комплекс = 120 чел/час; количество систематически занимающихся физической культурой и спортом в 1 комплексе = 720 человек</t>
  </si>
  <si>
    <t>Увеличение пропускной способности спортивных сооружений    360 чел/в час; увеличения доли систематически занимающихся физической культурой и спортом  на 1920 человек</t>
  </si>
  <si>
    <t>Реконструкция лыжных трасс в микрорайонах города: Кирпичики, ЖБФ, Горизонт, ул.Якорная</t>
  </si>
  <si>
    <t>2011 гг.</t>
  </si>
  <si>
    <t>Разработка тех.условий, подготовка проектно-сметной документации; приобретение и монтаж комплексов (мобильное сооружение передвижные модули – раздевалка, пункт проката, снегоуплотнитель)</t>
  </si>
  <si>
    <t>Пропускная способность спортивных сооружений 165 чел/час; количество систематически занимающихся физической культурой и спортом 990 человек</t>
  </si>
  <si>
    <t>Увеличение пропускной способности спортивных сооружений на    165 чел/в час, увеличения доли систематически занимающихся физической культурой и спортом  на 990 человек</t>
  </si>
  <si>
    <t>Разработка тех.условий, подготовка проектно-сметной документации; оснащение инженерными системами</t>
  </si>
  <si>
    <t>Пропускная способность спортивных сооружений 205 чел/час; количество систематически занимающихся физической культурой и спортом 1230 человек</t>
  </si>
  <si>
    <t>Увеличение пропускной способности спортивных сооружений на    205  чел/в час; увеличения доли систематически занимающихся физической культурой и спортом  на 1230 человек</t>
  </si>
  <si>
    <t xml:space="preserve">Пропускная способность спортивных сооружений; количество систематически занимающихся физической культурой и спортом 1960 </t>
  </si>
  <si>
    <t>Увеличение пропускной способности спортивных сооружений   на 164  чел/в час; увеличения доли систематически занимающихся физической культурой и спортом  на 1960 человек</t>
  </si>
  <si>
    <t>Пропускная способность спортивных сооружений 75 чел/час; количество систематически занимающихся физической культурой и спортом  450 человек</t>
  </si>
  <si>
    <t>Увеличение пропускной способности спортивных сооружений на   75 чел/в час; увеличения доли систематически занимающихся физической культурой и спортом  на 450 человек</t>
  </si>
  <si>
    <t xml:space="preserve">Проведение комплексных спортивных мероприятий, Спартакиад для всех групп населения, участие в соревнованиях более высокого уровня </t>
  </si>
  <si>
    <t>2011-2013 гг.</t>
  </si>
  <si>
    <t>Проведение состязаний минимум по пяти видам спорта: футбол, баскетбол, волейбол, шахматы, ОФП. Спартакиада среди школьников. Спартакиада среди студентов. Спартакиада среди трудящихся</t>
  </si>
  <si>
    <t>Количество участников мероприятий 25 000 чел.</t>
  </si>
  <si>
    <t>Увеличение доли граждан, систематически занимающихся физической культурой и спортом до 30 % от общего числа жителей; увеличение количества учащихся систематически занимающихся физической культурой и спортом до 60 % от общего числа обучающихся и студентов</t>
  </si>
  <si>
    <t>Повышение квалификации судей,  работников занятых в физкультурно-оздоровительной сфере, тренеров</t>
  </si>
  <si>
    <t>Участие в судейских семинарах, участие в соревнованиях и учебно-тренировочных сборах</t>
  </si>
  <si>
    <t>Выполнение судейских категорий 25-ти судей, работников спортивных учреждений</t>
  </si>
  <si>
    <t>Увеличение количества работников спортивных учреждений на 50 человек</t>
  </si>
  <si>
    <t>Создание спортивных клубов, сборных команд, клубов по месту жительства</t>
  </si>
  <si>
    <t>Создание спортивных клубов по месту жительства, работы, учебы и проведение организованных занятий, возрождение клубной системы соревнований, занятия на площадках СОШ, вовлечение в спортивное движение активного населения</t>
  </si>
  <si>
    <t>Доля граждан, систематически занимающихся физической культурой и спортом</t>
  </si>
  <si>
    <t>Увеличение доли граждан, систематически занимающихся физической культурой и спортом до 30 % от общего числа жителей</t>
  </si>
  <si>
    <t>Цель 1. Обеспечение благоприятного состояния окружающей среды как необходимого условия улучшения качества жизни и здоровья населения</t>
  </si>
  <si>
    <t>Обеспечение объема отсортированных и переработанных отходов в соответствии с характеристиками полигона от 96,8 тыс. куб. м/год, с последующим расширением до 100                       тыс. куб. м/год</t>
  </si>
  <si>
    <t>Очистка в объеме 10960 м. куб. твердо-бытовых и промышленных отходов</t>
  </si>
  <si>
    <t>Утилизация ртутьсодержащих ламп в количестве до 20 тыс. шт. (ежегодно)</t>
  </si>
  <si>
    <t>В рамках реализации программных мероприятий планируется   осуществление сноса 150 объектов с  рекультивацией земельных участков на местах размещения данных объектов</t>
  </si>
  <si>
    <t>Уменьшение сбросов неочищенных сточных вод в акваторию Авачинской бухты до 65 %;</t>
  </si>
  <si>
    <t>3.1.</t>
  </si>
  <si>
    <t>3.2.</t>
  </si>
  <si>
    <t>3.3.</t>
  </si>
  <si>
    <t>Приобретение медицинского оборудования - всего</t>
  </si>
  <si>
    <t>в том числе:</t>
  </si>
  <si>
    <t>3.3.1.</t>
  </si>
  <si>
    <t>Рентгенологическое оборудование</t>
  </si>
  <si>
    <t>3.3.2.</t>
  </si>
  <si>
    <t>Оборудование для функциональной диагностики</t>
  </si>
  <si>
    <t>3.3.3.</t>
  </si>
  <si>
    <t>Диагностическое оборудование</t>
  </si>
  <si>
    <t>3.3.4.</t>
  </si>
  <si>
    <t>Лабораторное оборудование</t>
  </si>
  <si>
    <t>3.3.5.</t>
  </si>
  <si>
    <t>Оборудование для хирургической, травматологической, гинекологической, реанимационно-анестезиологической стационарной помощи</t>
  </si>
  <si>
    <t>3.3.6.</t>
  </si>
  <si>
    <t xml:space="preserve">Лечебно-восстановительное оборудование </t>
  </si>
  <si>
    <t>3.3.7.</t>
  </si>
  <si>
    <t>Оборудование для оснащения станции скорой медицинской помощи (во вновь построенном здании)</t>
  </si>
  <si>
    <t>3.3.8.</t>
  </si>
  <si>
    <t>Оснащение бригад городской станции скорой медицинской помощи</t>
  </si>
  <si>
    <t>3.3.9</t>
  </si>
  <si>
    <t>Предметы для обслуживания лиц пожилого возраста:</t>
  </si>
  <si>
    <t>3.3.10.</t>
  </si>
  <si>
    <t>Офтальмологическое оборудование:</t>
  </si>
  <si>
    <t>3.3.11.</t>
  </si>
  <si>
    <t>Отолярингологическое оборудование для оснащения ЛОР кабинета</t>
  </si>
  <si>
    <t>3.3.12</t>
  </si>
  <si>
    <t>Медицинская мебель</t>
  </si>
  <si>
    <t>3.3.13</t>
  </si>
  <si>
    <t>3.3.14</t>
  </si>
  <si>
    <t>Медоборудование для оснащения кабинета врача эндокринолога</t>
  </si>
  <si>
    <t>3.3.15</t>
  </si>
  <si>
    <t>Осветительные приборы</t>
  </si>
  <si>
    <t>3.3.16</t>
  </si>
  <si>
    <t>Оборудование для дезинфекции и стерилизации</t>
  </si>
  <si>
    <t>Реконструкция и капитальный ремонт МУК «Городской дом культур «СРВ»</t>
  </si>
  <si>
    <t>SWOT-Анализ</t>
  </si>
  <si>
    <t>Сильные стороны</t>
  </si>
  <si>
    <t>Сокращение миграционного оттока, формирование постоянного населения,  адаптированного к северным условиям жизнедеятельности</t>
  </si>
  <si>
    <t>Выезд населения, в том числе молодежи</t>
  </si>
  <si>
    <t>Уникальные природно-климатические особенности для развития различных видов туризма</t>
  </si>
  <si>
    <t>Низкий уровень туристический инфраструктуры, сезонность, нестабильность метеорологических условий</t>
  </si>
  <si>
    <t>Выгодное географическое положение в целях развития города как зоны опережающего экономического роста,  имеющей в наличии «инфраструктурный эффект» формирования городской агломерации,  связанный с реализацией проектов строительства новых энергомощностей, крупных  транспортных  комплексов, мультимодальных логистических  центров и информационных  узлов, а также созданием образовательной и инновационной инфраструктуры</t>
  </si>
  <si>
    <t>Богатая сырьевая база для развития промышленности, в том числе малых предприятий</t>
  </si>
  <si>
    <t>Значительный инвестиционный потенциал</t>
  </si>
  <si>
    <t>Рост выпуска продукции промышленного производства</t>
  </si>
  <si>
    <t>Низкая загруженность производственных мощностей</t>
  </si>
  <si>
    <t>Острый дефицит объектов и площадей в социальной сфере Высокая степень износа имеющихся объектов в сфере образования, здравоохранения,  культуры и спорта</t>
  </si>
  <si>
    <t>Хронический бюджетный дефицит</t>
  </si>
  <si>
    <t>Высокая себестоимость и тарифы на электро-, теплоэнергию, услуги ЖКХ. Низкий уровень благоустройства</t>
  </si>
  <si>
    <t>Развитие пищевой и добывающей промышленности,  судоремонта, энергетики, строительства (создание новых рабочих мест и сокращение уровня безработицы)</t>
  </si>
  <si>
    <t>Сворачивание производства в связи с износом основных фондов, высоким уровнем издержек</t>
  </si>
  <si>
    <t>Архивное дело</t>
  </si>
  <si>
    <t>0/0</t>
  </si>
  <si>
    <t>12/380</t>
  </si>
  <si>
    <t>75</t>
  </si>
  <si>
    <t xml:space="preserve">Количество учебно-консультационных пунктов (УКП) в Петропавловск-Камчатском городском округе </t>
  </si>
  <si>
    <t>Количество обучаемого неработающего населения Петропавловск-Камчатском городского округа:</t>
  </si>
  <si>
    <t>- в год</t>
  </si>
  <si>
    <t>- с нарастающим итогом</t>
  </si>
  <si>
    <t xml:space="preserve">Уменьшение времени оповещения руководящего состава </t>
  </si>
  <si>
    <t>сек</t>
  </si>
  <si>
    <t>Соответствие убежищ Петропавловск-Камчатского городского округа нормам инженерно-технических мероприятий</t>
  </si>
  <si>
    <t>Количество укрываемого населения (вместимость)</t>
  </si>
  <si>
    <t>Обеспеченность средствами индивидуальной защиты подразделений Администрации Петропавловск-Камчатского городского округа, муниципальных учреждений, организаций городского округа</t>
  </si>
  <si>
    <t>проценты</t>
  </si>
  <si>
    <t>Количество обеспеченных муниципальных служащих и детей СИЗ (с нарастающим итогом: - противогазами для взрослого населения</t>
  </si>
  <si>
    <t>- камерами защитными детскими</t>
  </si>
  <si>
    <t>- противогазами детскими</t>
  </si>
  <si>
    <t xml:space="preserve">Соответствие оснащения пунктов выдачи средств индивидуальной защиты Петропавловск-Камчатского городского округа установленным требованиям </t>
  </si>
  <si>
    <t>Пропускная способность по выдаче средств индивидуальной защиты</t>
  </si>
  <si>
    <t>чел./час</t>
  </si>
  <si>
    <t>Готовность пункта управления руководителя гражданской обороны Петропавловск-Камчатского городского округа в соответствии установленным требованиям</t>
  </si>
  <si>
    <t>Соответствие оснащения сборных эвакуационных пунктов Петропавловск-Камчатского городского округа установленным требованиям, единиц</t>
  </si>
  <si>
    <t>Пропускная способность сборных эвакуационных пунктов</t>
  </si>
  <si>
    <t>Списание защитных сооружения 5-го класса в жилом фонде (с нарастающим итогом)</t>
  </si>
  <si>
    <t>19.7</t>
  </si>
  <si>
    <t>19.8</t>
  </si>
  <si>
    <t>19.9</t>
  </si>
  <si>
    <t>19.10</t>
  </si>
  <si>
    <t>19.11</t>
  </si>
  <si>
    <t>19.12</t>
  </si>
  <si>
    <t>19.13</t>
  </si>
  <si>
    <t>Весь период действия программы</t>
  </si>
  <si>
    <t>Освещение приемуществ местных товаров</t>
  </si>
  <si>
    <t>Сохранение индекса промышленного производства на стабильном уровне не ниже 2009г.</t>
  </si>
  <si>
    <t>ООСИ</t>
  </si>
  <si>
    <t>Поддержка, в том числе финансовая, предприятий, функционирование которых содействует развитию пищевой промышленности  городского округа</t>
  </si>
  <si>
    <t>Предоставление гарантий, грантов</t>
  </si>
  <si>
    <t>УВСМСП</t>
  </si>
  <si>
    <t>Организация семинаров</t>
  </si>
  <si>
    <t>Ежегодное увеличение рабочих мест на новых предприятиях, в том числе малых и средних</t>
  </si>
  <si>
    <t xml:space="preserve">1.1. </t>
  </si>
  <si>
    <t>Правовое, организационное и аналитическое обеспечение деятельности субъектов малого предпринимательства</t>
  </si>
  <si>
    <t>Подготовка предложений по совершенствованию нормативных и правовых актов, регулирующих деятельность субъектов малого и среднего предпринимательства</t>
  </si>
  <si>
    <t>Совершенствование действующих и разработка новых (по мере необходимости) нормативных правовых актов по направлениям:</t>
  </si>
  <si>
    <t>Количество доработанных и вновь принятых нормативных правовых актов, регулирующих деятельность субъектов малого и среднего предпринимательства</t>
  </si>
  <si>
    <t>Создание комфортных условий для развития предпринимательства в рамках установленных для органов местного самоуправления полномочий</t>
  </si>
  <si>
    <t>ДЭБП, УЭ, УВСМСП, КУИ, ДГЗО</t>
  </si>
  <si>
    <t xml:space="preserve"> Анализ состояния развития малого и среднего предпринимательства</t>
  </si>
  <si>
    <t>Мониторинг, анализ состояния, разработка программ малого предпринимательства</t>
  </si>
  <si>
    <t>Количество  информационных материалов о  субъектах малого и среднего предпринимательства, подлежащих обработке и обобщению</t>
  </si>
  <si>
    <t xml:space="preserve">Получение аналитических материалов, необходимых для разработки мер, регулирующих предпринимательскую деятельность. </t>
  </si>
  <si>
    <t>УВСМСП, УЭ</t>
  </si>
  <si>
    <t>Не мене 2-х раз в год</t>
  </si>
  <si>
    <t>Ознакомление субъектов малого и среднего предпринимательства  с новыми нормативными правовыми актами, обмен опытом</t>
  </si>
  <si>
    <t>Обеспечение проведения заседаний Общественного Совета  по предпринимательству при Главе округа. Проведение совместных мероприятий</t>
  </si>
  <si>
    <t>Ежеквартально</t>
  </si>
  <si>
    <t>Проведение заседаний Общественного совета</t>
  </si>
  <si>
    <t>Количество     принятых решений на заседаниях Общественного Совета по предпринимательству при Главе округа</t>
  </si>
  <si>
    <t>УВСМСП; НП «Ассоциация предприятий и предпринимателей Камчатки» (по согласованию)</t>
  </si>
  <si>
    <t>Не менее 2 раз в квартал</t>
  </si>
  <si>
    <t>Информирование о муниципальных закупках</t>
  </si>
  <si>
    <t>ДГЗО</t>
  </si>
  <si>
    <r>
      <t>1.2.</t>
    </r>
    <r>
      <rPr>
        <sz val="14"/>
        <rFont val="Times New Roman"/>
        <family val="1"/>
      </rPr>
      <t xml:space="preserve"> </t>
    </r>
  </si>
  <si>
    <t xml:space="preserve">Пропаганда предпринимательства        </t>
  </si>
  <si>
    <t>Проведение конкурса</t>
  </si>
  <si>
    <t xml:space="preserve">Определение предприятий, добившихся наибольших успехов в деятельности </t>
  </si>
  <si>
    <t>Рост популярности предпринимательской деятельности и увеличение количества субъектов предпринимательства</t>
  </si>
  <si>
    <t>Информационно-консультационная поддержка бизнеса. Освещение деятельности, информирование населения о товарах, работах и услугах малых предприятий через СМИ</t>
  </si>
  <si>
    <t>Ежемесячно</t>
  </si>
  <si>
    <t>Освещение деятельности на официальном сайте, газета "Град Петра и Павла").</t>
  </si>
  <si>
    <t>Количество публикаций в СМИ;</t>
  </si>
  <si>
    <t>Формирование общественного мнения о деятельности, освещение опыта конкретных предприятий, повышение правовой грамотности субъектов предпринимательской деятельности</t>
  </si>
  <si>
    <t xml:space="preserve"> количество посещений официального сайта администрации</t>
  </si>
  <si>
    <t>Изготовление и публикация материалов</t>
  </si>
  <si>
    <t>Повышение информированности предпринимательства в вопросах деятельности</t>
  </si>
  <si>
    <t xml:space="preserve">2.1. </t>
  </si>
  <si>
    <t>Имущественная поддержка субъектов малого и среднего предпринимательства</t>
  </si>
  <si>
    <t>Передача в собственность субъектам малого и среднего  предпринимательства муниципального имущества, имеющим  преимущественное право  выкупа</t>
  </si>
  <si>
    <t>Реализация планов приватизации</t>
  </si>
  <si>
    <t>КУИ</t>
  </si>
  <si>
    <t>Передача в пользование субъектам малого и среднего предпринимательства муниципального имущества</t>
  </si>
  <si>
    <t xml:space="preserve">2.2. </t>
  </si>
  <si>
    <t>Финансовая поддержка субъектов малого и среднего предпринимательства</t>
  </si>
  <si>
    <t>Предоставление субсидий субъектам малого и среднего предпринимательства на присоединение и (или) подключение к сетям при строительстве (реконструкции) объектов</t>
  </si>
  <si>
    <t>Предоставление субсидий на конкурсных условиях</t>
  </si>
  <si>
    <t>Количество объектов, используемых для осуществления   предпринимательской деятельности по приоритетным отраслям экономики, введенным в эксплуатацию</t>
  </si>
  <si>
    <t>Увеличение количества объектов, введенным в эксплуатацию, количество созданных рабочих мест</t>
  </si>
  <si>
    <t>Предоставление муниципальных гарантий  на конкурсной основе</t>
  </si>
  <si>
    <r>
      <t>2.3.</t>
    </r>
    <r>
      <rPr>
        <sz val="14"/>
        <rFont val="Times New Roman"/>
        <family val="1"/>
      </rPr>
      <t xml:space="preserve"> </t>
    </r>
  </si>
  <si>
    <t>Расширение деловых возможностей малого и среднего бизнеса</t>
  </si>
  <si>
    <t>Осуществление совместных мероприятий, представление в межрегиональных и международных мероприятиях, встречах деловых кругов, конференциях, форумах.</t>
  </si>
  <si>
    <t>Продвижение информации на внешние рынки, налаживание партнерства в предпринимательской среде, реализация имиджевой политики</t>
  </si>
  <si>
    <t>Участие в выставочно-ярмарочных мероприятиях</t>
  </si>
  <si>
    <t>Количество субъектов малого и среднего предпринимательства, принявших участие в   ярмарках (выставках)</t>
  </si>
  <si>
    <t>Вывод предпринимательства из теневой экономики, создание условий для реализации продукции собственного производства</t>
  </si>
  <si>
    <r>
      <t>2.4.</t>
    </r>
    <r>
      <rPr>
        <sz val="14"/>
        <rFont val="Times New Roman"/>
        <family val="1"/>
      </rPr>
      <t xml:space="preserve"> </t>
    </r>
  </si>
  <si>
    <t>Стимулирование приоритетных направлений развития предпринимательства</t>
  </si>
  <si>
    <t>Организация семинаров. Оказание информационно-консультативной помощи.</t>
  </si>
  <si>
    <t>Количество семинаров</t>
  </si>
  <si>
    <t>УВСМСП, КГУ «Центр занятости населения г. Петропавловска-Камчатского» (по согласованию)</t>
  </si>
  <si>
    <t>Содействие обучению молодежи основам предпринимательства</t>
  </si>
  <si>
    <t>Организация встреч молодежи с успешными предпринимателями, представителями власти.</t>
  </si>
  <si>
    <t xml:space="preserve"> Количество встреч</t>
  </si>
  <si>
    <t>Проведение  конкурсов</t>
  </si>
  <si>
    <t>Количество молодежных инвестиционных проектов</t>
  </si>
  <si>
    <t>Привлечение средств на финансирование инновационных проектов, в том числе частных инвестиций и банковского капитала</t>
  </si>
  <si>
    <t>Координация деятельности субъектов малого и среднего предпринимательства, кредитных учреждений и частных инвесторов</t>
  </si>
  <si>
    <t>Обеспечение развития  с применением  инновационных технологий</t>
  </si>
  <si>
    <t>Оказание консультационной помощи</t>
  </si>
  <si>
    <t>Улучшение информированности по вопросам управления жилищным фондом</t>
  </si>
  <si>
    <t>Содействие управляющим и обслуживающим организациям в управлении многоквартирными домами</t>
  </si>
  <si>
    <t>Оказание  помощи в разработке документации, проведении кадастрового учета земельных участков, управлении многоквартирным домом</t>
  </si>
  <si>
    <t>КУИ, КГХ</t>
  </si>
  <si>
    <t>Оказание медицинской помощи в соответствии с новейшими медицинскими технология</t>
  </si>
  <si>
    <t>ДСР</t>
  </si>
  <si>
    <t>Обеспечение медицинской помощи жителей Южного района города</t>
  </si>
  <si>
    <t>ДСР ДГЗО</t>
  </si>
  <si>
    <t>Разработана</t>
  </si>
  <si>
    <t xml:space="preserve">Строительство хосписа на 200 коек </t>
  </si>
  <si>
    <t>Обеспечение медико-социальный уход за 200 больными, страдающими неизлечимыми заболеваниями.</t>
  </si>
  <si>
    <t>Обеспечения обследования всех беременных женщин на внутриутробные инфекции и сывороточные маркеры аномалий развития плода</t>
  </si>
  <si>
    <t xml:space="preserve"> МДЦП «Здоровые дети»</t>
  </si>
  <si>
    <t>Приобретение тест-систем для проведения исследований беременным женщинам</t>
  </si>
  <si>
    <t>Приобретение вакцины. МДЦП «Здоровые дети»</t>
  </si>
  <si>
    <t>Снижение заболеваемости женщин злокачественными опухолями</t>
  </si>
  <si>
    <t>2011 г.</t>
  </si>
  <si>
    <t>Обеспечение безопасности на объектах социальной сферы</t>
  </si>
  <si>
    <t>МЦП «Развитие образования  в Петропавловск – Камчатском городском округе»</t>
  </si>
  <si>
    <t>Количество дополнительно открытых групп в МДОУ</t>
  </si>
  <si>
    <t>Увеличение охвата  детей дошкольного возраста, снижение социальной напряженности</t>
  </si>
  <si>
    <t>МЦП «Развитие образования  в Петропавловск – Камчатском городском округе</t>
  </si>
  <si>
    <t>Количество МДОУ, имеющих статус экспериментальных площадок</t>
  </si>
  <si>
    <t xml:space="preserve">Укрепление  материально – технической базы МДОУ </t>
  </si>
  <si>
    <t>Строительство новых зданий дошкольных образовательных учреждений</t>
  </si>
  <si>
    <t>Проведение профильных школ в период каникул;</t>
  </si>
  <si>
    <t>Сохранение    численности    работников    доп. образования на базе образовательных учреждений;</t>
  </si>
  <si>
    <t>сохранение и увеличение занятости детей во внеурочное время в системе доп. образования</t>
  </si>
  <si>
    <t>ДГЗО, ДСР</t>
  </si>
  <si>
    <t>комплектование мед.кабинетов</t>
  </si>
  <si>
    <t>Внедрение методики</t>
  </si>
  <si>
    <t>внедрение методики</t>
  </si>
  <si>
    <t>Привлечение и обучение специалистов</t>
  </si>
  <si>
    <t>Приобретение оборудования;</t>
  </si>
  <si>
    <t>СОШ №№ 8, 33ф2</t>
  </si>
  <si>
    <t>детский сад № 58</t>
  </si>
  <si>
    <t>СОШ №№ 3, 33ф1, 37, 38, 19 и детских садов №№ 18, 20, 26, 29, 36, 37, 40, 47, 51, 56, 5 17, 44 (федеральная программа)</t>
  </si>
  <si>
    <t xml:space="preserve"> СОШ №33 и  д/садов №№ 30, 38, 48, 57 (софинансирование края и города)</t>
  </si>
  <si>
    <t>Центра внешкольной работы</t>
  </si>
  <si>
    <t>Организация библиотечного обслуживания населения, комплектование и обеспечение сохранности библиотечных фондов</t>
  </si>
  <si>
    <t>Улучшение материально-технической базы городских библиотек</t>
  </si>
  <si>
    <t>Библиотеки располагаются  в приспособленных помещениях, нуждающихся в реконструкции, капитальном ремонте и установке охранной сигнализации;</t>
  </si>
  <si>
    <t>пополнение библиотечного фонда</t>
  </si>
  <si>
    <t xml:space="preserve">Капитальный ремонт дополнительных площадей с целью создания  нового информационно - библиотечного центра  </t>
  </si>
  <si>
    <t>Создание нового информационно-библиотечного центра (ул. Войцешека, 7а)</t>
  </si>
  <si>
    <t>Проведение реконструкции в соответствии с нормами безопасности осуществления досуговой деятельности</t>
  </si>
  <si>
    <t>Организация досуга и обеспечения услугами культуры; увеличение занятости детей  и подростков; увеличение количества клубных формирований числа участников</t>
  </si>
  <si>
    <t>МОУДОД    ДМШ № 5 выделены дополнительные площади в оперативное пользование; подлежат реконструкции и капитальному ремонту</t>
  </si>
  <si>
    <t>В ряде детских музыкальных школ отсутствует инструмент-рояль</t>
  </si>
  <si>
    <t>Открытие филиалов МОУДОД «Детская художественная школа»</t>
  </si>
  <si>
    <t>МОУДОД «Детская художественная школа» осуществляет набор учащихся  40%  от  существующей потребности</t>
  </si>
  <si>
    <t>Удовлетворение потребности горожан в обеспечении художественным образованием</t>
  </si>
  <si>
    <t xml:space="preserve"> Обеспечение различных групп населения доступом к информационным ресурсам;  благоприятные условия для  творческого роста профессионального коллектива МУК «Городской оркестр»</t>
  </si>
  <si>
    <t>Увеличение численности пользователей;   создание современных условий для информационной обеспеченности населения;  создание новых качественных условий реализации концертных программ</t>
  </si>
  <si>
    <t>Строительство и благоустройство парковых зон</t>
  </si>
  <si>
    <t>1. Благоустройство Городского парка культуры и отдыха (ул. Пограничная);</t>
  </si>
  <si>
    <t>ДСР, КГХ, ДГЗО</t>
  </si>
  <si>
    <t>Обеспечение безопасности на объектах социальной сферы и нормального функционирования</t>
  </si>
  <si>
    <t>Реализация ДМЦП «Обеспечение жильем молодых семей Петропавловск–Камчатского городского округа на 2009-2010 годы»;</t>
  </si>
  <si>
    <t>увеличение количества молодых семей, улучшивших жилищные условия</t>
  </si>
  <si>
    <t>Количество трудоустроенных</t>
  </si>
  <si>
    <t>Увеличение пропускной способности спортивных сооружений на 150 чел/в час; - увеличения доли систематически занимающихся физической культурой и спортом на 900 человек</t>
  </si>
  <si>
    <t>Подготовка проектно-сметной документации объектов туристической инфраструктуры Петропавловск-Камчатского городского округа</t>
  </si>
  <si>
    <t>январь-декабрь     2011 г.</t>
  </si>
  <si>
    <t>январь-август        2011 г.</t>
  </si>
  <si>
    <t>январь-декабрь     2012 г.</t>
  </si>
  <si>
    <t>январь-декабрь     2013 г.</t>
  </si>
  <si>
    <t xml:space="preserve">1.2. </t>
  </si>
  <si>
    <t>Подготовка презентационных материалов к проектам туристической инфраструктуры</t>
  </si>
  <si>
    <t xml:space="preserve">1.3. </t>
  </si>
  <si>
    <t>Участие в выставочных мероприятиях</t>
  </si>
  <si>
    <t>Привлечение внимания к туристическому потенциалу города</t>
  </si>
  <si>
    <t>Сохранение и улучшение внешнего вида города, обеспечение безопасности и комфортности при эксплуатации объектов благоустройства</t>
  </si>
  <si>
    <t>Повышение уровня сейсмической безопасности проживания и жизнедеятельности населения;</t>
  </si>
  <si>
    <t>Снижение социального, экономического и экологического рисков, снижение затрат на ликвидацию последствий землетрясений</t>
  </si>
  <si>
    <t>КГХ</t>
  </si>
  <si>
    <t>Формирование нормативно-правовой базы  для переселения граждан, установления очередности сноса аварийных домов.</t>
  </si>
  <si>
    <t>Проведение ремонта фасадов зданий на территории города;</t>
  </si>
  <si>
    <t>Наличие нормативно-правовых актов в части благоустройства (фасады);  наличие единой концепции цветового решения элементов градостроительной структуры;</t>
  </si>
  <si>
    <t>2. улучшение внешнего облика застройки;</t>
  </si>
  <si>
    <t>Реконструкция КОС «Чавыча»</t>
  </si>
  <si>
    <t>увеличение производительности очистных сооружений до 50 000 м3/сут.</t>
  </si>
  <si>
    <t>Независимость от поставок энергоносителей из других регионов. Повышение энергетической эффективности. Развитие систем газоснабжения, распределения газа.</t>
  </si>
  <si>
    <t>Восполнение дефицита тепловой энергии при дальнейшей застройки в районах 101, 103 кв., ул.Ватутина</t>
  </si>
  <si>
    <t xml:space="preserve">Модернизация жилищно-коммунального комплекса и инженерной инфраструктуры </t>
  </si>
  <si>
    <t xml:space="preserve"> - сокращение бюджетных расходов на оплату льгот и субсидий;</t>
  </si>
  <si>
    <t xml:space="preserve"> -сокращение расходов муниципальных управляющих организаций и организаций социальной сферы;</t>
  </si>
  <si>
    <t>Улучшение эксплуатационных характеристик и сроков службы городских дорог; снижение аварийности на  дорогах; сокращение времени   на   пассажирские   и   транспортные перевозки</t>
  </si>
  <si>
    <t>Увеличение пропускной способности дорог, уменьшение количества пробок, сохранение целостности ходовой части автомобилей, повышение безопасности дорожного движения</t>
  </si>
  <si>
    <t>Безопасное размещение твердо-бытовых отходов (далее – ТБО) путем ввода в эксплуатацию  полигона с комплексом по сортировке, переработке и захоронению ТБО</t>
  </si>
  <si>
    <t xml:space="preserve">Ликвидация несанкционированных свалок </t>
  </si>
  <si>
    <t xml:space="preserve">Ликвидация несанкционированных свалок и очистка ручьев, зеленых и реакционных зон </t>
  </si>
  <si>
    <t xml:space="preserve">Устранение стихийных свалок бытовых и промышленных отходов </t>
  </si>
  <si>
    <t>Мероприятия по демеркуризации ртутьсодержащих ламп в учреждениях социальной сферы</t>
  </si>
  <si>
    <t xml:space="preserve">Предотвращение загрязнение окружающей среды и устранить предпосылки к возникновению чрезвычайных ситуаций </t>
  </si>
  <si>
    <t xml:space="preserve">Приобретение Утилизаторов медицинских отходов NEWSTER – 10 для учреждений здравоохранения </t>
  </si>
  <si>
    <t xml:space="preserve">Мероприятия по водоотведению </t>
  </si>
  <si>
    <t xml:space="preserve">Молодежный Парламент при Городской Думе </t>
  </si>
  <si>
    <t xml:space="preserve">Министерство жилищно-коммунального хозяйства и энергетики Камчатского края </t>
  </si>
  <si>
    <t>Оперативная связь с диспетчерским центром, технической, скорой помощью; мониторинг  интенсивности и скорости движения на магистралях,  оперативное реагирование на возникшие ситуации</t>
  </si>
  <si>
    <t>Соответствие автобусного транспорта техническим требованиям и государственным стандартам;  уменьшение количества ДТП</t>
  </si>
  <si>
    <t>Обслуживание отдалённых малонаселённых районов городского округа,  обслуживание межквартальных проездов со сложным рельефом</t>
  </si>
  <si>
    <t xml:space="preserve">Муниципальные унитарные предприятия  </t>
  </si>
  <si>
    <t xml:space="preserve">Аппарат </t>
  </si>
  <si>
    <t>Численность населения городского округа, учтенного  в «Социальном регистре»                       и получающего социальную поддержку при помощи использования средств ИКТ, тыс. чел.</t>
  </si>
  <si>
    <t xml:space="preserve">Аппарат администрации  </t>
  </si>
  <si>
    <t>1.Реорганизация, ликвидация муниципальных унитарных предприятий. 2.Дополнительное увеличение уставного фонда муниципальным унитарным предприятиям за счет имущества в целях получе­ния кредитов для дальнейшей реализа­ции инвестиционных программ</t>
  </si>
  <si>
    <t>КЧС</t>
  </si>
  <si>
    <t>Совершенствование системы управления ГО;</t>
  </si>
  <si>
    <t>Аппарат</t>
  </si>
  <si>
    <t>Цель 3. Общественный порядок</t>
  </si>
  <si>
    <t>Разработка муниципальных правовых актов по вопросам дополнительных деятельности народных дружин с инициированием внесения изменений в закон Камчатского края от 18.09.2008 № 123 «Об участии граждан Российской Федерации в охране общественного порядка на территории муниципальных образований в Камчатском крае» для формирования народных дружин по решению органов местного самоуправления</t>
  </si>
  <si>
    <t>АКУ</t>
  </si>
  <si>
    <t>Снижение коррупции в муниципальном секторе управления</t>
  </si>
  <si>
    <t>1. Внедрение антикоррупционного отбора кандидатов на должности руководителей муниципальных организаций.                            2. Внедрение административных регламентов (2012 г.)</t>
  </si>
  <si>
    <t>Создание условий, сводящих вероятность террористических актов к минимуму</t>
  </si>
  <si>
    <t>1. Обеспечение деятельности Антитеррористической комиссии Петропавловск-Камчатского городского округа.</t>
  </si>
  <si>
    <t>Отсутствие террористических актов, проявлений расизма, экстремизма на территории ПКГО</t>
  </si>
  <si>
    <t>2. Проведение образовательной политики, направленной на предупреждение расизма, развитие межнациональной терпимости.</t>
  </si>
  <si>
    <t>3. Обеспечение безопасности социально значимых объектов</t>
  </si>
  <si>
    <t>1. Обеспечение защиты муниципальных информационных систем.</t>
  </si>
  <si>
    <t>Обеспечение количества защищенных муниципальных информационных систем и персональных компьютеров в администрации Петропавловск-Камчатского городского округа, обрабатывающих персональные данные и защищенных согласно требованиям ФСТЭК  до 100 % от их общего количества</t>
  </si>
  <si>
    <t>Аппарат,  АКУ, муниципальные организации – держатели муниципальных информационных систем</t>
  </si>
  <si>
    <t>2. Защита персональных данных в администрации городского округа.</t>
  </si>
  <si>
    <t>3. Обеспечение права на доступ к информации субъектов персональных данных</t>
  </si>
  <si>
    <t>21</t>
  </si>
  <si>
    <t>АРХИВНОЕ ДЕЛО</t>
  </si>
  <si>
    <t>21.1</t>
  </si>
  <si>
    <t xml:space="preserve">Цель1. Обеспечение необходимых технологических процессов в работе с документами архивного фонда 
Петропавловск – Камчатского городского округа 
</t>
  </si>
  <si>
    <t>21.1.1</t>
  </si>
  <si>
    <t>Обеспечению сохранности архивного фонда</t>
  </si>
  <si>
    <t>2010 -2014 гг.</t>
  </si>
  <si>
    <t xml:space="preserve">1.Текущий ремонт помещений
Архивохранилищ в ПК ГО
</t>
  </si>
  <si>
    <t xml:space="preserve">Обеспечение надлежащих условий сохранности документов архивного фонда </t>
  </si>
  <si>
    <t>Аппарат администрации  ПК ГО</t>
  </si>
  <si>
    <t xml:space="preserve">2. Капитальный ремонт помещений Архивохранилищ </t>
  </si>
  <si>
    <t xml:space="preserve">3. Совершенствование 
материально-технической 
базы Архива 
(приобретение 
специального 
оборудования, 
технических средств, 
мебели, стеллажей  и их установка)
</t>
  </si>
  <si>
    <t xml:space="preserve">4. Проведение мероприятий 
по обеспечению пожарной 
безопасности в Архивохранилищах 
</t>
  </si>
  <si>
    <t xml:space="preserve">5. Приобретение расходных 
материалов, оборудования
для реставрационных 
работ: реставрация, 
переплет, подшивка, 
восстановление угасающих
текстов документов для 
Архива 
</t>
  </si>
  <si>
    <t xml:space="preserve">6. Проведение обследования 
состояния сохранности 
документов в органах 
местного самоуправления 
</t>
  </si>
  <si>
    <t xml:space="preserve">МУ «Архив Петропавловск – Камчатского городского округа» </t>
  </si>
  <si>
    <t>21.2</t>
  </si>
  <si>
    <t xml:space="preserve">Цель2.  Пополнение и сохранение архивного фонда </t>
  </si>
  <si>
    <t>21.2.1</t>
  </si>
  <si>
    <t>Комплектование архивного фонда</t>
  </si>
  <si>
    <t>1. Комплектование архивного фонда Архива документами постоянного срока хранения органов</t>
  </si>
  <si>
    <t>Повышение качества комплектования архивов новыми архивными документами</t>
  </si>
  <si>
    <t xml:space="preserve">МУ «Архив Петропавловск – Камчатского городского округа»  </t>
  </si>
  <si>
    <t xml:space="preserve">2.Уточнение списков организаций муниципальной формы собственности - источников комплектования архивного фонда Архива </t>
  </si>
  <si>
    <t xml:space="preserve">3. Оказание методической практической помощи органам местного самоуправления города </t>
  </si>
  <si>
    <t>21.2.2</t>
  </si>
  <si>
    <t>Использование документов архивного фонда</t>
  </si>
  <si>
    <t xml:space="preserve">1. Издание справочника по фондам Архива 
2. Создание информационно- поисковых систем для Архива 
</t>
  </si>
  <si>
    <t xml:space="preserve">1. Создание условий для обеспечения доступа юридических и физических лиц к информационным 
ресурсам города  целью удовлетворения потребностей в архивной информации
</t>
  </si>
  <si>
    <t>Аппарат администрации</t>
  </si>
  <si>
    <t>21.2.3</t>
  </si>
  <si>
    <t>Информатизация архивного дела</t>
  </si>
  <si>
    <t xml:space="preserve">1. Приобретение программного обеспечения для создания учетных, 
информационных и тематических БД на документы Архива. 
2.Приобретение для Архива, средств вычислительной техники, оргтехники, расходных материалов. 
</t>
  </si>
  <si>
    <t>2. Внедрение автоматизированной системы учета документов архивного фонда 
создаваемой по принципу единой информационной сети создание и совершенствование информационно-поисковых систем, баз данных о документах 
архивного фонда</t>
  </si>
  <si>
    <t xml:space="preserve">Создание и поддержание  в сети 
"Интернет" сайта " Архива
</t>
  </si>
  <si>
    <t>МУ «Архив Петропавловск – Камчатского городского округа»</t>
  </si>
  <si>
    <t>21.3</t>
  </si>
  <si>
    <t xml:space="preserve">Цель 3. Повышение статуса архивных служб </t>
  </si>
  <si>
    <t>21.3.1</t>
  </si>
  <si>
    <t xml:space="preserve">Переподготовка и повышение квалификации работников архивных служб </t>
  </si>
  <si>
    <t>Повышение профессионального уровня работников архивных служб</t>
  </si>
  <si>
    <t>Перечень сокращений</t>
  </si>
  <si>
    <t xml:space="preserve">ДСР </t>
  </si>
  <si>
    <t>Управление по взаимодействию  с субъектами малого и среднего предпринимательства Петропавловск-Камчатского городского округа</t>
  </si>
  <si>
    <t>ДОМЗ</t>
  </si>
  <si>
    <t>УЭ</t>
  </si>
  <si>
    <t>Управление экономики Петропавловск-Камчатского городского округа</t>
  </si>
  <si>
    <r>
      <t>О</t>
    </r>
    <r>
      <rPr>
        <sz val="12"/>
        <color indexed="8"/>
        <rFont val="Times New Roman"/>
        <family val="1"/>
      </rPr>
      <t xml:space="preserve">тдел общественных  связей и информации администрации </t>
    </r>
    <r>
      <rPr>
        <sz val="12"/>
        <rFont val="Times New Roman"/>
        <family val="1"/>
      </rPr>
      <t>Петропавловск-Камчатского городского округа</t>
    </r>
  </si>
  <si>
    <t xml:space="preserve">АКУ </t>
  </si>
  <si>
    <t>Аппарат администрации Петропавловск-Камчатского городского округа</t>
  </si>
  <si>
    <t>Капитальный ремонт, модернизация здания Городского архива по адресу ул. Океанская, 71 по существующему проекту</t>
  </si>
  <si>
    <t>Капитальный ремонт, модернизация здания Городского архива по адресу ул. Рябиковская, 38 а</t>
  </si>
  <si>
    <t>Установка раздвижных стеллажей согласно действующего проекта</t>
  </si>
  <si>
    <t>Покупка коробов для хранения документов</t>
  </si>
  <si>
    <t>Проверка электропроводки</t>
  </si>
  <si>
    <t>Поставка компьютеров</t>
  </si>
  <si>
    <t>Поставка копировально-множительной техники</t>
  </si>
  <si>
    <t>21.1.2</t>
  </si>
  <si>
    <t>21.1.3</t>
  </si>
  <si>
    <t>21.1.4</t>
  </si>
  <si>
    <t>21.1.5</t>
  </si>
  <si>
    <t>21.1.6</t>
  </si>
  <si>
    <t>21.1.7</t>
  </si>
  <si>
    <t>Текущий ремонт помещений Архивохранилищ в ПК ГО</t>
  </si>
  <si>
    <t>Капитальный ремонт помещений Архивохранилищ в ПК ГО</t>
  </si>
  <si>
    <t xml:space="preserve">Совершенствование материально-технической базы Архива (приобретение специального оборудования, технических средств, мебели, стеллажей  и их установка) </t>
  </si>
  <si>
    <t xml:space="preserve">Проведение мероприятий по обеспечению пожарной безопасности в Архивохранилищах </t>
  </si>
  <si>
    <t>Приобретение расходных материалов, оборудования для реставрационных работ: реставрация, переплет, подшивка, восстановление угасающих текстов документов для Архива</t>
  </si>
  <si>
    <t>Проведение обследования состояния сохранности документов в органах местного самоуправления ПК ГО</t>
  </si>
  <si>
    <t>Комплектование архивного фонда Архива документами постоянного срока хранения органов</t>
  </si>
  <si>
    <t xml:space="preserve">Уточнение списков организаций муниципальной формы собственности - источников комплектования архивного фонда Архива </t>
  </si>
  <si>
    <t xml:space="preserve">Оказание методической практической помощи органам местного самоуправления города </t>
  </si>
  <si>
    <t xml:space="preserve">Издание справочника по фондам Архива </t>
  </si>
  <si>
    <t xml:space="preserve">Создание информационно- поисковых систем для Архива </t>
  </si>
  <si>
    <t>Приобретение программного обеспечениядля создания учетных, информационных и тематических баз данных на документы Архива</t>
  </si>
  <si>
    <t xml:space="preserve">Приобретение для Архива, средств вычислительной техники, оргтехники, расходных материалов </t>
  </si>
  <si>
    <t xml:space="preserve">Создание и поддержание  в сети "Интернет" сайта " Архива </t>
  </si>
  <si>
    <t>Цель 2. Пополнение и сохранение архивного фонда</t>
  </si>
  <si>
    <t>21.2.4</t>
  </si>
  <si>
    <t>21.2.5</t>
  </si>
  <si>
    <t>21.2.6</t>
  </si>
  <si>
    <t>21.2.7</t>
  </si>
  <si>
    <t>21.2.8</t>
  </si>
  <si>
    <t xml:space="preserve">Цель 1. Обеспечение необходимых технологических процессов в работе с документами архивного фонда Петропавловск – Камчатского городского округа </t>
  </si>
  <si>
    <t xml:space="preserve">к Решению Городской Думы </t>
  </si>
  <si>
    <t xml:space="preserve">Петропавловск-Камчатского городского округа </t>
  </si>
  <si>
    <t xml:space="preserve">"Программа комплексного социально- </t>
  </si>
  <si>
    <t>экономического развития Петрогпавловск-   
Камчатского городского округа 
на период до 2014 года"</t>
  </si>
  <si>
    <t xml:space="preserve">к Решению Городской Думы  </t>
  </si>
  <si>
    <t>"Программа комплексного социально-</t>
  </si>
  <si>
    <t>экономического развития Петропавловск-</t>
  </si>
  <si>
    <t xml:space="preserve">Камчатского городского округа </t>
  </si>
  <si>
    <t>на период до 2014 года"</t>
  </si>
  <si>
    <r>
      <t xml:space="preserve">Наименование проекта: </t>
    </r>
    <r>
      <rPr>
        <b/>
        <sz val="11"/>
        <rFont val="Times New Roman"/>
        <family val="1"/>
      </rPr>
      <t>"Спецтранс"</t>
    </r>
  </si>
  <si>
    <r>
      <t xml:space="preserve">Наименование проекта: </t>
    </r>
    <r>
      <rPr>
        <b/>
        <sz val="11"/>
        <rFont val="Times New Roman"/>
        <family val="1"/>
      </rPr>
      <t>"ПВК"</t>
    </r>
  </si>
  <si>
    <t>Передача муниципального имущества эффективным собст­венникам путем их приватизации</t>
  </si>
  <si>
    <t>Стоматологическое оборудование</t>
  </si>
  <si>
    <t>Приложение 1</t>
  </si>
  <si>
    <t>Приложение 2</t>
  </si>
  <si>
    <t>Приложение  3</t>
  </si>
  <si>
    <t>Приложение  4</t>
  </si>
  <si>
    <t>Приложение 5</t>
  </si>
  <si>
    <t>Приложение  6</t>
  </si>
  <si>
    <t>Приложение  7</t>
  </si>
  <si>
    <t>Приложение 8</t>
  </si>
  <si>
    <t>Приложение 9</t>
  </si>
  <si>
    <t>Строительство нового и реконструкция существующе-го наружного освещения внутриквартальных (межквартальных) улиц и проездов, улиц и проездов к объектам социальной сферы (программа)</t>
  </si>
  <si>
    <t>Ликвидация несанкционированных свалок на террито-рии Петропавловск-Камчатского городского округа</t>
  </si>
  <si>
    <t>от 30.04.2010 № 247-нд</t>
  </si>
  <si>
    <t>от_30.04.2010 № 247-нд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</si>
</sst>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</numFmts>
  <fonts count="64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Calibri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color indexed="4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u val="single"/>
      <sz val="11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F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4" fontId="15" fillId="34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169" fontId="2" fillId="0" borderId="12" xfId="0" applyNumberFormat="1" applyFont="1" applyBorder="1" applyAlignment="1">
      <alignment horizontal="right" vertical="center" wrapText="1"/>
    </xf>
    <xf numFmtId="169" fontId="0" fillId="0" borderId="0" xfId="0" applyNumberFormat="1" applyAlignment="1">
      <alignment/>
    </xf>
    <xf numFmtId="0" fontId="17" fillId="0" borderId="0" xfId="0" applyFont="1" applyAlignment="1">
      <alignment/>
    </xf>
    <xf numFmtId="4" fontId="15" fillId="34" borderId="17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15" fillId="34" borderId="12" xfId="0" applyNumberFormat="1" applyFont="1" applyFill="1" applyBorder="1" applyAlignment="1">
      <alignment horizontal="right" vertical="center" wrapText="1"/>
    </xf>
    <xf numFmtId="3" fontId="15" fillId="35" borderId="12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8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/>
    </xf>
    <xf numFmtId="43" fontId="0" fillId="0" borderId="0" xfId="0" applyNumberFormat="1" applyAlignment="1">
      <alignment/>
    </xf>
    <xf numFmtId="0" fontId="3" fillId="33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horizontal="right" vertical="center" wrapText="1"/>
    </xf>
    <xf numFmtId="169" fontId="2" fillId="0" borderId="12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wrapText="1"/>
    </xf>
    <xf numFmtId="3" fontId="10" fillId="0" borderId="12" xfId="0" applyNumberFormat="1" applyFont="1" applyFill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0" fontId="62" fillId="0" borderId="17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/>
    </xf>
    <xf numFmtId="0" fontId="4" fillId="36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0" fillId="0" borderId="17" xfId="0" applyFont="1" applyBorder="1" applyAlignment="1">
      <alignment vertical="top" wrapText="1"/>
    </xf>
    <xf numFmtId="0" fontId="20" fillId="0" borderId="17" xfId="0" applyFont="1" applyBorder="1" applyAlignment="1">
      <alignment horizontal="left" vertical="top" wrapText="1"/>
    </xf>
    <xf numFmtId="0" fontId="20" fillId="0" borderId="10" xfId="0" applyFont="1" applyBorder="1" applyAlignment="1">
      <alignment vertical="top" wrapText="1"/>
    </xf>
    <xf numFmtId="0" fontId="15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top" wrapText="1"/>
    </xf>
    <xf numFmtId="0" fontId="20" fillId="0" borderId="3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 wrapText="1"/>
    </xf>
    <xf numFmtId="3" fontId="20" fillId="0" borderId="12" xfId="0" applyNumberFormat="1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49" fontId="6" fillId="33" borderId="29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7" fillId="0" borderId="29" xfId="0" applyNumberFormat="1" applyFont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 wrapText="1"/>
    </xf>
    <xf numFmtId="0" fontId="12" fillId="0" borderId="29" xfId="0" applyNumberFormat="1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/>
    </xf>
    <xf numFmtId="0" fontId="20" fillId="0" borderId="29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6" fillId="33" borderId="29" xfId="0" applyFont="1" applyFill="1" applyBorder="1" applyAlignment="1">
      <alignment horizont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top" wrapText="1"/>
    </xf>
    <xf numFmtId="2" fontId="2" fillId="0" borderId="29" xfId="0" applyNumberFormat="1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left" vertical="top" wrapText="1"/>
    </xf>
    <xf numFmtId="2" fontId="6" fillId="0" borderId="29" xfId="0" applyNumberFormat="1" applyFont="1" applyFill="1" applyBorder="1" applyAlignment="1">
      <alignment horizontal="right" vertical="center" wrapText="1"/>
    </xf>
    <xf numFmtId="43" fontId="2" fillId="0" borderId="29" xfId="60" applyFont="1" applyFill="1" applyBorder="1" applyAlignment="1">
      <alignment horizontal="right" vertical="center" wrapText="1"/>
    </xf>
    <xf numFmtId="43" fontId="6" fillId="0" borderId="29" xfId="60" applyFont="1" applyFill="1" applyBorder="1" applyAlignment="1">
      <alignment horizontal="right" vertical="center" wrapText="1"/>
    </xf>
    <xf numFmtId="49" fontId="3" fillId="33" borderId="29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4" fontId="2" fillId="0" borderId="29" xfId="0" applyNumberFormat="1" applyFont="1" applyFill="1" applyBorder="1" applyAlignment="1">
      <alignment horizontal="right" vertical="center" wrapText="1"/>
    </xf>
    <xf numFmtId="4" fontId="10" fillId="0" borderId="29" xfId="0" applyNumberFormat="1" applyFont="1" applyFill="1" applyBorder="1" applyAlignment="1">
      <alignment horizontal="right" vertical="center" wrapText="1"/>
    </xf>
    <xf numFmtId="4" fontId="10" fillId="0" borderId="29" xfId="0" applyNumberFormat="1" applyFont="1" applyBorder="1" applyAlignment="1">
      <alignment horizontal="right" vertical="center" wrapText="1"/>
    </xf>
    <xf numFmtId="0" fontId="2" fillId="0" borderId="29" xfId="0" applyFont="1" applyBorder="1" applyAlignment="1">
      <alignment horizontal="left" vertical="center" wrapText="1"/>
    </xf>
    <xf numFmtId="4" fontId="2" fillId="0" borderId="29" xfId="0" applyNumberFormat="1" applyFont="1" applyBorder="1" applyAlignment="1">
      <alignment horizontal="right" vertical="center" wrapText="1"/>
    </xf>
    <xf numFmtId="4" fontId="15" fillId="35" borderId="29" xfId="0" applyNumberFormat="1" applyFont="1" applyFill="1" applyBorder="1" applyAlignment="1">
      <alignment horizontal="right" vertical="center" wrapText="1"/>
    </xf>
    <xf numFmtId="4" fontId="15" fillId="34" borderId="29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vertical="top" wrapText="1"/>
    </xf>
    <xf numFmtId="0" fontId="2" fillId="0" borderId="29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49" fontId="10" fillId="36" borderId="29" xfId="0" applyNumberFormat="1" applyFont="1" applyFill="1" applyBorder="1" applyAlignment="1">
      <alignment horizontal="center" vertical="center" wrapText="1"/>
    </xf>
    <xf numFmtId="4" fontId="16" fillId="35" borderId="29" xfId="0" applyNumberFormat="1" applyFont="1" applyFill="1" applyBorder="1" applyAlignment="1">
      <alignment horizontal="right" vertical="center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2" fillId="0" borderId="17" xfId="0" applyFont="1" applyBorder="1" applyAlignment="1">
      <alignment vertical="center" wrapText="1"/>
    </xf>
    <xf numFmtId="0" fontId="62" fillId="0" borderId="22" xfId="0" applyFont="1" applyBorder="1" applyAlignment="1">
      <alignment vertical="center"/>
    </xf>
    <xf numFmtId="0" fontId="62" fillId="0" borderId="23" xfId="0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8" fillId="0" borderId="2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1" fillId="0" borderId="36" xfId="0" applyFont="1" applyBorder="1" applyAlignment="1">
      <alignment/>
    </xf>
    <xf numFmtId="0" fontId="21" fillId="0" borderId="12" xfId="0" applyFont="1" applyBorder="1" applyAlignment="1">
      <alignment/>
    </xf>
    <xf numFmtId="0" fontId="15" fillId="35" borderId="22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wrapText="1"/>
    </xf>
    <xf numFmtId="0" fontId="6" fillId="33" borderId="23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15" fillId="34" borderId="22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0" fillId="0" borderId="17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justify" vertical="center" wrapText="1"/>
    </xf>
    <xf numFmtId="0" fontId="15" fillId="0" borderId="23" xfId="0" applyFont="1" applyBorder="1" applyAlignment="1">
      <alignment horizontal="justify" vertical="center" wrapText="1"/>
    </xf>
    <xf numFmtId="0" fontId="15" fillId="0" borderId="37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6" fillId="0" borderId="17" xfId="42" applyFont="1" applyBorder="1" applyAlignment="1" applyProtection="1">
      <alignment horizontal="left" vertical="top" wrapText="1"/>
      <protection/>
    </xf>
    <xf numFmtId="0" fontId="20" fillId="0" borderId="13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36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/>
    </xf>
    <xf numFmtId="0" fontId="20" fillId="0" borderId="36" xfId="0" applyFont="1" applyBorder="1" applyAlignment="1">
      <alignment horizontal="left"/>
    </xf>
    <xf numFmtId="0" fontId="20" fillId="0" borderId="22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63" fillId="0" borderId="22" xfId="0" applyFont="1" applyBorder="1" applyAlignment="1">
      <alignment horizontal="left" vertical="top" wrapText="1"/>
    </xf>
    <xf numFmtId="0" fontId="63" fillId="0" borderId="23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wrapText="1"/>
    </xf>
    <xf numFmtId="0" fontId="20" fillId="0" borderId="23" xfId="0" applyFont="1" applyBorder="1" applyAlignment="1">
      <alignment horizontal="left" wrapText="1"/>
    </xf>
    <xf numFmtId="0" fontId="20" fillId="0" borderId="11" xfId="0" applyFont="1" applyBorder="1" applyAlignment="1">
      <alignment horizontal="left" wrapText="1"/>
    </xf>
    <xf numFmtId="0" fontId="20" fillId="0" borderId="34" xfId="0" applyFont="1" applyBorder="1" applyAlignment="1">
      <alignment horizontal="left" vertical="top" wrapText="1"/>
    </xf>
    <xf numFmtId="0" fontId="20" fillId="0" borderId="27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20" fillId="0" borderId="26" xfId="0" applyFont="1" applyBorder="1" applyAlignment="1">
      <alignment horizontal="left" vertical="top" wrapText="1"/>
    </xf>
    <xf numFmtId="0" fontId="20" fillId="0" borderId="36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6" fillId="33" borderId="29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49" fontId="4" fillId="0" borderId="29" xfId="0" applyNumberFormat="1" applyFont="1" applyFill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right" vertical="center" wrapText="1"/>
    </xf>
    <xf numFmtId="0" fontId="6" fillId="33" borderId="29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29" xfId="0" applyFont="1" applyBorder="1" applyAlignment="1">
      <alignment horizontal="center" vertical="center" wrapText="1"/>
    </xf>
    <xf numFmtId="0" fontId="15" fillId="34" borderId="29" xfId="0" applyFont="1" applyFill="1" applyBorder="1" applyAlignment="1">
      <alignment horizontal="center" vertical="center" wrapText="1"/>
    </xf>
    <xf numFmtId="0" fontId="15" fillId="35" borderId="29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0" fontId="15" fillId="34" borderId="29" xfId="0" applyFont="1" applyFill="1" applyBorder="1" applyAlignment="1">
      <alignment horizontal="center" vertical="top" wrapText="1"/>
    </xf>
    <xf numFmtId="0" fontId="15" fillId="35" borderId="29" xfId="0" applyFont="1" applyFill="1" applyBorder="1" applyAlignment="1">
      <alignment horizontal="center" vertical="top" wrapText="1"/>
    </xf>
    <xf numFmtId="0" fontId="12" fillId="0" borderId="29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ko@mail.kamchatka.ru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C6" sqref="C6"/>
    </sheetView>
  </sheetViews>
  <sheetFormatPr defaultColWidth="9.00390625" defaultRowHeight="12.75"/>
  <cols>
    <col min="2" max="2" width="61.375" style="0" customWidth="1"/>
    <col min="3" max="3" width="51.00390625" style="0" customWidth="1"/>
  </cols>
  <sheetData>
    <row r="1" ht="21" customHeight="1">
      <c r="C1" s="88" t="s">
        <v>2077</v>
      </c>
    </row>
    <row r="2" ht="14.25" customHeight="1">
      <c r="C2" s="88" t="s">
        <v>2064</v>
      </c>
    </row>
    <row r="3" ht="13.5" customHeight="1">
      <c r="C3" s="88" t="s">
        <v>2065</v>
      </c>
    </row>
    <row r="4" ht="15.75" customHeight="1">
      <c r="C4" s="89" t="s">
        <v>2066</v>
      </c>
    </row>
    <row r="5" ht="43.5" customHeight="1">
      <c r="C5" s="89" t="s">
        <v>2067</v>
      </c>
    </row>
    <row r="6" ht="18" customHeight="1">
      <c r="C6" s="89" t="s">
        <v>2089</v>
      </c>
    </row>
    <row r="7" spans="2:3" ht="40.5" customHeight="1" thickBot="1">
      <c r="B7" s="165" t="s">
        <v>1730</v>
      </c>
      <c r="C7" s="165"/>
    </row>
    <row r="8" spans="1:3" ht="24.75" customHeight="1" thickBot="1">
      <c r="A8" s="162" t="s">
        <v>1403</v>
      </c>
      <c r="B8" s="90" t="s">
        <v>1731</v>
      </c>
      <c r="C8" s="91" t="s">
        <v>1404</v>
      </c>
    </row>
    <row r="9" spans="1:3" ht="38.25" customHeight="1" thickBot="1">
      <c r="A9" s="163"/>
      <c r="B9" s="51" t="s">
        <v>1732</v>
      </c>
      <c r="C9" s="52" t="s">
        <v>1733</v>
      </c>
    </row>
    <row r="10" spans="1:3" ht="63" customHeight="1" thickBot="1">
      <c r="A10" s="163"/>
      <c r="B10" s="51" t="s">
        <v>1405</v>
      </c>
      <c r="C10" s="52" t="s">
        <v>1406</v>
      </c>
    </row>
    <row r="11" spans="1:3" ht="48.75" customHeight="1" thickBot="1">
      <c r="A11" s="163"/>
      <c r="B11" s="51" t="s">
        <v>1734</v>
      </c>
      <c r="C11" s="52" t="s">
        <v>1735</v>
      </c>
    </row>
    <row r="12" spans="1:3" ht="126.75" customHeight="1" thickBot="1">
      <c r="A12" s="163"/>
      <c r="B12" s="51" t="s">
        <v>1736</v>
      </c>
      <c r="C12" s="52" t="s">
        <v>1407</v>
      </c>
    </row>
    <row r="13" spans="1:3" ht="51.75" customHeight="1" thickBot="1">
      <c r="A13" s="163"/>
      <c r="B13" s="51" t="s">
        <v>1737</v>
      </c>
      <c r="C13" s="52" t="s">
        <v>1408</v>
      </c>
    </row>
    <row r="14" spans="1:3" ht="58.5" customHeight="1" thickBot="1">
      <c r="A14" s="163"/>
      <c r="B14" s="51" t="s">
        <v>1738</v>
      </c>
      <c r="C14" s="52" t="s">
        <v>1540</v>
      </c>
    </row>
    <row r="15" spans="1:3" ht="39" customHeight="1" thickBot="1">
      <c r="A15" s="163"/>
      <c r="B15" s="51" t="s">
        <v>1739</v>
      </c>
      <c r="C15" s="52" t="s">
        <v>1740</v>
      </c>
    </row>
    <row r="16" spans="1:3" ht="63.75" customHeight="1" thickBot="1">
      <c r="A16" s="163"/>
      <c r="B16" s="51" t="s">
        <v>858</v>
      </c>
      <c r="C16" s="52" t="s">
        <v>1741</v>
      </c>
    </row>
    <row r="17" spans="1:3" ht="39" customHeight="1" thickBot="1">
      <c r="A17" s="164"/>
      <c r="B17" s="53" t="s">
        <v>859</v>
      </c>
      <c r="C17" s="52" t="s">
        <v>1742</v>
      </c>
    </row>
    <row r="18" spans="1:3" ht="32.25" thickBot="1">
      <c r="A18" s="159" t="s">
        <v>860</v>
      </c>
      <c r="B18" s="50" t="s">
        <v>861</v>
      </c>
      <c r="C18" s="50" t="s">
        <v>862</v>
      </c>
    </row>
    <row r="19" spans="1:3" ht="67.5" customHeight="1" thickBot="1">
      <c r="A19" s="160"/>
      <c r="B19" s="52" t="s">
        <v>863</v>
      </c>
      <c r="C19" s="52" t="s">
        <v>864</v>
      </c>
    </row>
    <row r="20" spans="1:3" ht="48" thickBot="1">
      <c r="A20" s="160"/>
      <c r="B20" s="52" t="s">
        <v>865</v>
      </c>
      <c r="C20" s="52" t="s">
        <v>1743</v>
      </c>
    </row>
    <row r="21" spans="1:3" ht="48" thickBot="1">
      <c r="A21" s="160"/>
      <c r="B21" s="52" t="s">
        <v>1744</v>
      </c>
      <c r="C21" s="52" t="s">
        <v>1745</v>
      </c>
    </row>
    <row r="22" spans="1:3" ht="48" customHeight="1" thickBot="1">
      <c r="A22" s="160"/>
      <c r="B22" s="52" t="s">
        <v>866</v>
      </c>
      <c r="C22" s="52" t="s">
        <v>867</v>
      </c>
    </row>
    <row r="23" spans="1:3" ht="48" thickBot="1">
      <c r="A23" s="160"/>
      <c r="B23" s="52" t="s">
        <v>868</v>
      </c>
      <c r="C23" s="52" t="s">
        <v>869</v>
      </c>
    </row>
    <row r="24" spans="1:3" ht="32.25" thickBot="1">
      <c r="A24" s="160"/>
      <c r="B24" s="52" t="s">
        <v>870</v>
      </c>
      <c r="C24" s="52" t="s">
        <v>871</v>
      </c>
    </row>
    <row r="25" spans="1:3" ht="32.25" thickBot="1">
      <c r="A25" s="161"/>
      <c r="B25" s="52" t="s">
        <v>872</v>
      </c>
      <c r="C25" s="52" t="s">
        <v>873</v>
      </c>
    </row>
  </sheetData>
  <sheetProtection/>
  <mergeCells count="3">
    <mergeCell ref="A18:A25"/>
    <mergeCell ref="A8:A17"/>
    <mergeCell ref="B7:C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10.875" style="0" customWidth="1"/>
    <col min="2" max="2" width="10.625" style="0" customWidth="1"/>
    <col min="3" max="3" width="64.00390625" style="0" customWidth="1"/>
  </cols>
  <sheetData>
    <row r="1" ht="15.75">
      <c r="C1" s="88" t="s">
        <v>2078</v>
      </c>
    </row>
    <row r="2" ht="15.75" customHeight="1">
      <c r="C2" s="92" t="s">
        <v>2068</v>
      </c>
    </row>
    <row r="3" ht="14.25" customHeight="1">
      <c r="C3" s="92" t="s">
        <v>2065</v>
      </c>
    </row>
    <row r="4" ht="17.25" customHeight="1">
      <c r="C4" s="92" t="s">
        <v>2069</v>
      </c>
    </row>
    <row r="5" ht="14.25" customHeight="1">
      <c r="C5" s="92" t="s">
        <v>2070</v>
      </c>
    </row>
    <row r="6" ht="14.25" customHeight="1">
      <c r="C6" s="92" t="s">
        <v>2071</v>
      </c>
    </row>
    <row r="7" ht="15.75" customHeight="1">
      <c r="C7" s="92" t="s">
        <v>2072</v>
      </c>
    </row>
    <row r="8" ht="15.75" customHeight="1">
      <c r="C8" s="92" t="s">
        <v>2088</v>
      </c>
    </row>
    <row r="9" spans="2:3" ht="87.75" customHeight="1">
      <c r="B9" s="166" t="s">
        <v>896</v>
      </c>
      <c r="C9" s="166"/>
    </row>
    <row r="10" ht="13.5" thickBot="1"/>
    <row r="11" spans="1:3" ht="30.75" customHeight="1" thickBot="1">
      <c r="A11" s="93"/>
      <c r="B11" s="94" t="s">
        <v>874</v>
      </c>
      <c r="C11" s="94" t="s">
        <v>875</v>
      </c>
    </row>
    <row r="12" spans="2:3" ht="17.25" customHeight="1" thickBot="1">
      <c r="B12" s="43">
        <v>1</v>
      </c>
      <c r="C12" s="44" t="s">
        <v>876</v>
      </c>
    </row>
    <row r="13" spans="2:3" ht="15.75" customHeight="1" thickBot="1">
      <c r="B13" s="43">
        <v>2</v>
      </c>
      <c r="C13" s="44" t="s">
        <v>877</v>
      </c>
    </row>
    <row r="14" spans="2:3" ht="15.75" customHeight="1" thickBot="1">
      <c r="B14" s="43">
        <v>3</v>
      </c>
      <c r="C14" s="44" t="s">
        <v>878</v>
      </c>
    </row>
    <row r="15" spans="2:3" ht="16.5" customHeight="1" thickBot="1">
      <c r="B15" s="43">
        <v>4</v>
      </c>
      <c r="C15" s="44" t="s">
        <v>879</v>
      </c>
    </row>
    <row r="16" spans="2:3" ht="15" customHeight="1" thickBot="1">
      <c r="B16" s="43">
        <v>5</v>
      </c>
      <c r="C16" s="44" t="s">
        <v>880</v>
      </c>
    </row>
    <row r="17" spans="2:3" ht="15.75" customHeight="1" thickBot="1">
      <c r="B17" s="43">
        <v>6</v>
      </c>
      <c r="C17" s="44" t="s">
        <v>881</v>
      </c>
    </row>
    <row r="18" spans="2:3" ht="17.25" customHeight="1" thickBot="1">
      <c r="B18" s="43">
        <v>7</v>
      </c>
      <c r="C18" s="44" t="s">
        <v>882</v>
      </c>
    </row>
    <row r="19" spans="2:3" ht="16.5" thickBot="1">
      <c r="B19" s="43">
        <v>8</v>
      </c>
      <c r="C19" s="44" t="s">
        <v>883</v>
      </c>
    </row>
    <row r="20" spans="2:3" ht="16.5" thickBot="1">
      <c r="B20" s="43">
        <v>9</v>
      </c>
      <c r="C20" s="44" t="s">
        <v>884</v>
      </c>
    </row>
    <row r="21" spans="2:3" ht="16.5" customHeight="1" thickBot="1">
      <c r="B21" s="43">
        <v>10</v>
      </c>
      <c r="C21" s="44" t="s">
        <v>885</v>
      </c>
    </row>
    <row r="22" spans="2:3" ht="16.5" customHeight="1" thickBot="1">
      <c r="B22" s="43">
        <v>11</v>
      </c>
      <c r="C22" s="44" t="s">
        <v>886</v>
      </c>
    </row>
    <row r="23" spans="2:3" ht="16.5" customHeight="1" thickBot="1">
      <c r="B23" s="43">
        <v>12</v>
      </c>
      <c r="C23" s="44" t="s">
        <v>887</v>
      </c>
    </row>
    <row r="24" spans="2:3" ht="18" customHeight="1" thickBot="1">
      <c r="B24" s="43">
        <v>13</v>
      </c>
      <c r="C24" s="44" t="s">
        <v>888</v>
      </c>
    </row>
    <row r="25" spans="2:3" ht="18" customHeight="1" thickBot="1">
      <c r="B25" s="43">
        <v>14</v>
      </c>
      <c r="C25" s="44" t="s">
        <v>889</v>
      </c>
    </row>
    <row r="26" spans="2:3" ht="17.25" customHeight="1" thickBot="1">
      <c r="B26" s="43">
        <v>15</v>
      </c>
      <c r="C26" s="44" t="s">
        <v>890</v>
      </c>
    </row>
    <row r="27" spans="2:3" ht="18" customHeight="1" thickBot="1">
      <c r="B27" s="43">
        <v>16</v>
      </c>
      <c r="C27" s="44" t="s">
        <v>891</v>
      </c>
    </row>
    <row r="28" spans="2:3" ht="18" customHeight="1" thickBot="1">
      <c r="B28" s="43">
        <v>17</v>
      </c>
      <c r="C28" s="44" t="s">
        <v>892</v>
      </c>
    </row>
    <row r="29" spans="2:3" ht="17.25" customHeight="1" thickBot="1">
      <c r="B29" s="43">
        <v>18</v>
      </c>
      <c r="C29" s="44" t="s">
        <v>893</v>
      </c>
    </row>
    <row r="30" spans="2:3" ht="18" customHeight="1" thickBot="1">
      <c r="B30" s="43">
        <v>19</v>
      </c>
      <c r="C30" s="44" t="s">
        <v>894</v>
      </c>
    </row>
    <row r="31" spans="2:3" ht="19.5" customHeight="1" thickBot="1">
      <c r="B31" s="43">
        <v>20</v>
      </c>
      <c r="C31" s="44" t="s">
        <v>895</v>
      </c>
    </row>
    <row r="32" spans="2:3" ht="16.5" thickBot="1">
      <c r="B32" s="54">
        <v>21</v>
      </c>
      <c r="C32" s="44" t="s">
        <v>1746</v>
      </c>
    </row>
  </sheetData>
  <sheetProtection/>
  <mergeCells count="1">
    <mergeCell ref="B9:C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0"/>
  <sheetViews>
    <sheetView view="pageBreakPreview" zoomScale="75" zoomScaleSheetLayoutView="75" zoomScalePageLayoutView="83" workbookViewId="0" topLeftCell="A1">
      <selection activeCell="H8" sqref="H8"/>
    </sheetView>
  </sheetViews>
  <sheetFormatPr defaultColWidth="9.00390625" defaultRowHeight="12.75"/>
  <cols>
    <col min="1" max="1" width="10.75390625" style="24" bestFit="1" customWidth="1"/>
    <col min="2" max="2" width="24.125" style="0" customWidth="1"/>
    <col min="3" max="3" width="17.875" style="0" customWidth="1"/>
    <col min="4" max="4" width="19.75390625" style="0" customWidth="1"/>
    <col min="5" max="5" width="21.25390625" style="0" customWidth="1"/>
    <col min="6" max="6" width="20.125" style="0" customWidth="1"/>
    <col min="7" max="7" width="18.125" style="0" customWidth="1"/>
    <col min="8" max="8" width="26.00390625" style="0" customWidth="1"/>
    <col min="9" max="9" width="9.125" style="0" customWidth="1"/>
  </cols>
  <sheetData>
    <row r="1" spans="6:8" ht="15.75">
      <c r="F1" s="95"/>
      <c r="G1" s="88"/>
      <c r="H1" s="88" t="s">
        <v>2079</v>
      </c>
    </row>
    <row r="2" spans="6:8" ht="15.75">
      <c r="F2" s="95"/>
      <c r="G2" s="167" t="s">
        <v>2064</v>
      </c>
      <c r="H2" s="167"/>
    </row>
    <row r="3" spans="6:8" ht="15.75">
      <c r="F3" s="167" t="s">
        <v>2065</v>
      </c>
      <c r="G3" s="168"/>
      <c r="H3" s="168"/>
    </row>
    <row r="4" spans="6:8" ht="15.75">
      <c r="F4" s="95"/>
      <c r="G4" s="167" t="s">
        <v>2069</v>
      </c>
      <c r="H4" s="169"/>
    </row>
    <row r="5" spans="6:8" ht="15.75">
      <c r="F5" s="95"/>
      <c r="G5" s="167" t="s">
        <v>2070</v>
      </c>
      <c r="H5" s="167"/>
    </row>
    <row r="6" spans="6:8" ht="15.75">
      <c r="F6" s="167" t="s">
        <v>2071</v>
      </c>
      <c r="G6" s="167"/>
      <c r="H6" s="167"/>
    </row>
    <row r="7" spans="6:8" ht="15.75">
      <c r="F7" s="88"/>
      <c r="G7" s="167" t="s">
        <v>2072</v>
      </c>
      <c r="H7" s="167"/>
    </row>
    <row r="8" spans="6:8" ht="15.75">
      <c r="F8" s="88"/>
      <c r="G8" s="88"/>
      <c r="H8" s="88" t="s">
        <v>2088</v>
      </c>
    </row>
    <row r="9" spans="1:8" ht="48" customHeight="1">
      <c r="A9" s="166" t="s">
        <v>1414</v>
      </c>
      <c r="B9" s="166"/>
      <c r="C9" s="166"/>
      <c r="D9" s="166"/>
      <c r="E9" s="166"/>
      <c r="F9" s="166"/>
      <c r="G9" s="166"/>
      <c r="H9" s="166"/>
    </row>
    <row r="10" ht="13.5" thickBot="1"/>
    <row r="11" spans="1:8" s="14" customFormat="1" ht="103.5" customHeight="1">
      <c r="A11" s="97" t="s">
        <v>897</v>
      </c>
      <c r="B11" s="98" t="s">
        <v>898</v>
      </c>
      <c r="C11" s="98" t="s">
        <v>899</v>
      </c>
      <c r="D11" s="98" t="s">
        <v>900</v>
      </c>
      <c r="E11" s="98" t="s">
        <v>901</v>
      </c>
      <c r="F11" s="98" t="s">
        <v>902</v>
      </c>
      <c r="G11" s="98" t="s">
        <v>903</v>
      </c>
      <c r="H11" s="98" t="s">
        <v>904</v>
      </c>
    </row>
    <row r="12" spans="1:8" ht="12.75">
      <c r="A12" s="99">
        <v>1</v>
      </c>
      <c r="B12" s="100">
        <v>2</v>
      </c>
      <c r="C12" s="100">
        <v>3</v>
      </c>
      <c r="D12" s="100">
        <v>4</v>
      </c>
      <c r="E12" s="100">
        <v>5</v>
      </c>
      <c r="F12" s="100">
        <v>6</v>
      </c>
      <c r="G12" s="100">
        <v>7</v>
      </c>
      <c r="H12" s="100">
        <v>8</v>
      </c>
    </row>
    <row r="13" spans="1:8" s="64" customFormat="1" ht="26.25" customHeight="1" thickBot="1">
      <c r="A13" s="63">
        <v>1</v>
      </c>
      <c r="B13" s="216" t="s">
        <v>905</v>
      </c>
      <c r="C13" s="219"/>
      <c r="D13" s="219"/>
      <c r="E13" s="219"/>
      <c r="F13" s="219"/>
      <c r="G13" s="219"/>
      <c r="H13" s="220"/>
    </row>
    <row r="14" spans="1:8" s="67" customFormat="1" ht="44.25" customHeight="1" thickBot="1">
      <c r="A14" s="65" t="s">
        <v>549</v>
      </c>
      <c r="B14" s="182" t="s">
        <v>906</v>
      </c>
      <c r="C14" s="183"/>
      <c r="D14" s="183"/>
      <c r="E14" s="183"/>
      <c r="F14" s="183"/>
      <c r="G14" s="183"/>
      <c r="H14" s="184"/>
    </row>
    <row r="15" spans="1:8" ht="64.5" thickBot="1">
      <c r="A15" s="13" t="s">
        <v>789</v>
      </c>
      <c r="B15" s="4" t="s">
        <v>908</v>
      </c>
      <c r="C15" s="4" t="s">
        <v>1777</v>
      </c>
      <c r="D15" s="4" t="s">
        <v>1778</v>
      </c>
      <c r="E15" s="4" t="s">
        <v>909</v>
      </c>
      <c r="F15" s="4" t="s">
        <v>1779</v>
      </c>
      <c r="G15" s="4" t="s">
        <v>1780</v>
      </c>
      <c r="H15" s="4"/>
    </row>
    <row r="16" spans="1:8" ht="77.25" thickBot="1">
      <c r="A16" s="13" t="s">
        <v>790</v>
      </c>
      <c r="B16" s="4" t="s">
        <v>1781</v>
      </c>
      <c r="C16" s="4" t="s">
        <v>1777</v>
      </c>
      <c r="D16" s="4" t="s">
        <v>1782</v>
      </c>
      <c r="E16" s="4" t="s">
        <v>911</v>
      </c>
      <c r="F16" s="4" t="s">
        <v>912</v>
      </c>
      <c r="G16" s="4" t="s">
        <v>1783</v>
      </c>
      <c r="H16" s="4"/>
    </row>
    <row r="17" spans="1:8" ht="77.25" thickBot="1">
      <c r="A17" s="13" t="s">
        <v>791</v>
      </c>
      <c r="B17" s="4" t="s">
        <v>913</v>
      </c>
      <c r="C17" s="4" t="s">
        <v>1777</v>
      </c>
      <c r="D17" s="4" t="s">
        <v>1784</v>
      </c>
      <c r="E17" s="4" t="s">
        <v>914</v>
      </c>
      <c r="F17" s="4" t="s">
        <v>1785</v>
      </c>
      <c r="G17" s="4" t="s">
        <v>1783</v>
      </c>
      <c r="H17" s="4"/>
    </row>
    <row r="18" spans="1:8" s="64" customFormat="1" ht="25.5" customHeight="1" thickBot="1">
      <c r="A18" s="63">
        <v>2</v>
      </c>
      <c r="B18" s="201" t="s">
        <v>915</v>
      </c>
      <c r="C18" s="202"/>
      <c r="D18" s="202"/>
      <c r="E18" s="202"/>
      <c r="F18" s="202"/>
      <c r="G18" s="202"/>
      <c r="H18" s="203"/>
    </row>
    <row r="19" spans="1:8" s="64" customFormat="1" ht="39" customHeight="1" thickBot="1">
      <c r="A19" s="68" t="s">
        <v>793</v>
      </c>
      <c r="B19" s="182" t="s">
        <v>1455</v>
      </c>
      <c r="C19" s="183"/>
      <c r="D19" s="183"/>
      <c r="E19" s="183"/>
      <c r="F19" s="183"/>
      <c r="G19" s="183"/>
      <c r="H19" s="184"/>
    </row>
    <row r="20" spans="1:8" s="64" customFormat="1" ht="24.75" customHeight="1" thickBot="1">
      <c r="A20" s="69" t="s">
        <v>1786</v>
      </c>
      <c r="B20" s="210" t="s">
        <v>1787</v>
      </c>
      <c r="C20" s="211"/>
      <c r="D20" s="211"/>
      <c r="E20" s="211"/>
      <c r="F20" s="211"/>
      <c r="G20" s="211"/>
      <c r="H20" s="212"/>
    </row>
    <row r="21" spans="1:8" ht="28.5" customHeight="1">
      <c r="A21" s="178" t="s">
        <v>794</v>
      </c>
      <c r="B21" s="180" t="s">
        <v>1788</v>
      </c>
      <c r="C21" s="180" t="s">
        <v>1777</v>
      </c>
      <c r="D21" s="180" t="s">
        <v>1789</v>
      </c>
      <c r="E21" s="180" t="s">
        <v>1790</v>
      </c>
      <c r="F21" s="180" t="s">
        <v>1791</v>
      </c>
      <c r="G21" s="180" t="s">
        <v>1792</v>
      </c>
      <c r="H21" s="180"/>
    </row>
    <row r="22" spans="1:8" ht="36" customHeight="1">
      <c r="A22" s="187"/>
      <c r="B22" s="188"/>
      <c r="C22" s="188"/>
      <c r="D22" s="188"/>
      <c r="E22" s="188"/>
      <c r="F22" s="188"/>
      <c r="G22" s="188"/>
      <c r="H22" s="188"/>
    </row>
    <row r="23" spans="1:8" ht="12.75">
      <c r="A23" s="187"/>
      <c r="B23" s="188"/>
      <c r="C23" s="188"/>
      <c r="D23" s="188"/>
      <c r="E23" s="188"/>
      <c r="F23" s="188"/>
      <c r="G23" s="188"/>
      <c r="H23" s="188"/>
    </row>
    <row r="24" spans="1:8" ht="27" customHeight="1" thickBot="1">
      <c r="A24" s="179"/>
      <c r="B24" s="181"/>
      <c r="C24" s="181"/>
      <c r="D24" s="181"/>
      <c r="E24" s="181"/>
      <c r="F24" s="181"/>
      <c r="G24" s="181"/>
      <c r="H24" s="181"/>
    </row>
    <row r="25" spans="1:8" ht="87" customHeight="1">
      <c r="A25" s="178" t="s">
        <v>795</v>
      </c>
      <c r="B25" s="180" t="s">
        <v>1793</v>
      </c>
      <c r="C25" s="180" t="s">
        <v>1777</v>
      </c>
      <c r="D25" s="180" t="s">
        <v>1794</v>
      </c>
      <c r="E25" s="180" t="s">
        <v>1795</v>
      </c>
      <c r="F25" s="180" t="s">
        <v>1796</v>
      </c>
      <c r="G25" s="180" t="s">
        <v>1797</v>
      </c>
      <c r="H25" s="180"/>
    </row>
    <row r="26" spans="1:8" ht="12.75">
      <c r="A26" s="187"/>
      <c r="B26" s="188"/>
      <c r="C26" s="188"/>
      <c r="D26" s="188"/>
      <c r="E26" s="188"/>
      <c r="F26" s="188"/>
      <c r="G26" s="188"/>
      <c r="H26" s="188"/>
    </row>
    <row r="27" spans="1:8" ht="13.5" thickBot="1">
      <c r="A27" s="179"/>
      <c r="B27" s="181"/>
      <c r="C27" s="181"/>
      <c r="D27" s="181"/>
      <c r="E27" s="181"/>
      <c r="F27" s="181"/>
      <c r="G27" s="181"/>
      <c r="H27" s="181"/>
    </row>
    <row r="28" spans="1:8" ht="33.75" customHeight="1">
      <c r="A28" s="178" t="s">
        <v>461</v>
      </c>
      <c r="B28" s="180" t="s">
        <v>763</v>
      </c>
      <c r="C28" s="180" t="s">
        <v>1798</v>
      </c>
      <c r="D28" s="180" t="s">
        <v>1799</v>
      </c>
      <c r="E28" s="180" t="s">
        <v>764</v>
      </c>
      <c r="F28" s="180" t="s">
        <v>765</v>
      </c>
      <c r="G28" s="180" t="s">
        <v>1792</v>
      </c>
      <c r="H28" s="180"/>
    </row>
    <row r="29" spans="1:8" ht="112.5" customHeight="1" thickBot="1">
      <c r="A29" s="179"/>
      <c r="B29" s="181"/>
      <c r="C29" s="181"/>
      <c r="D29" s="181"/>
      <c r="E29" s="181"/>
      <c r="F29" s="181"/>
      <c r="G29" s="181"/>
      <c r="H29" s="181"/>
    </row>
    <row r="30" spans="1:8" ht="96" customHeight="1">
      <c r="A30" s="178" t="s">
        <v>464</v>
      </c>
      <c r="B30" s="180" t="s">
        <v>1800</v>
      </c>
      <c r="C30" s="180" t="s">
        <v>1801</v>
      </c>
      <c r="D30" s="180" t="s">
        <v>1802</v>
      </c>
      <c r="E30" s="180" t="s">
        <v>1803</v>
      </c>
      <c r="F30" s="180" t="s">
        <v>126</v>
      </c>
      <c r="G30" s="180" t="s">
        <v>1804</v>
      </c>
      <c r="H30" s="180"/>
    </row>
    <row r="31" spans="1:8" ht="12.75">
      <c r="A31" s="187"/>
      <c r="B31" s="188"/>
      <c r="C31" s="188"/>
      <c r="D31" s="188"/>
      <c r="E31" s="188"/>
      <c r="F31" s="188"/>
      <c r="G31" s="188"/>
      <c r="H31" s="188"/>
    </row>
    <row r="32" spans="1:8" ht="13.5" thickBot="1">
      <c r="A32" s="179"/>
      <c r="B32" s="181"/>
      <c r="C32" s="181"/>
      <c r="D32" s="181"/>
      <c r="E32" s="181"/>
      <c r="F32" s="181"/>
      <c r="G32" s="181"/>
      <c r="H32" s="181"/>
    </row>
    <row r="33" spans="1:8" ht="100.5" customHeight="1" thickBot="1">
      <c r="A33" s="13" t="s">
        <v>467</v>
      </c>
      <c r="B33" s="4" t="s">
        <v>236</v>
      </c>
      <c r="C33" s="4" t="s">
        <v>1805</v>
      </c>
      <c r="D33" s="4" t="s">
        <v>1806</v>
      </c>
      <c r="E33" s="4" t="s">
        <v>237</v>
      </c>
      <c r="F33" s="4" t="s">
        <v>238</v>
      </c>
      <c r="G33" s="4" t="s">
        <v>1807</v>
      </c>
      <c r="H33" s="4"/>
    </row>
    <row r="34" spans="1:8" s="64" customFormat="1" ht="21" customHeight="1" thickBot="1">
      <c r="A34" s="69" t="s">
        <v>1808</v>
      </c>
      <c r="B34" s="210" t="s">
        <v>1809</v>
      </c>
      <c r="C34" s="211"/>
      <c r="D34" s="211"/>
      <c r="E34" s="211"/>
      <c r="F34" s="211"/>
      <c r="G34" s="211"/>
      <c r="H34" s="212"/>
    </row>
    <row r="35" spans="1:8" ht="80.25" customHeight="1" thickBot="1">
      <c r="A35" s="13" t="s">
        <v>468</v>
      </c>
      <c r="B35" s="4" t="s">
        <v>240</v>
      </c>
      <c r="C35" s="4" t="s">
        <v>241</v>
      </c>
      <c r="D35" s="4" t="s">
        <v>1810</v>
      </c>
      <c r="E35" s="4" t="s">
        <v>1811</v>
      </c>
      <c r="F35" s="4" t="s">
        <v>1812</v>
      </c>
      <c r="G35" s="4" t="s">
        <v>1783</v>
      </c>
      <c r="H35" s="4"/>
    </row>
    <row r="36" spans="1:8" ht="135" customHeight="1" thickBot="1">
      <c r="A36" s="26" t="s">
        <v>469</v>
      </c>
      <c r="B36" s="28" t="s">
        <v>242</v>
      </c>
      <c r="C36" s="28" t="s">
        <v>243</v>
      </c>
      <c r="D36" s="28" t="s">
        <v>1810</v>
      </c>
      <c r="E36" s="28" t="s">
        <v>244</v>
      </c>
      <c r="F36" s="28" t="s">
        <v>245</v>
      </c>
      <c r="G36" s="28" t="s">
        <v>1783</v>
      </c>
      <c r="H36" s="28"/>
    </row>
    <row r="37" spans="1:8" ht="88.5" customHeight="1" thickBot="1">
      <c r="A37" s="13" t="s">
        <v>470</v>
      </c>
      <c r="B37" s="4" t="s">
        <v>246</v>
      </c>
      <c r="C37" s="4" t="s">
        <v>241</v>
      </c>
      <c r="D37" s="4" t="s">
        <v>1810</v>
      </c>
      <c r="E37" s="4" t="s">
        <v>247</v>
      </c>
      <c r="F37" s="4" t="s">
        <v>248</v>
      </c>
      <c r="G37" s="4" t="s">
        <v>1783</v>
      </c>
      <c r="H37" s="4"/>
    </row>
    <row r="38" spans="1:8" ht="36" customHeight="1">
      <c r="A38" s="178" t="s">
        <v>191</v>
      </c>
      <c r="B38" s="180" t="s">
        <v>1813</v>
      </c>
      <c r="C38" s="180" t="s">
        <v>1814</v>
      </c>
      <c r="D38" s="180" t="s">
        <v>1815</v>
      </c>
      <c r="E38" s="7" t="s">
        <v>1816</v>
      </c>
      <c r="F38" s="180" t="s">
        <v>1817</v>
      </c>
      <c r="G38" s="180" t="s">
        <v>1783</v>
      </c>
      <c r="H38" s="180"/>
    </row>
    <row r="39" spans="1:8" ht="54" customHeight="1">
      <c r="A39" s="187"/>
      <c r="B39" s="188"/>
      <c r="C39" s="188"/>
      <c r="D39" s="188"/>
      <c r="E39" s="7" t="s">
        <v>249</v>
      </c>
      <c r="F39" s="188"/>
      <c r="G39" s="188"/>
      <c r="H39" s="188"/>
    </row>
    <row r="40" spans="1:8" ht="54.75" customHeight="1" thickBot="1">
      <c r="A40" s="179"/>
      <c r="B40" s="181"/>
      <c r="C40" s="181"/>
      <c r="D40" s="181"/>
      <c r="E40" s="4" t="s">
        <v>1818</v>
      </c>
      <c r="F40" s="181"/>
      <c r="G40" s="181"/>
      <c r="H40" s="181"/>
    </row>
    <row r="41" spans="1:8" ht="79.5" customHeight="1" thickBot="1">
      <c r="A41" s="13" t="s">
        <v>319</v>
      </c>
      <c r="B41" s="4" t="s">
        <v>156</v>
      </c>
      <c r="C41" s="4" t="s">
        <v>157</v>
      </c>
      <c r="D41" s="4" t="s">
        <v>1819</v>
      </c>
      <c r="E41" s="4" t="s">
        <v>158</v>
      </c>
      <c r="F41" s="4" t="s">
        <v>1820</v>
      </c>
      <c r="G41" s="4" t="s">
        <v>1783</v>
      </c>
      <c r="H41" s="4"/>
    </row>
    <row r="42" spans="1:8" s="67" customFormat="1" ht="25.5" customHeight="1" thickBot="1">
      <c r="A42" s="65" t="s">
        <v>192</v>
      </c>
      <c r="B42" s="182" t="s">
        <v>159</v>
      </c>
      <c r="C42" s="183"/>
      <c r="D42" s="183"/>
      <c r="E42" s="183"/>
      <c r="F42" s="183"/>
      <c r="G42" s="183"/>
      <c r="H42" s="184"/>
    </row>
    <row r="43" spans="1:8" s="64" customFormat="1" ht="24" customHeight="1" thickBot="1">
      <c r="A43" s="69" t="s">
        <v>1821</v>
      </c>
      <c r="B43" s="210" t="s">
        <v>1822</v>
      </c>
      <c r="C43" s="211"/>
      <c r="D43" s="211"/>
      <c r="E43" s="211"/>
      <c r="F43" s="211"/>
      <c r="G43" s="211"/>
      <c r="H43" s="212"/>
    </row>
    <row r="44" spans="1:8" ht="127.5" customHeight="1" thickBot="1">
      <c r="A44" s="13" t="s">
        <v>194</v>
      </c>
      <c r="B44" s="4" t="s">
        <v>1823</v>
      </c>
      <c r="C44" s="4" t="s">
        <v>160</v>
      </c>
      <c r="D44" s="4" t="s">
        <v>1824</v>
      </c>
      <c r="E44" s="4" t="s">
        <v>161</v>
      </c>
      <c r="F44" s="4" t="s">
        <v>162</v>
      </c>
      <c r="G44" s="4" t="s">
        <v>1825</v>
      </c>
      <c r="H44" s="4"/>
    </row>
    <row r="45" spans="1:8" ht="111.75" customHeight="1" thickBot="1">
      <c r="A45" s="13" t="s">
        <v>196</v>
      </c>
      <c r="B45" s="4" t="s">
        <v>1826</v>
      </c>
      <c r="C45" s="4" t="s">
        <v>1777</v>
      </c>
      <c r="D45" s="4" t="s">
        <v>1824</v>
      </c>
      <c r="E45" s="4" t="s">
        <v>164</v>
      </c>
      <c r="F45" s="4" t="s">
        <v>165</v>
      </c>
      <c r="G45" s="4" t="s">
        <v>1825</v>
      </c>
      <c r="H45" s="4"/>
    </row>
    <row r="46" spans="1:8" s="64" customFormat="1" ht="24" customHeight="1" thickBot="1">
      <c r="A46" s="69" t="s">
        <v>1827</v>
      </c>
      <c r="B46" s="210" t="s">
        <v>1828</v>
      </c>
      <c r="C46" s="211"/>
      <c r="D46" s="211"/>
      <c r="E46" s="211"/>
      <c r="F46" s="211"/>
      <c r="G46" s="211"/>
      <c r="H46" s="212"/>
    </row>
    <row r="47" spans="1:8" ht="61.5" customHeight="1">
      <c r="A47" s="178" t="s">
        <v>198</v>
      </c>
      <c r="B47" s="180" t="s">
        <v>1829</v>
      </c>
      <c r="C47" s="180" t="s">
        <v>1777</v>
      </c>
      <c r="D47" s="180" t="s">
        <v>1830</v>
      </c>
      <c r="E47" s="180" t="s">
        <v>1831</v>
      </c>
      <c r="F47" s="180" t="s">
        <v>1832</v>
      </c>
      <c r="G47" s="180" t="s">
        <v>1783</v>
      </c>
      <c r="H47" s="180"/>
    </row>
    <row r="48" spans="1:8" ht="26.25" customHeight="1">
      <c r="A48" s="187"/>
      <c r="B48" s="188"/>
      <c r="C48" s="188"/>
      <c r="D48" s="188"/>
      <c r="E48" s="188"/>
      <c r="F48" s="188"/>
      <c r="G48" s="188"/>
      <c r="H48" s="188"/>
    </row>
    <row r="49" spans="1:8" ht="42.75" customHeight="1" thickBot="1">
      <c r="A49" s="179"/>
      <c r="B49" s="181"/>
      <c r="C49" s="181"/>
      <c r="D49" s="181"/>
      <c r="E49" s="181"/>
      <c r="F49" s="181"/>
      <c r="G49" s="181"/>
      <c r="H49" s="181"/>
    </row>
    <row r="50" spans="1:8" ht="88.5" customHeight="1" thickBot="1">
      <c r="A50" s="26" t="s">
        <v>199</v>
      </c>
      <c r="B50" s="2" t="s">
        <v>167</v>
      </c>
      <c r="C50" s="2" t="s">
        <v>1777</v>
      </c>
      <c r="D50" s="2" t="s">
        <v>1830</v>
      </c>
      <c r="E50" s="2" t="s">
        <v>168</v>
      </c>
      <c r="F50" s="2" t="s">
        <v>169</v>
      </c>
      <c r="G50" s="4" t="s">
        <v>1783</v>
      </c>
      <c r="H50" s="4"/>
    </row>
    <row r="51" spans="1:8" ht="138.75" customHeight="1" thickBot="1">
      <c r="A51" s="13" t="s">
        <v>201</v>
      </c>
      <c r="B51" s="4" t="s">
        <v>170</v>
      </c>
      <c r="C51" s="4" t="s">
        <v>1777</v>
      </c>
      <c r="D51" s="4" t="s">
        <v>1833</v>
      </c>
      <c r="E51" s="4" t="s">
        <v>171</v>
      </c>
      <c r="F51" s="4" t="s">
        <v>169</v>
      </c>
      <c r="G51" s="4" t="s">
        <v>1783</v>
      </c>
      <c r="H51" s="4"/>
    </row>
    <row r="52" spans="1:8" s="64" customFormat="1" ht="17.25" customHeight="1" thickBot="1">
      <c r="A52" s="69" t="s">
        <v>1834</v>
      </c>
      <c r="B52" s="210" t="s">
        <v>1835</v>
      </c>
      <c r="C52" s="211"/>
      <c r="D52" s="211"/>
      <c r="E52" s="211"/>
      <c r="F52" s="211"/>
      <c r="G52" s="211"/>
      <c r="H52" s="212"/>
    </row>
    <row r="53" spans="1:8" ht="127.5" customHeight="1" thickBot="1">
      <c r="A53" s="13" t="s">
        <v>202</v>
      </c>
      <c r="B53" s="4" t="s">
        <v>172</v>
      </c>
      <c r="C53" s="4" t="s">
        <v>1777</v>
      </c>
      <c r="D53" s="4" t="s">
        <v>1836</v>
      </c>
      <c r="E53" s="4" t="s">
        <v>173</v>
      </c>
      <c r="F53" s="4" t="s">
        <v>1837</v>
      </c>
      <c r="G53" s="4" t="s">
        <v>1783</v>
      </c>
      <c r="H53" s="4"/>
    </row>
    <row r="54" spans="1:8" ht="85.5" customHeight="1">
      <c r="A54" s="178" t="s">
        <v>204</v>
      </c>
      <c r="B54" s="180" t="s">
        <v>174</v>
      </c>
      <c r="C54" s="180" t="s">
        <v>1777</v>
      </c>
      <c r="D54" s="180" t="s">
        <v>1838</v>
      </c>
      <c r="E54" s="180" t="s">
        <v>1839</v>
      </c>
      <c r="F54" s="180" t="s">
        <v>1840</v>
      </c>
      <c r="G54" s="180" t="s">
        <v>1783</v>
      </c>
      <c r="H54" s="180"/>
    </row>
    <row r="55" spans="1:8" ht="6" customHeight="1" thickBot="1">
      <c r="A55" s="179"/>
      <c r="B55" s="181"/>
      <c r="C55" s="181"/>
      <c r="D55" s="181"/>
      <c r="E55" s="181"/>
      <c r="F55" s="181"/>
      <c r="G55" s="181"/>
      <c r="H55" s="181"/>
    </row>
    <row r="56" spans="1:8" s="64" customFormat="1" ht="21.75" customHeight="1" thickBot="1">
      <c r="A56" s="69" t="s">
        <v>1841</v>
      </c>
      <c r="B56" s="210" t="s">
        <v>1842</v>
      </c>
      <c r="C56" s="211"/>
      <c r="D56" s="211"/>
      <c r="E56" s="211"/>
      <c r="F56" s="211"/>
      <c r="G56" s="211"/>
      <c r="H56" s="212"/>
    </row>
    <row r="57" spans="1:8" ht="63.75">
      <c r="A57" s="178" t="s">
        <v>206</v>
      </c>
      <c r="B57" s="7" t="s">
        <v>175</v>
      </c>
      <c r="C57" s="180" t="s">
        <v>1777</v>
      </c>
      <c r="D57" s="7" t="s">
        <v>1843</v>
      </c>
      <c r="E57" s="7" t="s">
        <v>1844</v>
      </c>
      <c r="F57" s="188" t="s">
        <v>177</v>
      </c>
      <c r="G57" s="180" t="s">
        <v>1845</v>
      </c>
      <c r="H57" s="180"/>
    </row>
    <row r="58" spans="1:8" ht="95.25" customHeight="1">
      <c r="A58" s="187"/>
      <c r="B58" s="7" t="s">
        <v>1846</v>
      </c>
      <c r="C58" s="188"/>
      <c r="D58" s="7" t="s">
        <v>1847</v>
      </c>
      <c r="E58" s="7" t="s">
        <v>1848</v>
      </c>
      <c r="F58" s="188"/>
      <c r="G58" s="188"/>
      <c r="H58" s="188"/>
    </row>
    <row r="59" spans="1:8" ht="84" customHeight="1" thickBot="1">
      <c r="A59" s="179"/>
      <c r="B59" s="3" t="s">
        <v>176</v>
      </c>
      <c r="C59" s="181"/>
      <c r="D59" s="3" t="s">
        <v>1849</v>
      </c>
      <c r="E59" s="4" t="s">
        <v>1850</v>
      </c>
      <c r="F59" s="181"/>
      <c r="G59" s="181"/>
      <c r="H59" s="181"/>
    </row>
    <row r="60" spans="1:8" ht="124.5" customHeight="1" thickBot="1">
      <c r="A60" s="13" t="s">
        <v>207</v>
      </c>
      <c r="B60" s="4" t="s">
        <v>1851</v>
      </c>
      <c r="C60" s="4" t="s">
        <v>1777</v>
      </c>
      <c r="D60" s="4" t="s">
        <v>1852</v>
      </c>
      <c r="E60" s="4" t="s">
        <v>45</v>
      </c>
      <c r="F60" s="4" t="s">
        <v>1853</v>
      </c>
      <c r="G60" s="4" t="s">
        <v>1783</v>
      </c>
      <c r="H60" s="4"/>
    </row>
    <row r="61" spans="1:8" ht="111" customHeight="1" thickBot="1">
      <c r="A61" s="22" t="s">
        <v>208</v>
      </c>
      <c r="B61" s="6" t="s">
        <v>46</v>
      </c>
      <c r="C61" s="4" t="s">
        <v>1777</v>
      </c>
      <c r="D61" s="6" t="s">
        <v>1854</v>
      </c>
      <c r="E61" s="6" t="s">
        <v>47</v>
      </c>
      <c r="F61" s="28" t="s">
        <v>1855</v>
      </c>
      <c r="G61" s="28" t="s">
        <v>1783</v>
      </c>
      <c r="H61" s="6"/>
    </row>
    <row r="62" spans="1:8" ht="145.5" customHeight="1" thickBot="1">
      <c r="A62" s="22" t="s">
        <v>796</v>
      </c>
      <c r="B62" s="6" t="s">
        <v>1856</v>
      </c>
      <c r="C62" s="4" t="s">
        <v>1777</v>
      </c>
      <c r="D62" s="6" t="s">
        <v>1857</v>
      </c>
      <c r="E62" s="6" t="s">
        <v>49</v>
      </c>
      <c r="F62" s="3" t="s">
        <v>50</v>
      </c>
      <c r="G62" s="4" t="s">
        <v>1858</v>
      </c>
      <c r="H62" s="6"/>
    </row>
    <row r="63" spans="1:8" s="64" customFormat="1" ht="30.75" customHeight="1" thickBot="1">
      <c r="A63" s="70" t="s">
        <v>697</v>
      </c>
      <c r="B63" s="201" t="s">
        <v>51</v>
      </c>
      <c r="C63" s="202"/>
      <c r="D63" s="202"/>
      <c r="E63" s="202"/>
      <c r="F63" s="202"/>
      <c r="G63" s="202"/>
      <c r="H63" s="203"/>
    </row>
    <row r="64" spans="1:8" s="67" customFormat="1" ht="75.75" customHeight="1" thickBot="1">
      <c r="A64" s="65" t="s">
        <v>967</v>
      </c>
      <c r="B64" s="182" t="s">
        <v>52</v>
      </c>
      <c r="C64" s="183"/>
      <c r="D64" s="183"/>
      <c r="E64" s="183"/>
      <c r="F64" s="183"/>
      <c r="G64" s="183"/>
      <c r="H64" s="184"/>
    </row>
    <row r="65" spans="1:8" ht="73.5" customHeight="1" thickBot="1">
      <c r="A65" s="26" t="s">
        <v>968</v>
      </c>
      <c r="B65" s="28" t="s">
        <v>53</v>
      </c>
      <c r="C65" s="28" t="s">
        <v>54</v>
      </c>
      <c r="D65" s="28" t="s">
        <v>55</v>
      </c>
      <c r="E65" s="28"/>
      <c r="F65" s="2" t="s">
        <v>1859</v>
      </c>
      <c r="G65" s="28" t="s">
        <v>1860</v>
      </c>
      <c r="H65" s="28"/>
    </row>
    <row r="66" spans="1:8" ht="81" customHeight="1" thickBot="1">
      <c r="A66" s="13" t="s">
        <v>971</v>
      </c>
      <c r="B66" s="4" t="s">
        <v>498</v>
      </c>
      <c r="C66" s="4" t="s">
        <v>54</v>
      </c>
      <c r="D66" s="4" t="s">
        <v>55</v>
      </c>
      <c r="E66" s="4"/>
      <c r="F66" s="4" t="s">
        <v>499</v>
      </c>
      <c r="G66" s="4" t="s">
        <v>1860</v>
      </c>
      <c r="H66" s="4"/>
    </row>
    <row r="67" spans="1:8" ht="75" customHeight="1" thickBot="1">
      <c r="A67" s="13" t="s">
        <v>978</v>
      </c>
      <c r="B67" s="4" t="s">
        <v>500</v>
      </c>
      <c r="C67" s="4" t="s">
        <v>501</v>
      </c>
      <c r="D67" s="4" t="s">
        <v>502</v>
      </c>
      <c r="E67" s="4"/>
      <c r="F67" s="4" t="s">
        <v>1861</v>
      </c>
      <c r="G67" s="4" t="s">
        <v>1862</v>
      </c>
      <c r="H67" s="4" t="s">
        <v>1863</v>
      </c>
    </row>
    <row r="68" spans="1:8" ht="66.75" customHeight="1" thickBot="1">
      <c r="A68" s="22" t="s">
        <v>984</v>
      </c>
      <c r="B68" s="6" t="s">
        <v>505</v>
      </c>
      <c r="C68" s="6" t="s">
        <v>504</v>
      </c>
      <c r="D68" s="6" t="s">
        <v>506</v>
      </c>
      <c r="E68" s="6"/>
      <c r="F68" s="6" t="s">
        <v>507</v>
      </c>
      <c r="G68" s="7" t="s">
        <v>1862</v>
      </c>
      <c r="H68" s="6"/>
    </row>
    <row r="69" spans="1:8" ht="93" customHeight="1" thickBot="1">
      <c r="A69" s="26" t="s">
        <v>987</v>
      </c>
      <c r="B69" s="28" t="s">
        <v>1864</v>
      </c>
      <c r="C69" s="61">
        <v>2017</v>
      </c>
      <c r="D69" s="28" t="s">
        <v>509</v>
      </c>
      <c r="E69" s="28"/>
      <c r="F69" s="61" t="s">
        <v>1865</v>
      </c>
      <c r="G69" s="28" t="s">
        <v>1862</v>
      </c>
      <c r="H69" s="2"/>
    </row>
    <row r="70" spans="1:8" ht="77.25" thickBot="1">
      <c r="A70" s="71" t="s">
        <v>991</v>
      </c>
      <c r="B70" s="28" t="s">
        <v>1866</v>
      </c>
      <c r="C70" s="61" t="s">
        <v>504</v>
      </c>
      <c r="D70" s="28" t="s">
        <v>1867</v>
      </c>
      <c r="E70" s="28"/>
      <c r="F70" s="61" t="s">
        <v>1868</v>
      </c>
      <c r="G70" s="28" t="s">
        <v>1860</v>
      </c>
      <c r="H70" s="72"/>
    </row>
    <row r="71" spans="1:8" ht="64.5" thickBot="1">
      <c r="A71" s="13" t="s">
        <v>993</v>
      </c>
      <c r="B71" s="4" t="s">
        <v>510</v>
      </c>
      <c r="C71" s="4" t="s">
        <v>504</v>
      </c>
      <c r="D71" s="4" t="s">
        <v>1869</v>
      </c>
      <c r="E71" s="4"/>
      <c r="F71" s="4" t="s">
        <v>1870</v>
      </c>
      <c r="G71" s="4" t="s">
        <v>1860</v>
      </c>
      <c r="H71" s="4"/>
    </row>
    <row r="72" spans="1:8" ht="64.5" thickBot="1">
      <c r="A72" s="13" t="s">
        <v>996</v>
      </c>
      <c r="B72" s="4" t="s">
        <v>511</v>
      </c>
      <c r="C72" s="4" t="s">
        <v>1871</v>
      </c>
      <c r="D72" s="4" t="s">
        <v>512</v>
      </c>
      <c r="E72" s="4" t="s">
        <v>1872</v>
      </c>
      <c r="F72" s="4" t="s">
        <v>513</v>
      </c>
      <c r="G72" s="4" t="s">
        <v>1862</v>
      </c>
      <c r="H72" s="4"/>
    </row>
    <row r="73" spans="1:8" ht="19.5" thickBot="1">
      <c r="A73" s="63" t="s">
        <v>698</v>
      </c>
      <c r="B73" s="216" t="s">
        <v>514</v>
      </c>
      <c r="C73" s="217"/>
      <c r="D73" s="217"/>
      <c r="E73" s="217"/>
      <c r="F73" s="217"/>
      <c r="G73" s="217"/>
      <c r="H73" s="218"/>
    </row>
    <row r="74" spans="1:8" ht="81.75" customHeight="1" thickBot="1">
      <c r="A74" s="68" t="s">
        <v>1004</v>
      </c>
      <c r="B74" s="182" t="s">
        <v>515</v>
      </c>
      <c r="C74" s="183"/>
      <c r="D74" s="183"/>
      <c r="E74" s="183"/>
      <c r="F74" s="183"/>
      <c r="G74" s="183"/>
      <c r="H74" s="184"/>
    </row>
    <row r="75" spans="1:8" ht="76.5" customHeight="1" thickBot="1">
      <c r="A75" s="22" t="s">
        <v>1112</v>
      </c>
      <c r="B75" s="6" t="s">
        <v>516</v>
      </c>
      <c r="C75" s="28" t="s">
        <v>517</v>
      </c>
      <c r="D75" s="2" t="s">
        <v>1873</v>
      </c>
      <c r="E75" s="6" t="s">
        <v>1874</v>
      </c>
      <c r="F75" s="6" t="s">
        <v>1875</v>
      </c>
      <c r="G75" s="6" t="s">
        <v>1860</v>
      </c>
      <c r="H75" s="6"/>
    </row>
    <row r="76" spans="1:8" ht="13.5" customHeight="1" hidden="1" thickBot="1">
      <c r="A76" s="22" t="s">
        <v>1112</v>
      </c>
      <c r="B76" s="6" t="s">
        <v>516</v>
      </c>
      <c r="C76" s="28" t="s">
        <v>517</v>
      </c>
      <c r="D76" s="2" t="s">
        <v>1876</v>
      </c>
      <c r="E76" s="6" t="s">
        <v>1874</v>
      </c>
      <c r="F76" s="6" t="s">
        <v>1875</v>
      </c>
      <c r="G76" s="6" t="s">
        <v>1860</v>
      </c>
      <c r="H76" s="6"/>
    </row>
    <row r="77" spans="1:8" ht="13.5" customHeight="1" hidden="1" thickBot="1">
      <c r="A77" s="22" t="s">
        <v>1112</v>
      </c>
      <c r="B77" s="6" t="s">
        <v>516</v>
      </c>
      <c r="C77" s="28" t="s">
        <v>517</v>
      </c>
      <c r="D77" s="2" t="s">
        <v>1876</v>
      </c>
      <c r="E77" s="6" t="s">
        <v>1874</v>
      </c>
      <c r="F77" s="6" t="s">
        <v>1875</v>
      </c>
      <c r="G77" s="6" t="s">
        <v>1860</v>
      </c>
      <c r="H77" s="6"/>
    </row>
    <row r="78" spans="1:8" ht="77.25" customHeight="1" thickBot="1">
      <c r="A78" s="22" t="s">
        <v>1123</v>
      </c>
      <c r="B78" s="6" t="s">
        <v>1271</v>
      </c>
      <c r="C78" s="4" t="s">
        <v>1777</v>
      </c>
      <c r="D78" s="7" t="s">
        <v>1873</v>
      </c>
      <c r="E78" s="6" t="s">
        <v>1877</v>
      </c>
      <c r="F78" s="6" t="s">
        <v>1272</v>
      </c>
      <c r="G78" s="6" t="s">
        <v>1860</v>
      </c>
      <c r="H78" s="6"/>
    </row>
    <row r="79" spans="1:8" ht="104.25" customHeight="1" thickBot="1">
      <c r="A79" s="178" t="s">
        <v>1126</v>
      </c>
      <c r="B79" s="180" t="s">
        <v>1273</v>
      </c>
      <c r="C79" s="180" t="s">
        <v>1777</v>
      </c>
      <c r="D79" s="180" t="s">
        <v>1873</v>
      </c>
      <c r="E79" s="180" t="s">
        <v>1274</v>
      </c>
      <c r="F79" s="180" t="s">
        <v>1878</v>
      </c>
      <c r="G79" s="180" t="s">
        <v>1860</v>
      </c>
      <c r="H79" s="180"/>
    </row>
    <row r="80" spans="1:8" ht="18" customHeight="1" hidden="1" thickBot="1">
      <c r="A80" s="179"/>
      <c r="B80" s="181"/>
      <c r="C80" s="181"/>
      <c r="D80" s="181"/>
      <c r="E80" s="181"/>
      <c r="F80" s="181"/>
      <c r="G80" s="181"/>
      <c r="H80" s="181"/>
    </row>
    <row r="81" spans="1:8" ht="148.5" customHeight="1" thickBot="1">
      <c r="A81" s="26" t="s">
        <v>1136</v>
      </c>
      <c r="B81" s="28" t="s">
        <v>1879</v>
      </c>
      <c r="C81" s="28" t="s">
        <v>501</v>
      </c>
      <c r="D81" s="28" t="s">
        <v>1275</v>
      </c>
      <c r="E81" s="28" t="s">
        <v>1276</v>
      </c>
      <c r="F81" s="28" t="s">
        <v>1572</v>
      </c>
      <c r="G81" s="28" t="s">
        <v>1807</v>
      </c>
      <c r="H81" s="28"/>
    </row>
    <row r="82" spans="1:8" ht="86.25" customHeight="1" thickBot="1">
      <c r="A82" s="23" t="s">
        <v>1143</v>
      </c>
      <c r="B82" s="7" t="s">
        <v>1278</v>
      </c>
      <c r="C82" s="4" t="s">
        <v>1777</v>
      </c>
      <c r="D82" s="8" t="s">
        <v>1279</v>
      </c>
      <c r="E82" s="8" t="s">
        <v>1280</v>
      </c>
      <c r="F82" s="8" t="s">
        <v>1281</v>
      </c>
      <c r="G82" s="7" t="s">
        <v>1860</v>
      </c>
      <c r="H82" s="8"/>
    </row>
    <row r="83" spans="1:8" ht="164.25" customHeight="1" thickBot="1">
      <c r="A83" s="22" t="s">
        <v>1145</v>
      </c>
      <c r="B83" s="6" t="s">
        <v>1282</v>
      </c>
      <c r="C83" s="6" t="s">
        <v>1777</v>
      </c>
      <c r="D83" s="28" t="s">
        <v>1573</v>
      </c>
      <c r="E83" s="6" t="s">
        <v>1283</v>
      </c>
      <c r="F83" s="6" t="s">
        <v>1284</v>
      </c>
      <c r="G83" s="6" t="s">
        <v>1860</v>
      </c>
      <c r="H83" s="6"/>
    </row>
    <row r="84" spans="1:8" ht="76.5">
      <c r="A84" s="178" t="s">
        <v>1153</v>
      </c>
      <c r="B84" s="180" t="s">
        <v>1285</v>
      </c>
      <c r="C84" s="180" t="s">
        <v>1777</v>
      </c>
      <c r="D84" s="7" t="s">
        <v>1286</v>
      </c>
      <c r="E84" s="180"/>
      <c r="F84" s="180" t="s">
        <v>1291</v>
      </c>
      <c r="G84" s="180" t="s">
        <v>1860</v>
      </c>
      <c r="H84" s="180"/>
    </row>
    <row r="85" spans="1:8" ht="25.5">
      <c r="A85" s="187"/>
      <c r="B85" s="188"/>
      <c r="C85" s="188"/>
      <c r="D85" s="7" t="s">
        <v>1287</v>
      </c>
      <c r="E85" s="188"/>
      <c r="F85" s="188"/>
      <c r="G85" s="188"/>
      <c r="H85" s="188"/>
    </row>
    <row r="86" spans="1:8" ht="38.25">
      <c r="A86" s="187"/>
      <c r="B86" s="188"/>
      <c r="C86" s="188"/>
      <c r="D86" s="7" t="s">
        <v>1880</v>
      </c>
      <c r="E86" s="188"/>
      <c r="F86" s="188"/>
      <c r="G86" s="188"/>
      <c r="H86" s="188"/>
    </row>
    <row r="87" spans="1:8" ht="63.75">
      <c r="A87" s="187"/>
      <c r="B87" s="188"/>
      <c r="C87" s="188"/>
      <c r="D87" s="7" t="s">
        <v>1288</v>
      </c>
      <c r="E87" s="188"/>
      <c r="F87" s="188"/>
      <c r="G87" s="188"/>
      <c r="H87" s="188"/>
    </row>
    <row r="88" spans="1:8" ht="88.5" customHeight="1">
      <c r="A88" s="187"/>
      <c r="B88" s="188"/>
      <c r="C88" s="188"/>
      <c r="D88" s="7" t="s">
        <v>1289</v>
      </c>
      <c r="E88" s="188"/>
      <c r="F88" s="188"/>
      <c r="G88" s="188"/>
      <c r="H88" s="188"/>
    </row>
    <row r="89" spans="1:8" ht="54" customHeight="1" thickBot="1">
      <c r="A89" s="179"/>
      <c r="B89" s="181"/>
      <c r="C89" s="181"/>
      <c r="D89" s="4" t="s">
        <v>1290</v>
      </c>
      <c r="E89" s="181"/>
      <c r="F89" s="181"/>
      <c r="G89" s="181"/>
      <c r="H89" s="181"/>
    </row>
    <row r="90" spans="1:8" ht="38.25">
      <c r="A90" s="178" t="s">
        <v>320</v>
      </c>
      <c r="B90" s="180" t="s">
        <v>1292</v>
      </c>
      <c r="C90" s="180" t="s">
        <v>501</v>
      </c>
      <c r="D90" s="7" t="s">
        <v>1293</v>
      </c>
      <c r="E90" s="180" t="s">
        <v>1297</v>
      </c>
      <c r="F90" s="180" t="s">
        <v>1298</v>
      </c>
      <c r="G90" s="180" t="s">
        <v>1860</v>
      </c>
      <c r="H90" s="180"/>
    </row>
    <row r="91" spans="1:8" ht="38.25">
      <c r="A91" s="187"/>
      <c r="B91" s="188"/>
      <c r="C91" s="188"/>
      <c r="D91" s="7" t="s">
        <v>1294</v>
      </c>
      <c r="E91" s="188"/>
      <c r="F91" s="188"/>
      <c r="G91" s="188"/>
      <c r="H91" s="188"/>
    </row>
    <row r="92" spans="1:8" ht="38.25">
      <c r="A92" s="187"/>
      <c r="B92" s="188"/>
      <c r="C92" s="188"/>
      <c r="D92" s="7" t="s">
        <v>1295</v>
      </c>
      <c r="E92" s="188"/>
      <c r="F92" s="188"/>
      <c r="G92" s="188"/>
      <c r="H92" s="188"/>
    </row>
    <row r="93" spans="1:8" ht="26.25" thickBot="1">
      <c r="A93" s="179"/>
      <c r="B93" s="181"/>
      <c r="C93" s="181"/>
      <c r="D93" s="4" t="s">
        <v>1296</v>
      </c>
      <c r="E93" s="181"/>
      <c r="F93" s="181"/>
      <c r="G93" s="181"/>
      <c r="H93" s="181"/>
    </row>
    <row r="94" spans="1:8" ht="76.5">
      <c r="A94" s="178" t="s">
        <v>321</v>
      </c>
      <c r="B94" s="180" t="s">
        <v>1299</v>
      </c>
      <c r="C94" s="180" t="s">
        <v>501</v>
      </c>
      <c r="D94" s="180" t="s">
        <v>1081</v>
      </c>
      <c r="E94" s="180" t="s">
        <v>1082</v>
      </c>
      <c r="F94" s="7" t="s">
        <v>1881</v>
      </c>
      <c r="G94" s="180" t="s">
        <v>1860</v>
      </c>
      <c r="H94" s="180"/>
    </row>
    <row r="95" spans="1:8" ht="64.5" thickBot="1">
      <c r="A95" s="179"/>
      <c r="B95" s="181"/>
      <c r="C95" s="181"/>
      <c r="D95" s="181"/>
      <c r="E95" s="181"/>
      <c r="F95" s="4" t="s">
        <v>1882</v>
      </c>
      <c r="G95" s="181"/>
      <c r="H95" s="181"/>
    </row>
    <row r="96" spans="1:8" ht="85.5" customHeight="1" thickBot="1">
      <c r="A96" s="13" t="s">
        <v>322</v>
      </c>
      <c r="B96" s="4" t="s">
        <v>1083</v>
      </c>
      <c r="C96" s="4">
        <v>2014</v>
      </c>
      <c r="D96" s="4" t="s">
        <v>1084</v>
      </c>
      <c r="E96" s="4" t="s">
        <v>1085</v>
      </c>
      <c r="F96" s="4"/>
      <c r="G96" s="4" t="s">
        <v>1883</v>
      </c>
      <c r="H96" s="4"/>
    </row>
    <row r="97" spans="1:8" ht="75" customHeight="1" thickBot="1">
      <c r="A97" s="22" t="s">
        <v>323</v>
      </c>
      <c r="B97" s="6" t="s">
        <v>1086</v>
      </c>
      <c r="C97" s="28">
        <v>2011</v>
      </c>
      <c r="D97" s="7" t="s">
        <v>1884</v>
      </c>
      <c r="E97" s="6" t="s">
        <v>1087</v>
      </c>
      <c r="F97" s="6" t="s">
        <v>1088</v>
      </c>
      <c r="G97" s="28" t="s">
        <v>1860</v>
      </c>
      <c r="H97" s="6"/>
    </row>
    <row r="98" spans="1:8" ht="58.5" customHeight="1" thickBot="1">
      <c r="A98" s="22" t="s">
        <v>324</v>
      </c>
      <c r="B98" s="6" t="s">
        <v>1089</v>
      </c>
      <c r="C98" s="4" t="s">
        <v>1777</v>
      </c>
      <c r="D98" s="28" t="s">
        <v>1885</v>
      </c>
      <c r="E98" s="6"/>
      <c r="F98" s="6" t="s">
        <v>1090</v>
      </c>
      <c r="G98" s="28" t="s">
        <v>1860</v>
      </c>
      <c r="H98" s="180"/>
    </row>
    <row r="99" spans="1:8" ht="42.75" customHeight="1" hidden="1" thickBot="1">
      <c r="A99" s="22" t="s">
        <v>325</v>
      </c>
      <c r="B99" s="6" t="s">
        <v>1089</v>
      </c>
      <c r="C99" s="4" t="s">
        <v>1777</v>
      </c>
      <c r="D99" s="28" t="s">
        <v>1886</v>
      </c>
      <c r="E99" s="6"/>
      <c r="F99" s="6" t="s">
        <v>1090</v>
      </c>
      <c r="G99" s="28" t="s">
        <v>1860</v>
      </c>
      <c r="H99" s="181"/>
    </row>
    <row r="100" spans="1:8" ht="92.25" customHeight="1" thickBot="1">
      <c r="A100" s="22" t="s">
        <v>325</v>
      </c>
      <c r="B100" s="6" t="s">
        <v>1091</v>
      </c>
      <c r="C100" s="4" t="s">
        <v>1777</v>
      </c>
      <c r="D100" s="28" t="s">
        <v>1887</v>
      </c>
      <c r="E100" s="6" t="s">
        <v>1092</v>
      </c>
      <c r="F100" s="28" t="s">
        <v>1093</v>
      </c>
      <c r="G100" s="7" t="s">
        <v>1860</v>
      </c>
      <c r="H100" s="6"/>
    </row>
    <row r="101" spans="1:8" ht="51">
      <c r="A101" s="178" t="s">
        <v>326</v>
      </c>
      <c r="B101" s="180" t="s">
        <v>1094</v>
      </c>
      <c r="C101" s="180" t="s">
        <v>501</v>
      </c>
      <c r="D101" s="7" t="s">
        <v>1888</v>
      </c>
      <c r="E101" s="188" t="s">
        <v>428</v>
      </c>
      <c r="F101" s="7" t="s">
        <v>429</v>
      </c>
      <c r="G101" s="180" t="s">
        <v>1860</v>
      </c>
      <c r="H101" s="180"/>
    </row>
    <row r="102" spans="1:8" ht="51">
      <c r="A102" s="187"/>
      <c r="B102" s="188"/>
      <c r="C102" s="188"/>
      <c r="D102" s="7" t="s">
        <v>1095</v>
      </c>
      <c r="E102" s="188"/>
      <c r="F102" s="7" t="s">
        <v>430</v>
      </c>
      <c r="G102" s="188"/>
      <c r="H102" s="188"/>
    </row>
    <row r="103" spans="1:8" ht="102">
      <c r="A103" s="187"/>
      <c r="B103" s="188"/>
      <c r="C103" s="188"/>
      <c r="D103" s="7" t="s">
        <v>1096</v>
      </c>
      <c r="E103" s="188"/>
      <c r="F103" s="7" t="s">
        <v>431</v>
      </c>
      <c r="G103" s="188"/>
      <c r="H103" s="188"/>
    </row>
    <row r="104" spans="1:8" ht="118.5" customHeight="1" thickBot="1">
      <c r="A104" s="179"/>
      <c r="B104" s="181"/>
      <c r="C104" s="181"/>
      <c r="D104" s="4" t="s">
        <v>1097</v>
      </c>
      <c r="E104" s="181"/>
      <c r="F104" s="4" t="s">
        <v>432</v>
      </c>
      <c r="G104" s="181"/>
      <c r="H104" s="181"/>
    </row>
    <row r="105" spans="1:8" ht="62.25" customHeight="1" thickBot="1">
      <c r="A105" s="22" t="s">
        <v>327</v>
      </c>
      <c r="B105" s="6" t="s">
        <v>433</v>
      </c>
      <c r="C105" s="6" t="s">
        <v>1777</v>
      </c>
      <c r="D105" s="6"/>
      <c r="E105" s="6"/>
      <c r="F105" s="6" t="s">
        <v>434</v>
      </c>
      <c r="G105" s="6" t="s">
        <v>1860</v>
      </c>
      <c r="H105" s="6"/>
    </row>
    <row r="106" spans="1:8" ht="27.75" customHeight="1" thickBot="1">
      <c r="A106" s="178" t="s">
        <v>328</v>
      </c>
      <c r="B106" s="180" t="s">
        <v>435</v>
      </c>
      <c r="C106" s="6" t="s">
        <v>517</v>
      </c>
      <c r="D106" s="6" t="s">
        <v>1889</v>
      </c>
      <c r="E106" s="180" t="s">
        <v>1872</v>
      </c>
      <c r="F106" s="180" t="s">
        <v>436</v>
      </c>
      <c r="G106" s="6"/>
      <c r="H106" s="6" t="s">
        <v>437</v>
      </c>
    </row>
    <row r="107" spans="1:8" ht="27" customHeight="1" thickBot="1">
      <c r="A107" s="187"/>
      <c r="B107" s="188"/>
      <c r="C107" s="6" t="s">
        <v>517</v>
      </c>
      <c r="D107" s="6" t="s">
        <v>1890</v>
      </c>
      <c r="E107" s="188"/>
      <c r="F107" s="188"/>
      <c r="G107" s="6"/>
      <c r="H107" s="6" t="s">
        <v>437</v>
      </c>
    </row>
    <row r="108" spans="1:8" ht="81.75" customHeight="1" thickBot="1">
      <c r="A108" s="187"/>
      <c r="B108" s="188"/>
      <c r="C108" s="6" t="s">
        <v>501</v>
      </c>
      <c r="D108" s="6" t="s">
        <v>1891</v>
      </c>
      <c r="E108" s="188"/>
      <c r="F108" s="188"/>
      <c r="G108" s="6"/>
      <c r="H108" s="6"/>
    </row>
    <row r="109" spans="1:8" ht="56.25" customHeight="1" thickBot="1">
      <c r="A109" s="187"/>
      <c r="B109" s="188"/>
      <c r="C109" s="6"/>
      <c r="D109" s="6" t="s">
        <v>1892</v>
      </c>
      <c r="E109" s="188"/>
      <c r="F109" s="188"/>
      <c r="G109" s="6"/>
      <c r="H109" s="6"/>
    </row>
    <row r="110" spans="1:8" ht="39" customHeight="1" thickBot="1">
      <c r="A110" s="187"/>
      <c r="B110" s="188"/>
      <c r="C110" s="6" t="s">
        <v>517</v>
      </c>
      <c r="D110" s="6" t="s">
        <v>1893</v>
      </c>
      <c r="E110" s="188"/>
      <c r="F110" s="188"/>
      <c r="G110" s="6"/>
      <c r="H110" s="6"/>
    </row>
    <row r="111" spans="1:8" ht="13.5" thickBot="1">
      <c r="A111" s="187"/>
      <c r="B111" s="188"/>
      <c r="C111" s="180" t="s">
        <v>517</v>
      </c>
      <c r="D111" s="180" t="s">
        <v>1584</v>
      </c>
      <c r="E111" s="188"/>
      <c r="F111" s="188"/>
      <c r="G111" s="180"/>
      <c r="H111" s="180"/>
    </row>
    <row r="112" spans="1:8" ht="13.5" customHeight="1" hidden="1" thickBot="1">
      <c r="A112" s="187"/>
      <c r="B112" s="188"/>
      <c r="C112" s="188"/>
      <c r="D112" s="188"/>
      <c r="E112" s="188"/>
      <c r="F112" s="188"/>
      <c r="G112" s="188"/>
      <c r="H112" s="188"/>
    </row>
    <row r="113" spans="1:8" ht="13.5" customHeight="1" hidden="1" thickBot="1">
      <c r="A113" s="187"/>
      <c r="B113" s="188"/>
      <c r="C113" s="188"/>
      <c r="D113" s="188"/>
      <c r="E113" s="188"/>
      <c r="F113" s="188"/>
      <c r="G113" s="188"/>
      <c r="H113" s="188"/>
    </row>
    <row r="114" spans="1:8" ht="13.5" customHeight="1" hidden="1" thickBot="1">
      <c r="A114" s="179"/>
      <c r="B114" s="181"/>
      <c r="C114" s="181"/>
      <c r="D114" s="181"/>
      <c r="E114" s="181"/>
      <c r="F114" s="181"/>
      <c r="G114" s="181"/>
      <c r="H114" s="181"/>
    </row>
    <row r="115" spans="1:8" s="64" customFormat="1" ht="19.5" thickBot="1">
      <c r="A115" s="70" t="s">
        <v>699</v>
      </c>
      <c r="B115" s="201" t="s">
        <v>438</v>
      </c>
      <c r="C115" s="202"/>
      <c r="D115" s="202"/>
      <c r="E115" s="202"/>
      <c r="F115" s="202"/>
      <c r="G115" s="202"/>
      <c r="H115" s="203"/>
    </row>
    <row r="116" spans="1:8" s="67" customFormat="1" ht="73.5" customHeight="1" thickBot="1">
      <c r="A116" s="65" t="s">
        <v>1157</v>
      </c>
      <c r="B116" s="182" t="s">
        <v>439</v>
      </c>
      <c r="C116" s="183"/>
      <c r="D116" s="183"/>
      <c r="E116" s="183"/>
      <c r="F116" s="183"/>
      <c r="G116" s="183"/>
      <c r="H116" s="184"/>
    </row>
    <row r="117" spans="1:8" ht="114.75">
      <c r="A117" s="178" t="s">
        <v>1159</v>
      </c>
      <c r="B117" s="180" t="s">
        <v>1894</v>
      </c>
      <c r="C117" s="180" t="s">
        <v>1777</v>
      </c>
      <c r="D117" s="180" t="s">
        <v>1895</v>
      </c>
      <c r="E117" s="7" t="s">
        <v>1896</v>
      </c>
      <c r="F117" s="180" t="s">
        <v>41</v>
      </c>
      <c r="G117" s="180" t="s">
        <v>1860</v>
      </c>
      <c r="H117" s="180"/>
    </row>
    <row r="118" spans="1:8" ht="21" customHeight="1">
      <c r="A118" s="187"/>
      <c r="B118" s="188"/>
      <c r="C118" s="188"/>
      <c r="D118" s="188"/>
      <c r="E118" s="188" t="s">
        <v>1897</v>
      </c>
      <c r="F118" s="188"/>
      <c r="G118" s="188"/>
      <c r="H118" s="188"/>
    </row>
    <row r="119" spans="1:8" ht="13.5" thickBot="1">
      <c r="A119" s="179"/>
      <c r="B119" s="181"/>
      <c r="C119" s="181"/>
      <c r="D119" s="181"/>
      <c r="E119" s="181"/>
      <c r="F119" s="181"/>
      <c r="G119" s="181"/>
      <c r="H119" s="181"/>
    </row>
    <row r="120" spans="1:8" ht="90" thickBot="1">
      <c r="A120" s="22" t="s">
        <v>1162</v>
      </c>
      <c r="B120" s="6" t="s">
        <v>1898</v>
      </c>
      <c r="C120" s="6" t="s">
        <v>504</v>
      </c>
      <c r="D120" s="6" t="s">
        <v>42</v>
      </c>
      <c r="E120" s="6" t="s">
        <v>1899</v>
      </c>
      <c r="F120" s="6" t="s">
        <v>43</v>
      </c>
      <c r="G120" s="6" t="s">
        <v>1860</v>
      </c>
      <c r="H120" s="6" t="s">
        <v>44</v>
      </c>
    </row>
    <row r="121" spans="1:8" ht="115.5" thickBot="1">
      <c r="A121" s="22" t="s">
        <v>1172</v>
      </c>
      <c r="B121" s="6" t="s">
        <v>1729</v>
      </c>
      <c r="C121" s="6" t="s">
        <v>54</v>
      </c>
      <c r="D121" s="6" t="s">
        <v>42</v>
      </c>
      <c r="E121" s="6" t="s">
        <v>1900</v>
      </c>
      <c r="F121" s="6" t="s">
        <v>1901</v>
      </c>
      <c r="G121" s="15" t="s">
        <v>1860</v>
      </c>
      <c r="H121" s="6"/>
    </row>
    <row r="122" spans="1:8" ht="94.5" customHeight="1">
      <c r="A122" s="178" t="s">
        <v>1182</v>
      </c>
      <c r="B122" s="180" t="s">
        <v>1585</v>
      </c>
      <c r="C122" s="180" t="s">
        <v>54</v>
      </c>
      <c r="D122" s="180" t="s">
        <v>42</v>
      </c>
      <c r="E122" s="180" t="s">
        <v>1900</v>
      </c>
      <c r="F122" s="180" t="s">
        <v>1901</v>
      </c>
      <c r="G122" s="180" t="s">
        <v>1860</v>
      </c>
      <c r="H122" s="180"/>
    </row>
    <row r="123" spans="1:8" ht="51" customHeight="1" thickBot="1">
      <c r="A123" s="179"/>
      <c r="B123" s="181"/>
      <c r="C123" s="181"/>
      <c r="D123" s="181"/>
      <c r="E123" s="181"/>
      <c r="F123" s="181"/>
      <c r="G123" s="181"/>
      <c r="H123" s="188"/>
    </row>
    <row r="124" spans="1:8" ht="51" customHeight="1">
      <c r="A124" s="178" t="s">
        <v>1184</v>
      </c>
      <c r="B124" s="180" t="s">
        <v>719</v>
      </c>
      <c r="C124" s="180" t="s">
        <v>54</v>
      </c>
      <c r="D124" s="180" t="s">
        <v>42</v>
      </c>
      <c r="E124" s="180" t="s">
        <v>1902</v>
      </c>
      <c r="F124" s="180" t="s">
        <v>720</v>
      </c>
      <c r="G124" s="180" t="s">
        <v>1860</v>
      </c>
      <c r="H124" s="180" t="s">
        <v>44</v>
      </c>
    </row>
    <row r="125" spans="1:8" ht="32.25" customHeight="1" thickBot="1">
      <c r="A125" s="179"/>
      <c r="B125" s="181"/>
      <c r="C125" s="181"/>
      <c r="D125" s="181"/>
      <c r="E125" s="181"/>
      <c r="F125" s="181"/>
      <c r="G125" s="181"/>
      <c r="H125" s="181"/>
    </row>
    <row r="126" spans="1:8" ht="89.25" customHeight="1" thickBot="1">
      <c r="A126" s="22" t="s">
        <v>1192</v>
      </c>
      <c r="B126" s="6" t="s">
        <v>1586</v>
      </c>
      <c r="C126" s="6" t="s">
        <v>54</v>
      </c>
      <c r="D126" s="6" t="s">
        <v>42</v>
      </c>
      <c r="E126" s="6" t="s">
        <v>1903</v>
      </c>
      <c r="F126" s="6" t="s">
        <v>721</v>
      </c>
      <c r="G126" s="6" t="s">
        <v>1860</v>
      </c>
      <c r="H126" s="6"/>
    </row>
    <row r="127" spans="1:8" ht="63.75" customHeight="1">
      <c r="A127" s="178" t="s">
        <v>1202</v>
      </c>
      <c r="B127" s="180" t="s">
        <v>722</v>
      </c>
      <c r="C127" s="180" t="s">
        <v>503</v>
      </c>
      <c r="D127" s="180" t="s">
        <v>1904</v>
      </c>
      <c r="E127" s="180" t="s">
        <v>1905</v>
      </c>
      <c r="F127" s="180" t="s">
        <v>1906</v>
      </c>
      <c r="G127" s="180" t="s">
        <v>1860</v>
      </c>
      <c r="H127" s="180"/>
    </row>
    <row r="128" spans="1:8" ht="13.5" thickBot="1">
      <c r="A128" s="187"/>
      <c r="B128" s="188"/>
      <c r="C128" s="188"/>
      <c r="D128" s="181"/>
      <c r="E128" s="181"/>
      <c r="F128" s="181"/>
      <c r="G128" s="181"/>
      <c r="H128" s="188"/>
    </row>
    <row r="129" spans="1:8" ht="222.75" customHeight="1" thickBot="1">
      <c r="A129" s="22" t="s">
        <v>1204</v>
      </c>
      <c r="B129" s="6" t="s">
        <v>723</v>
      </c>
      <c r="C129" s="6" t="s">
        <v>54</v>
      </c>
      <c r="D129" s="6" t="s">
        <v>1587</v>
      </c>
      <c r="E129" s="6" t="s">
        <v>1907</v>
      </c>
      <c r="F129" s="6" t="s">
        <v>1908</v>
      </c>
      <c r="G129" s="6" t="s">
        <v>1860</v>
      </c>
      <c r="H129" s="6"/>
    </row>
    <row r="130" spans="1:8" ht="51">
      <c r="A130" s="178" t="s">
        <v>1206</v>
      </c>
      <c r="B130" s="180" t="s">
        <v>1909</v>
      </c>
      <c r="C130" s="180" t="s">
        <v>501</v>
      </c>
      <c r="D130" s="7" t="s">
        <v>1910</v>
      </c>
      <c r="E130" s="180" t="s">
        <v>726</v>
      </c>
      <c r="F130" s="180" t="s">
        <v>1588</v>
      </c>
      <c r="G130" s="188" t="s">
        <v>1911</v>
      </c>
      <c r="H130" s="180"/>
    </row>
    <row r="131" spans="1:8" ht="76.5" customHeight="1">
      <c r="A131" s="187"/>
      <c r="B131" s="188"/>
      <c r="C131" s="188"/>
      <c r="D131" s="7" t="s">
        <v>724</v>
      </c>
      <c r="E131" s="188"/>
      <c r="F131" s="188"/>
      <c r="G131" s="188"/>
      <c r="H131" s="188"/>
    </row>
    <row r="132" spans="1:8" ht="111.75" customHeight="1" thickBot="1">
      <c r="A132" s="179"/>
      <c r="B132" s="181"/>
      <c r="C132" s="181"/>
      <c r="D132" s="4" t="s">
        <v>725</v>
      </c>
      <c r="E132" s="181"/>
      <c r="F132" s="181"/>
      <c r="G132" s="181"/>
      <c r="H132" s="181"/>
    </row>
    <row r="133" spans="1:8" ht="64.5" thickBot="1">
      <c r="A133" s="13" t="s">
        <v>1214</v>
      </c>
      <c r="B133" s="4" t="s">
        <v>727</v>
      </c>
      <c r="C133" s="4" t="s">
        <v>728</v>
      </c>
      <c r="D133" s="4" t="s">
        <v>729</v>
      </c>
      <c r="E133" s="4" t="s">
        <v>1912</v>
      </c>
      <c r="F133" s="4" t="s">
        <v>436</v>
      </c>
      <c r="G133" s="4"/>
      <c r="H133" s="4"/>
    </row>
    <row r="134" spans="1:8" ht="19.5" thickBot="1">
      <c r="A134" s="63" t="s">
        <v>700</v>
      </c>
      <c r="B134" s="201" t="s">
        <v>730</v>
      </c>
      <c r="C134" s="202"/>
      <c r="D134" s="202"/>
      <c r="E134" s="202"/>
      <c r="F134" s="202"/>
      <c r="G134" s="202"/>
      <c r="H134" s="203"/>
    </row>
    <row r="135" spans="1:8" ht="50.25" customHeight="1" thickBot="1">
      <c r="A135" s="68" t="s">
        <v>1216</v>
      </c>
      <c r="B135" s="182" t="s">
        <v>731</v>
      </c>
      <c r="C135" s="183"/>
      <c r="D135" s="183"/>
      <c r="E135" s="183"/>
      <c r="F135" s="183"/>
      <c r="G135" s="183"/>
      <c r="H135" s="184"/>
    </row>
    <row r="136" spans="1:8" ht="76.5">
      <c r="A136" s="178" t="s">
        <v>1217</v>
      </c>
      <c r="B136" s="180" t="s">
        <v>57</v>
      </c>
      <c r="C136" s="180" t="s">
        <v>54</v>
      </c>
      <c r="D136" s="7" t="s">
        <v>58</v>
      </c>
      <c r="E136" s="180" t="s">
        <v>67</v>
      </c>
      <c r="F136" s="180" t="s">
        <v>68</v>
      </c>
      <c r="G136" s="180" t="s">
        <v>1860</v>
      </c>
      <c r="H136" s="180"/>
    </row>
    <row r="137" spans="1:8" ht="51">
      <c r="A137" s="187"/>
      <c r="B137" s="188"/>
      <c r="C137" s="188"/>
      <c r="D137" s="7" t="s">
        <v>59</v>
      </c>
      <c r="E137" s="188"/>
      <c r="F137" s="188"/>
      <c r="G137" s="188"/>
      <c r="H137" s="188"/>
    </row>
    <row r="138" spans="1:8" ht="25.5">
      <c r="A138" s="187"/>
      <c r="B138" s="188"/>
      <c r="C138" s="188"/>
      <c r="D138" s="7" t="s">
        <v>60</v>
      </c>
      <c r="E138" s="188"/>
      <c r="F138" s="188"/>
      <c r="G138" s="188"/>
      <c r="H138" s="188"/>
    </row>
    <row r="139" spans="1:8" ht="38.25">
      <c r="A139" s="187"/>
      <c r="B139" s="188"/>
      <c r="C139" s="188"/>
      <c r="D139" s="7" t="s">
        <v>61</v>
      </c>
      <c r="E139" s="188"/>
      <c r="F139" s="188"/>
      <c r="G139" s="188"/>
      <c r="H139" s="188"/>
    </row>
    <row r="140" spans="1:8" ht="25.5">
      <c r="A140" s="187"/>
      <c r="B140" s="188"/>
      <c r="C140" s="188"/>
      <c r="D140" s="7" t="s">
        <v>62</v>
      </c>
      <c r="E140" s="188"/>
      <c r="F140" s="188"/>
      <c r="G140" s="188"/>
      <c r="H140" s="188"/>
    </row>
    <row r="141" spans="1:8" ht="38.25">
      <c r="A141" s="187"/>
      <c r="B141" s="188"/>
      <c r="C141" s="188"/>
      <c r="D141" s="7" t="s">
        <v>63</v>
      </c>
      <c r="E141" s="188"/>
      <c r="F141" s="188"/>
      <c r="G141" s="188"/>
      <c r="H141" s="188"/>
    </row>
    <row r="142" spans="1:8" ht="76.5">
      <c r="A142" s="187"/>
      <c r="B142" s="188"/>
      <c r="C142" s="188"/>
      <c r="D142" s="7" t="s">
        <v>64</v>
      </c>
      <c r="E142" s="188"/>
      <c r="F142" s="188"/>
      <c r="G142" s="188"/>
      <c r="H142" s="188"/>
    </row>
    <row r="143" spans="1:8" ht="51">
      <c r="A143" s="187"/>
      <c r="B143" s="188"/>
      <c r="C143" s="188"/>
      <c r="D143" s="7" t="s">
        <v>65</v>
      </c>
      <c r="E143" s="188"/>
      <c r="F143" s="188"/>
      <c r="G143" s="188"/>
      <c r="H143" s="188"/>
    </row>
    <row r="144" spans="1:8" ht="33.75" customHeight="1" thickBot="1">
      <c r="A144" s="179"/>
      <c r="B144" s="181"/>
      <c r="C144" s="181"/>
      <c r="D144" s="4" t="s">
        <v>66</v>
      </c>
      <c r="E144" s="181"/>
      <c r="F144" s="181"/>
      <c r="G144" s="181"/>
      <c r="H144" s="181"/>
    </row>
    <row r="145" spans="1:8" ht="89.25">
      <c r="A145" s="178" t="s">
        <v>1224</v>
      </c>
      <c r="B145" s="180" t="s">
        <v>69</v>
      </c>
      <c r="C145" s="180" t="s">
        <v>54</v>
      </c>
      <c r="D145" s="7" t="s">
        <v>1913</v>
      </c>
      <c r="E145" s="7" t="s">
        <v>70</v>
      </c>
      <c r="F145" s="7" t="s">
        <v>72</v>
      </c>
      <c r="G145" s="180" t="s">
        <v>1860</v>
      </c>
      <c r="H145" s="180"/>
    </row>
    <row r="146" spans="1:8" ht="136.5" customHeight="1" thickBot="1">
      <c r="A146" s="187"/>
      <c r="B146" s="188"/>
      <c r="C146" s="188"/>
      <c r="D146" s="3" t="s">
        <v>1589</v>
      </c>
      <c r="E146" s="3" t="s">
        <v>71</v>
      </c>
      <c r="F146" s="8" t="s">
        <v>1914</v>
      </c>
      <c r="G146" s="188"/>
      <c r="H146" s="188"/>
    </row>
    <row r="147" spans="1:8" ht="114.75">
      <c r="A147" s="178" t="s">
        <v>1229</v>
      </c>
      <c r="B147" s="180" t="s">
        <v>73</v>
      </c>
      <c r="C147" s="180" t="s">
        <v>54</v>
      </c>
      <c r="D147" s="7" t="s">
        <v>74</v>
      </c>
      <c r="E147" s="7" t="s">
        <v>1915</v>
      </c>
      <c r="F147" s="180" t="s">
        <v>82</v>
      </c>
      <c r="G147" s="180" t="s">
        <v>1860</v>
      </c>
      <c r="H147" s="180"/>
    </row>
    <row r="148" spans="1:8" ht="51">
      <c r="A148" s="187"/>
      <c r="B148" s="188"/>
      <c r="C148" s="188"/>
      <c r="D148" s="7" t="s">
        <v>75</v>
      </c>
      <c r="E148" s="7" t="s">
        <v>80</v>
      </c>
      <c r="F148" s="188"/>
      <c r="G148" s="188"/>
      <c r="H148" s="188"/>
    </row>
    <row r="149" spans="1:8" ht="49.5" customHeight="1">
      <c r="A149" s="187"/>
      <c r="B149" s="188"/>
      <c r="C149" s="188"/>
      <c r="D149" s="7" t="s">
        <v>76</v>
      </c>
      <c r="E149" s="188" t="s">
        <v>81</v>
      </c>
      <c r="F149" s="188"/>
      <c r="G149" s="188"/>
      <c r="H149" s="188"/>
    </row>
    <row r="150" spans="1:8" ht="23.25" customHeight="1">
      <c r="A150" s="187"/>
      <c r="B150" s="188"/>
      <c r="C150" s="188"/>
      <c r="D150" s="7" t="s">
        <v>77</v>
      </c>
      <c r="E150" s="188"/>
      <c r="F150" s="188"/>
      <c r="G150" s="188"/>
      <c r="H150" s="188"/>
    </row>
    <row r="151" spans="1:8" ht="38.25">
      <c r="A151" s="187"/>
      <c r="B151" s="188"/>
      <c r="C151" s="188"/>
      <c r="D151" s="7" t="s">
        <v>78</v>
      </c>
      <c r="E151" s="188"/>
      <c r="F151" s="188"/>
      <c r="G151" s="188"/>
      <c r="H151" s="188"/>
    </row>
    <row r="152" spans="1:8" ht="80.25" customHeight="1" thickBot="1">
      <c r="A152" s="179"/>
      <c r="B152" s="181"/>
      <c r="C152" s="181"/>
      <c r="D152" s="4" t="s">
        <v>79</v>
      </c>
      <c r="E152" s="181"/>
      <c r="F152" s="181"/>
      <c r="G152" s="181"/>
      <c r="H152" s="181"/>
    </row>
    <row r="153" spans="1:8" ht="150.75" customHeight="1" thickBot="1">
      <c r="A153" s="13" t="s">
        <v>1236</v>
      </c>
      <c r="B153" s="4" t="s">
        <v>83</v>
      </c>
      <c r="C153" s="4" t="s">
        <v>54</v>
      </c>
      <c r="D153" s="4" t="s">
        <v>84</v>
      </c>
      <c r="E153" s="4" t="s">
        <v>85</v>
      </c>
      <c r="F153" s="4" t="s">
        <v>82</v>
      </c>
      <c r="G153" s="4" t="s">
        <v>1860</v>
      </c>
      <c r="H153" s="4"/>
    </row>
    <row r="154" spans="1:8" s="64" customFormat="1" ht="19.5" thickBot="1">
      <c r="A154" s="63" t="s">
        <v>181</v>
      </c>
      <c r="B154" s="201" t="s">
        <v>86</v>
      </c>
      <c r="C154" s="202"/>
      <c r="D154" s="202"/>
      <c r="E154" s="202"/>
      <c r="F154" s="202"/>
      <c r="G154" s="202"/>
      <c r="H154" s="203"/>
    </row>
    <row r="155" spans="1:8" s="64" customFormat="1" ht="77.25" customHeight="1" thickBot="1">
      <c r="A155" s="73" t="s">
        <v>1245</v>
      </c>
      <c r="B155" s="182" t="s">
        <v>1647</v>
      </c>
      <c r="C155" s="183"/>
      <c r="D155" s="183"/>
      <c r="E155" s="183"/>
      <c r="F155" s="183"/>
      <c r="G155" s="183"/>
      <c r="H155" s="184"/>
    </row>
    <row r="156" spans="1:8" ht="102.75" thickBot="1">
      <c r="A156" s="13" t="s">
        <v>1246</v>
      </c>
      <c r="B156" s="4" t="s">
        <v>1648</v>
      </c>
      <c r="C156" s="4" t="s">
        <v>565</v>
      </c>
      <c r="D156" s="4" t="s">
        <v>1649</v>
      </c>
      <c r="E156" s="4" t="s">
        <v>1650</v>
      </c>
      <c r="F156" s="4" t="s">
        <v>1651</v>
      </c>
      <c r="G156" s="4" t="s">
        <v>1860</v>
      </c>
      <c r="H156" s="4"/>
    </row>
    <row r="157" spans="1:8" ht="153.75" thickBot="1">
      <c r="A157" s="13" t="s">
        <v>1250</v>
      </c>
      <c r="B157" s="4" t="s">
        <v>1638</v>
      </c>
      <c r="C157" s="4" t="s">
        <v>501</v>
      </c>
      <c r="D157" s="4" t="s">
        <v>1652</v>
      </c>
      <c r="E157" s="4" t="s">
        <v>1653</v>
      </c>
      <c r="F157" s="4" t="s">
        <v>1654</v>
      </c>
      <c r="G157" s="4" t="s">
        <v>1860</v>
      </c>
      <c r="H157" s="4"/>
    </row>
    <row r="158" spans="1:8" ht="141" thickBot="1">
      <c r="A158" s="13" t="s">
        <v>1252</v>
      </c>
      <c r="B158" s="4" t="s">
        <v>1655</v>
      </c>
      <c r="C158" s="4" t="s">
        <v>615</v>
      </c>
      <c r="D158" s="4" t="s">
        <v>1656</v>
      </c>
      <c r="E158" s="4" t="s">
        <v>1657</v>
      </c>
      <c r="F158" s="4" t="s">
        <v>1916</v>
      </c>
      <c r="G158" s="4" t="s">
        <v>1860</v>
      </c>
      <c r="H158" s="4"/>
    </row>
    <row r="159" spans="1:8" ht="230.25" thickBot="1">
      <c r="A159" s="13" t="s">
        <v>1253</v>
      </c>
      <c r="B159" s="4" t="s">
        <v>1658</v>
      </c>
      <c r="C159" s="4" t="s">
        <v>615</v>
      </c>
      <c r="D159" s="4" t="s">
        <v>1659</v>
      </c>
      <c r="E159" s="4" t="s">
        <v>1660</v>
      </c>
      <c r="F159" s="4" t="s">
        <v>1661</v>
      </c>
      <c r="G159" s="4" t="s">
        <v>1860</v>
      </c>
      <c r="H159" s="4"/>
    </row>
    <row r="160" spans="1:8" ht="166.5" thickBot="1">
      <c r="A160" s="13" t="s">
        <v>1254</v>
      </c>
      <c r="B160" s="4" t="s">
        <v>1662</v>
      </c>
      <c r="C160" s="4" t="s">
        <v>1663</v>
      </c>
      <c r="D160" s="4" t="s">
        <v>1664</v>
      </c>
      <c r="E160" s="4" t="s">
        <v>1665</v>
      </c>
      <c r="F160" s="4" t="s">
        <v>1666</v>
      </c>
      <c r="G160" s="4" t="s">
        <v>1860</v>
      </c>
      <c r="H160" s="4"/>
    </row>
    <row r="161" spans="1:8" ht="141" thickBot="1">
      <c r="A161" s="13" t="s">
        <v>329</v>
      </c>
      <c r="B161" s="4" t="s">
        <v>88</v>
      </c>
      <c r="C161" s="4" t="s">
        <v>615</v>
      </c>
      <c r="D161" s="4" t="s">
        <v>1667</v>
      </c>
      <c r="E161" s="4" t="s">
        <v>1668</v>
      </c>
      <c r="F161" s="4" t="s">
        <v>1669</v>
      </c>
      <c r="G161" s="4"/>
      <c r="H161" s="4"/>
    </row>
    <row r="162" spans="1:8" ht="141" thickBot="1">
      <c r="A162" s="13" t="s">
        <v>330</v>
      </c>
      <c r="B162" s="4" t="s">
        <v>89</v>
      </c>
      <c r="C162" s="4" t="s">
        <v>501</v>
      </c>
      <c r="D162" s="4" t="s">
        <v>1667</v>
      </c>
      <c r="E162" s="4" t="s">
        <v>1670</v>
      </c>
      <c r="F162" s="4" t="s">
        <v>1671</v>
      </c>
      <c r="G162" s="4" t="s">
        <v>1860</v>
      </c>
      <c r="H162" s="4"/>
    </row>
    <row r="163" spans="1:8" ht="153.75" customHeight="1" thickBot="1">
      <c r="A163" s="13" t="s">
        <v>331</v>
      </c>
      <c r="B163" s="4" t="s">
        <v>90</v>
      </c>
      <c r="C163" s="4" t="s">
        <v>615</v>
      </c>
      <c r="D163" s="4" t="s">
        <v>1667</v>
      </c>
      <c r="E163" s="4" t="s">
        <v>1672</v>
      </c>
      <c r="F163" s="4" t="s">
        <v>1673</v>
      </c>
      <c r="G163" s="4" t="s">
        <v>1860</v>
      </c>
      <c r="H163" s="4"/>
    </row>
    <row r="164" spans="1:8" ht="231.75" customHeight="1" thickBot="1">
      <c r="A164" s="13" t="s">
        <v>332</v>
      </c>
      <c r="B164" s="4" t="s">
        <v>1674</v>
      </c>
      <c r="C164" s="4" t="s">
        <v>1675</v>
      </c>
      <c r="D164" s="4" t="s">
        <v>1676</v>
      </c>
      <c r="E164" s="4" t="s">
        <v>1677</v>
      </c>
      <c r="F164" s="4" t="s">
        <v>1678</v>
      </c>
      <c r="G164" s="4" t="s">
        <v>1860</v>
      </c>
      <c r="H164" s="4"/>
    </row>
    <row r="165" spans="1:8" ht="103.5" customHeight="1" thickBot="1">
      <c r="A165" s="13" t="s">
        <v>333</v>
      </c>
      <c r="B165" s="4" t="s">
        <v>1679</v>
      </c>
      <c r="C165" s="4" t="s">
        <v>501</v>
      </c>
      <c r="D165" s="4" t="s">
        <v>1680</v>
      </c>
      <c r="E165" s="4" t="s">
        <v>1681</v>
      </c>
      <c r="F165" s="4" t="s">
        <v>1682</v>
      </c>
      <c r="G165" s="4" t="s">
        <v>1860</v>
      </c>
      <c r="H165" s="4"/>
    </row>
    <row r="166" spans="1:8" ht="246.75" customHeight="1" thickBot="1">
      <c r="A166" s="13" t="s">
        <v>334</v>
      </c>
      <c r="B166" s="4" t="s">
        <v>1683</v>
      </c>
      <c r="C166" s="4" t="s">
        <v>501</v>
      </c>
      <c r="D166" s="4" t="s">
        <v>1684</v>
      </c>
      <c r="E166" s="4" t="s">
        <v>1685</v>
      </c>
      <c r="F166" s="4" t="s">
        <v>1686</v>
      </c>
      <c r="G166" s="4" t="s">
        <v>1860</v>
      </c>
      <c r="H166" s="4"/>
    </row>
    <row r="167" spans="1:8" ht="13.5" thickBot="1">
      <c r="A167" s="25" t="s">
        <v>701</v>
      </c>
      <c r="B167" s="213" t="s">
        <v>554</v>
      </c>
      <c r="C167" s="214"/>
      <c r="D167" s="214"/>
      <c r="E167" s="214"/>
      <c r="F167" s="214"/>
      <c r="G167" s="214"/>
      <c r="H167" s="215"/>
    </row>
    <row r="168" spans="1:8" ht="26.25" customHeight="1" thickBot="1">
      <c r="A168" s="68" t="s">
        <v>335</v>
      </c>
      <c r="B168" s="182" t="s">
        <v>555</v>
      </c>
      <c r="C168" s="183"/>
      <c r="D168" s="183"/>
      <c r="E168" s="183"/>
      <c r="F168" s="183"/>
      <c r="G168" s="183"/>
      <c r="H168" s="184"/>
    </row>
    <row r="169" spans="1:8" ht="51" customHeight="1" thickBot="1">
      <c r="A169" s="69" t="s">
        <v>1786</v>
      </c>
      <c r="B169" s="210" t="s">
        <v>1917</v>
      </c>
      <c r="C169" s="211"/>
      <c r="D169" s="211"/>
      <c r="E169" s="211"/>
      <c r="F169" s="211"/>
      <c r="G169" s="211"/>
      <c r="H169" s="212"/>
    </row>
    <row r="170" spans="1:8" ht="147" customHeight="1" thickBot="1">
      <c r="A170" s="22" t="s">
        <v>336</v>
      </c>
      <c r="B170" s="6" t="s">
        <v>556</v>
      </c>
      <c r="C170" s="6" t="s">
        <v>1590</v>
      </c>
      <c r="D170" s="6" t="s">
        <v>557</v>
      </c>
      <c r="E170" s="6"/>
      <c r="F170" s="6" t="s">
        <v>558</v>
      </c>
      <c r="G170" s="6" t="s">
        <v>1807</v>
      </c>
      <c r="H170" s="6" t="s">
        <v>559</v>
      </c>
    </row>
    <row r="171" spans="1:8" ht="97.5" customHeight="1" thickBot="1">
      <c r="A171" s="22" t="s">
        <v>337</v>
      </c>
      <c r="B171" s="6" t="s">
        <v>556</v>
      </c>
      <c r="C171" s="6" t="s">
        <v>1918</v>
      </c>
      <c r="D171" s="6" t="s">
        <v>560</v>
      </c>
      <c r="E171" s="6" t="s">
        <v>559</v>
      </c>
      <c r="F171" s="6" t="s">
        <v>558</v>
      </c>
      <c r="G171" s="6" t="s">
        <v>1807</v>
      </c>
      <c r="H171" s="6" t="s">
        <v>559</v>
      </c>
    </row>
    <row r="172" spans="1:8" ht="94.5" customHeight="1" thickBot="1">
      <c r="A172" s="22" t="s">
        <v>338</v>
      </c>
      <c r="B172" s="6" t="s">
        <v>561</v>
      </c>
      <c r="C172" s="6" t="s">
        <v>1919</v>
      </c>
      <c r="D172" s="6" t="s">
        <v>562</v>
      </c>
      <c r="E172" s="6" t="s">
        <v>559</v>
      </c>
      <c r="F172" s="6" t="s">
        <v>563</v>
      </c>
      <c r="G172" s="6" t="s">
        <v>1807</v>
      </c>
      <c r="H172" s="6" t="s">
        <v>559</v>
      </c>
    </row>
    <row r="173" spans="1:8" ht="101.25" customHeight="1" thickBot="1">
      <c r="A173" s="22" t="s">
        <v>339</v>
      </c>
      <c r="B173" s="6" t="s">
        <v>564</v>
      </c>
      <c r="C173" s="6" t="s">
        <v>1920</v>
      </c>
      <c r="D173" s="6" t="s">
        <v>566</v>
      </c>
      <c r="E173" s="6" t="s">
        <v>559</v>
      </c>
      <c r="F173" s="6" t="s">
        <v>563</v>
      </c>
      <c r="G173" s="6" t="s">
        <v>1807</v>
      </c>
      <c r="H173" s="6" t="s">
        <v>559</v>
      </c>
    </row>
    <row r="174" spans="1:8" ht="120.75" customHeight="1" thickBot="1">
      <c r="A174" s="22" t="s">
        <v>340</v>
      </c>
      <c r="B174" s="6" t="s">
        <v>567</v>
      </c>
      <c r="C174" s="6" t="s">
        <v>1591</v>
      </c>
      <c r="D174" s="6" t="s">
        <v>101</v>
      </c>
      <c r="E174" s="6" t="s">
        <v>559</v>
      </c>
      <c r="F174" s="6" t="s">
        <v>563</v>
      </c>
      <c r="G174" s="6" t="s">
        <v>1807</v>
      </c>
      <c r="H174" s="6" t="s">
        <v>559</v>
      </c>
    </row>
    <row r="175" spans="1:8" ht="72" customHeight="1" thickBot="1">
      <c r="A175" s="22" t="s">
        <v>341</v>
      </c>
      <c r="B175" s="6" t="s">
        <v>567</v>
      </c>
      <c r="C175" s="6" t="s">
        <v>1921</v>
      </c>
      <c r="D175" s="6" t="s">
        <v>102</v>
      </c>
      <c r="E175" s="6" t="s">
        <v>559</v>
      </c>
      <c r="F175" s="6" t="s">
        <v>563</v>
      </c>
      <c r="G175" s="6" t="s">
        <v>1807</v>
      </c>
      <c r="H175" s="6" t="s">
        <v>559</v>
      </c>
    </row>
    <row r="176" spans="1:8" s="64" customFormat="1" ht="39.75" customHeight="1" thickBot="1">
      <c r="A176" s="74" t="s">
        <v>1922</v>
      </c>
      <c r="B176" s="210" t="s">
        <v>1923</v>
      </c>
      <c r="C176" s="211"/>
      <c r="D176" s="211"/>
      <c r="E176" s="211"/>
      <c r="F176" s="211"/>
      <c r="G176" s="211"/>
      <c r="H176" s="212"/>
    </row>
    <row r="177" spans="1:8" ht="69.75" customHeight="1" thickBot="1">
      <c r="A177" s="22" t="s">
        <v>342</v>
      </c>
      <c r="B177" s="6" t="s">
        <v>103</v>
      </c>
      <c r="C177" s="6" t="s">
        <v>1592</v>
      </c>
      <c r="D177" s="6" t="s">
        <v>104</v>
      </c>
      <c r="E177" s="6"/>
      <c r="F177" s="6" t="s">
        <v>105</v>
      </c>
      <c r="G177" s="6" t="s">
        <v>1807</v>
      </c>
      <c r="H177" s="6" t="s">
        <v>559</v>
      </c>
    </row>
    <row r="178" spans="1:8" ht="88.5" customHeight="1" thickBot="1">
      <c r="A178" s="22" t="s">
        <v>343</v>
      </c>
      <c r="B178" s="6" t="s">
        <v>103</v>
      </c>
      <c r="C178" s="6" t="s">
        <v>1593</v>
      </c>
      <c r="D178" s="6" t="s">
        <v>104</v>
      </c>
      <c r="E178" s="6"/>
      <c r="F178" s="6" t="s">
        <v>106</v>
      </c>
      <c r="G178" s="6" t="s">
        <v>1807</v>
      </c>
      <c r="H178" s="6" t="s">
        <v>559</v>
      </c>
    </row>
    <row r="179" spans="1:8" ht="92.25" customHeight="1" thickBot="1">
      <c r="A179" s="22" t="s">
        <v>344</v>
      </c>
      <c r="B179" s="6" t="s">
        <v>103</v>
      </c>
      <c r="C179" s="6" t="s">
        <v>1594</v>
      </c>
      <c r="D179" s="6" t="s">
        <v>104</v>
      </c>
      <c r="E179" s="6"/>
      <c r="F179" s="6" t="s">
        <v>105</v>
      </c>
      <c r="G179" s="6" t="s">
        <v>1807</v>
      </c>
      <c r="H179" s="6" t="s">
        <v>559</v>
      </c>
    </row>
    <row r="180" spans="1:8" s="64" customFormat="1" ht="38.25" customHeight="1" thickBot="1">
      <c r="A180" s="74" t="s">
        <v>1924</v>
      </c>
      <c r="B180" s="210" t="s">
        <v>1925</v>
      </c>
      <c r="C180" s="211"/>
      <c r="D180" s="211"/>
      <c r="E180" s="211"/>
      <c r="F180" s="211"/>
      <c r="G180" s="211"/>
      <c r="H180" s="212"/>
    </row>
    <row r="181" spans="1:8" ht="52.5" customHeight="1" thickBot="1">
      <c r="A181" s="13" t="s">
        <v>345</v>
      </c>
      <c r="B181" s="4" t="s">
        <v>610</v>
      </c>
      <c r="C181" s="4" t="s">
        <v>1595</v>
      </c>
      <c r="D181" s="4" t="s">
        <v>611</v>
      </c>
      <c r="E181" s="4"/>
      <c r="F181" s="4" t="s">
        <v>1926</v>
      </c>
      <c r="G181" s="4"/>
      <c r="H181" s="4" t="s">
        <v>559</v>
      </c>
    </row>
    <row r="182" spans="1:8" s="64" customFormat="1" ht="26.25" customHeight="1" thickBot="1">
      <c r="A182" s="63" t="s">
        <v>702</v>
      </c>
      <c r="B182" s="201" t="s">
        <v>612</v>
      </c>
      <c r="C182" s="202"/>
      <c r="D182" s="202"/>
      <c r="E182" s="202"/>
      <c r="F182" s="202"/>
      <c r="G182" s="202"/>
      <c r="H182" s="203"/>
    </row>
    <row r="183" spans="1:8" s="64" customFormat="1" ht="36" customHeight="1" thickBot="1">
      <c r="A183" s="68" t="s">
        <v>346</v>
      </c>
      <c r="B183" s="182" t="s">
        <v>613</v>
      </c>
      <c r="C183" s="183"/>
      <c r="D183" s="183"/>
      <c r="E183" s="183"/>
      <c r="F183" s="183"/>
      <c r="G183" s="183"/>
      <c r="H183" s="184"/>
    </row>
    <row r="184" spans="1:8" ht="211.5" customHeight="1" thickBot="1">
      <c r="A184" s="13" t="s">
        <v>347</v>
      </c>
      <c r="B184" s="4" t="s">
        <v>614</v>
      </c>
      <c r="C184" s="4" t="s">
        <v>615</v>
      </c>
      <c r="D184" s="4"/>
      <c r="E184" s="4"/>
      <c r="F184" s="4" t="s">
        <v>616</v>
      </c>
      <c r="G184" s="4"/>
      <c r="H184" s="4"/>
    </row>
    <row r="185" spans="1:8" ht="195.75" customHeight="1" thickBot="1">
      <c r="A185" s="13" t="s">
        <v>348</v>
      </c>
      <c r="B185" s="4" t="s">
        <v>617</v>
      </c>
      <c r="C185" s="4" t="s">
        <v>615</v>
      </c>
      <c r="D185" s="4" t="s">
        <v>618</v>
      </c>
      <c r="E185" s="4"/>
      <c r="F185" s="4" t="s">
        <v>619</v>
      </c>
      <c r="G185" s="4"/>
      <c r="H185" s="4"/>
    </row>
    <row r="186" spans="1:8" ht="50.25" customHeight="1" thickBot="1">
      <c r="A186" s="13" t="s">
        <v>349</v>
      </c>
      <c r="B186" s="4" t="s">
        <v>620</v>
      </c>
      <c r="C186" s="4" t="s">
        <v>621</v>
      </c>
      <c r="D186" s="4" t="s">
        <v>622</v>
      </c>
      <c r="E186" s="4"/>
      <c r="F186" s="4" t="s">
        <v>623</v>
      </c>
      <c r="G186" s="4"/>
      <c r="H186" s="4"/>
    </row>
    <row r="187" spans="1:8" ht="51" customHeight="1" thickBot="1">
      <c r="A187" s="13" t="s">
        <v>350</v>
      </c>
      <c r="B187" s="4" t="s">
        <v>624</v>
      </c>
      <c r="C187" s="4" t="s">
        <v>625</v>
      </c>
      <c r="D187" s="4" t="s">
        <v>622</v>
      </c>
      <c r="E187" s="4"/>
      <c r="F187" s="4" t="s">
        <v>626</v>
      </c>
      <c r="G187" s="4"/>
      <c r="H187" s="4"/>
    </row>
    <row r="188" spans="1:8" ht="19.5" thickBot="1">
      <c r="A188" s="63" t="s">
        <v>703</v>
      </c>
      <c r="B188" s="201" t="s">
        <v>627</v>
      </c>
      <c r="C188" s="202"/>
      <c r="D188" s="202"/>
      <c r="E188" s="202"/>
      <c r="F188" s="202"/>
      <c r="G188" s="202"/>
      <c r="H188" s="203"/>
    </row>
    <row r="189" spans="1:8" ht="29.25" customHeight="1" thickBot="1">
      <c r="A189" s="68" t="s">
        <v>708</v>
      </c>
      <c r="B189" s="182" t="s">
        <v>628</v>
      </c>
      <c r="C189" s="183"/>
      <c r="D189" s="183"/>
      <c r="E189" s="183"/>
      <c r="F189" s="183"/>
      <c r="G189" s="183"/>
      <c r="H189" s="184"/>
    </row>
    <row r="190" spans="1:8" ht="35.25" customHeight="1">
      <c r="A190" s="178" t="s">
        <v>1255</v>
      </c>
      <c r="B190" s="180" t="s">
        <v>629</v>
      </c>
      <c r="C190" s="180" t="s">
        <v>630</v>
      </c>
      <c r="D190" s="7" t="s">
        <v>631</v>
      </c>
      <c r="E190" s="7"/>
      <c r="F190" s="180" t="s">
        <v>1927</v>
      </c>
      <c r="G190" s="7" t="s">
        <v>639</v>
      </c>
      <c r="H190" s="180"/>
    </row>
    <row r="191" spans="1:8" ht="31.5" customHeight="1">
      <c r="A191" s="187"/>
      <c r="B191" s="188"/>
      <c r="C191" s="188"/>
      <c r="D191" s="7" t="s">
        <v>632</v>
      </c>
      <c r="E191" s="7" t="s">
        <v>634</v>
      </c>
      <c r="F191" s="188"/>
      <c r="G191" s="188" t="s">
        <v>640</v>
      </c>
      <c r="H191" s="188"/>
    </row>
    <row r="192" spans="1:8" ht="12.75">
      <c r="A192" s="187"/>
      <c r="B192" s="188"/>
      <c r="C192" s="188"/>
      <c r="D192" s="7" t="s">
        <v>633</v>
      </c>
      <c r="E192" s="7" t="s">
        <v>635</v>
      </c>
      <c r="F192" s="188"/>
      <c r="G192" s="188"/>
      <c r="H192" s="188"/>
    </row>
    <row r="193" spans="1:8" ht="25.5">
      <c r="A193" s="187"/>
      <c r="B193" s="188"/>
      <c r="C193" s="188"/>
      <c r="D193" s="7" t="s">
        <v>1596</v>
      </c>
      <c r="E193" s="7" t="s">
        <v>636</v>
      </c>
      <c r="F193" s="188"/>
      <c r="G193" s="188"/>
      <c r="H193" s="188"/>
    </row>
    <row r="194" spans="1:8" ht="12.75">
      <c r="A194" s="187"/>
      <c r="B194" s="188"/>
      <c r="C194" s="188"/>
      <c r="D194" s="7" t="s">
        <v>1597</v>
      </c>
      <c r="E194" s="7" t="s">
        <v>637</v>
      </c>
      <c r="F194" s="188"/>
      <c r="G194" s="188"/>
      <c r="H194" s="188"/>
    </row>
    <row r="195" spans="1:8" ht="31.5" customHeight="1" thickBot="1">
      <c r="A195" s="187"/>
      <c r="B195" s="188"/>
      <c r="C195" s="188"/>
      <c r="D195" s="3" t="s">
        <v>1598</v>
      </c>
      <c r="E195" s="4" t="s">
        <v>638</v>
      </c>
      <c r="F195" s="181"/>
      <c r="G195" s="181"/>
      <c r="H195" s="188"/>
    </row>
    <row r="196" spans="1:8" ht="76.5">
      <c r="A196" s="178" t="s">
        <v>576</v>
      </c>
      <c r="B196" s="180" t="s">
        <v>1371</v>
      </c>
      <c r="C196" s="180" t="s">
        <v>1372</v>
      </c>
      <c r="D196" s="7" t="s">
        <v>1373</v>
      </c>
      <c r="E196" s="7" t="s">
        <v>1380</v>
      </c>
      <c r="F196" s="7" t="s">
        <v>1928</v>
      </c>
      <c r="G196" s="7" t="s">
        <v>1807</v>
      </c>
      <c r="H196" s="180"/>
    </row>
    <row r="197" spans="1:8" ht="54.75" customHeight="1">
      <c r="A197" s="187"/>
      <c r="B197" s="188"/>
      <c r="C197" s="188"/>
      <c r="D197" s="7" t="s">
        <v>1374</v>
      </c>
      <c r="E197" s="188" t="s">
        <v>1381</v>
      </c>
      <c r="F197" s="188" t="s">
        <v>1929</v>
      </c>
      <c r="G197" s="188" t="s">
        <v>1825</v>
      </c>
      <c r="H197" s="188"/>
    </row>
    <row r="198" spans="1:8" ht="63.75">
      <c r="A198" s="187"/>
      <c r="B198" s="188"/>
      <c r="C198" s="188"/>
      <c r="D198" s="7" t="s">
        <v>1375</v>
      </c>
      <c r="E198" s="188"/>
      <c r="F198" s="188"/>
      <c r="G198" s="188"/>
      <c r="H198" s="188"/>
    </row>
    <row r="199" spans="1:8" ht="63.75">
      <c r="A199" s="187"/>
      <c r="B199" s="188"/>
      <c r="C199" s="188"/>
      <c r="D199" s="7" t="s">
        <v>1376</v>
      </c>
      <c r="E199" s="188"/>
      <c r="F199" s="188"/>
      <c r="G199" s="188"/>
      <c r="H199" s="188"/>
    </row>
    <row r="200" spans="1:8" ht="38.25">
      <c r="A200" s="187"/>
      <c r="B200" s="188"/>
      <c r="C200" s="188"/>
      <c r="D200" s="7" t="s">
        <v>1377</v>
      </c>
      <c r="E200" s="188"/>
      <c r="F200" s="188"/>
      <c r="G200" s="188"/>
      <c r="H200" s="188"/>
    </row>
    <row r="201" spans="1:8" ht="51">
      <c r="A201" s="187"/>
      <c r="B201" s="188"/>
      <c r="C201" s="188"/>
      <c r="D201" s="7" t="s">
        <v>1378</v>
      </c>
      <c r="E201" s="188"/>
      <c r="F201" s="188"/>
      <c r="G201" s="188"/>
      <c r="H201" s="188"/>
    </row>
    <row r="202" spans="1:8" ht="39" thickBot="1">
      <c r="A202" s="179"/>
      <c r="B202" s="181"/>
      <c r="C202" s="181"/>
      <c r="D202" s="4" t="s">
        <v>1379</v>
      </c>
      <c r="E202" s="3" t="s">
        <v>1382</v>
      </c>
      <c r="F202" s="181"/>
      <c r="G202" s="181"/>
      <c r="H202" s="181"/>
    </row>
    <row r="203" spans="1:8" ht="64.5" customHeight="1" thickBot="1">
      <c r="A203" s="13" t="s">
        <v>581</v>
      </c>
      <c r="B203" s="4" t="s">
        <v>1383</v>
      </c>
      <c r="C203" s="4"/>
      <c r="D203" s="28"/>
      <c r="E203" s="61"/>
      <c r="F203" s="28"/>
      <c r="G203" s="4"/>
      <c r="H203" s="4"/>
    </row>
    <row r="204" spans="1:8" ht="153.75" thickBot="1">
      <c r="A204" s="13" t="s">
        <v>1636</v>
      </c>
      <c r="B204" s="4" t="s">
        <v>1384</v>
      </c>
      <c r="C204" s="4" t="s">
        <v>1385</v>
      </c>
      <c r="D204" s="4" t="s">
        <v>1386</v>
      </c>
      <c r="E204" s="4" t="s">
        <v>1387</v>
      </c>
      <c r="F204" s="4" t="s">
        <v>1388</v>
      </c>
      <c r="G204" s="4" t="s">
        <v>1930</v>
      </c>
      <c r="H204" s="4"/>
    </row>
    <row r="205" spans="1:8" ht="114.75">
      <c r="A205" s="178" t="s">
        <v>584</v>
      </c>
      <c r="B205" s="180" t="s">
        <v>1389</v>
      </c>
      <c r="C205" s="180" t="s">
        <v>1390</v>
      </c>
      <c r="D205" s="7" t="s">
        <v>1391</v>
      </c>
      <c r="E205" s="180" t="s">
        <v>1392</v>
      </c>
      <c r="F205" s="180" t="s">
        <v>1393</v>
      </c>
      <c r="G205" s="7" t="s">
        <v>1930</v>
      </c>
      <c r="H205" s="180"/>
    </row>
    <row r="206" spans="1:8" ht="76.5">
      <c r="A206" s="187"/>
      <c r="B206" s="188"/>
      <c r="C206" s="188"/>
      <c r="D206" s="7" t="s">
        <v>1931</v>
      </c>
      <c r="E206" s="188"/>
      <c r="F206" s="188"/>
      <c r="G206" s="7" t="s">
        <v>1825</v>
      </c>
      <c r="H206" s="188"/>
    </row>
    <row r="207" spans="1:8" ht="64.5" thickBot="1">
      <c r="A207" s="13" t="s">
        <v>1556</v>
      </c>
      <c r="B207" s="4" t="s">
        <v>1394</v>
      </c>
      <c r="C207" s="4"/>
      <c r="D207" s="4"/>
      <c r="E207" s="4" t="s">
        <v>1395</v>
      </c>
      <c r="F207" s="4"/>
      <c r="G207" s="4"/>
      <c r="H207" s="4"/>
    </row>
    <row r="208" spans="1:8" ht="64.5" thickBot="1">
      <c r="A208" s="13" t="s">
        <v>1557</v>
      </c>
      <c r="B208" s="4" t="s">
        <v>1396</v>
      </c>
      <c r="C208" s="4"/>
      <c r="D208" s="4"/>
      <c r="E208" s="4" t="s">
        <v>1397</v>
      </c>
      <c r="F208" s="4"/>
      <c r="G208" s="4"/>
      <c r="H208" s="4"/>
    </row>
    <row r="209" spans="1:8" ht="96" customHeight="1" thickBot="1">
      <c r="A209" s="22" t="s">
        <v>1558</v>
      </c>
      <c r="B209" s="6" t="s">
        <v>1398</v>
      </c>
      <c r="C209" s="6"/>
      <c r="D209" s="6"/>
      <c r="E209" s="7" t="s">
        <v>1635</v>
      </c>
      <c r="F209" s="6"/>
      <c r="G209" s="6"/>
      <c r="H209" s="6"/>
    </row>
    <row r="210" spans="1:8" ht="64.5" customHeight="1" thickBot="1">
      <c r="A210" s="26" t="s">
        <v>1559</v>
      </c>
      <c r="B210" s="2" t="s">
        <v>1399</v>
      </c>
      <c r="C210" s="2"/>
      <c r="D210" s="2"/>
      <c r="E210" s="2"/>
      <c r="F210" s="2"/>
      <c r="G210" s="2"/>
      <c r="H210" s="2"/>
    </row>
    <row r="211" spans="1:8" ht="114.75">
      <c r="A211" s="178" t="s">
        <v>797</v>
      </c>
      <c r="B211" s="180" t="s">
        <v>1400</v>
      </c>
      <c r="C211" s="180" t="s">
        <v>1385</v>
      </c>
      <c r="D211" s="7" t="s">
        <v>1932</v>
      </c>
      <c r="E211" s="7" t="s">
        <v>1933</v>
      </c>
      <c r="F211" s="7" t="s">
        <v>1417</v>
      </c>
      <c r="G211" s="180" t="s">
        <v>1930</v>
      </c>
      <c r="H211" s="180"/>
    </row>
    <row r="212" spans="1:8" ht="63.75">
      <c r="A212" s="187"/>
      <c r="B212" s="188"/>
      <c r="C212" s="188"/>
      <c r="D212" s="7" t="s">
        <v>1401</v>
      </c>
      <c r="E212" s="7" t="s">
        <v>1402</v>
      </c>
      <c r="F212" s="7" t="s">
        <v>1934</v>
      </c>
      <c r="G212" s="188"/>
      <c r="H212" s="188"/>
    </row>
    <row r="213" spans="1:8" ht="36.75" customHeight="1">
      <c r="A213" s="187"/>
      <c r="B213" s="188"/>
      <c r="C213" s="188"/>
      <c r="D213" s="204"/>
      <c r="E213" s="7" t="s">
        <v>1415</v>
      </c>
      <c r="F213" s="188" t="s">
        <v>1418</v>
      </c>
      <c r="G213" s="188"/>
      <c r="H213" s="188"/>
    </row>
    <row r="214" spans="1:8" ht="68.25" customHeight="1" thickBot="1">
      <c r="A214" s="179"/>
      <c r="B214" s="181"/>
      <c r="C214" s="181"/>
      <c r="D214" s="205"/>
      <c r="E214" s="4" t="s">
        <v>1416</v>
      </c>
      <c r="F214" s="181"/>
      <c r="G214" s="181"/>
      <c r="H214" s="181"/>
    </row>
    <row r="215" spans="1:8" s="67" customFormat="1" ht="53.25" customHeight="1" thickBot="1">
      <c r="A215" s="65" t="s">
        <v>709</v>
      </c>
      <c r="B215" s="182" t="s">
        <v>1419</v>
      </c>
      <c r="C215" s="183"/>
      <c r="D215" s="183"/>
      <c r="E215" s="183"/>
      <c r="F215" s="183"/>
      <c r="G215" s="183"/>
      <c r="H215" s="184"/>
    </row>
    <row r="216" spans="1:8" ht="12.75">
      <c r="A216" s="178" t="s">
        <v>798</v>
      </c>
      <c r="B216" s="180" t="s">
        <v>1420</v>
      </c>
      <c r="C216" s="180" t="s">
        <v>1421</v>
      </c>
      <c r="D216" s="180" t="s">
        <v>1422</v>
      </c>
      <c r="E216" s="180" t="s">
        <v>1423</v>
      </c>
      <c r="F216" s="180" t="s">
        <v>1424</v>
      </c>
      <c r="G216" s="7" t="s">
        <v>1930</v>
      </c>
      <c r="H216" s="180" t="s">
        <v>1426</v>
      </c>
    </row>
    <row r="217" spans="1:8" ht="39" thickBot="1">
      <c r="A217" s="179"/>
      <c r="B217" s="181"/>
      <c r="C217" s="181"/>
      <c r="D217" s="181"/>
      <c r="E217" s="181"/>
      <c r="F217" s="181"/>
      <c r="G217" s="4" t="s">
        <v>1425</v>
      </c>
      <c r="H217" s="181"/>
    </row>
    <row r="218" spans="1:8" ht="76.5">
      <c r="A218" s="178" t="s">
        <v>799</v>
      </c>
      <c r="B218" s="180" t="s">
        <v>1427</v>
      </c>
      <c r="C218" s="180" t="s">
        <v>1421</v>
      </c>
      <c r="D218" s="7" t="s">
        <v>1631</v>
      </c>
      <c r="E218" s="7" t="s">
        <v>1428</v>
      </c>
      <c r="F218" s="7" t="s">
        <v>1430</v>
      </c>
      <c r="G218" s="7" t="s">
        <v>1930</v>
      </c>
      <c r="H218" s="180" t="s">
        <v>1426</v>
      </c>
    </row>
    <row r="219" spans="1:8" ht="38.25">
      <c r="A219" s="187"/>
      <c r="B219" s="188"/>
      <c r="C219" s="188"/>
      <c r="D219" s="7" t="s">
        <v>1632</v>
      </c>
      <c r="E219" s="7" t="s">
        <v>1429</v>
      </c>
      <c r="F219" s="188" t="s">
        <v>1431</v>
      </c>
      <c r="G219" s="188" t="s">
        <v>1425</v>
      </c>
      <c r="H219" s="188"/>
    </row>
    <row r="220" spans="1:8" ht="25.5">
      <c r="A220" s="187"/>
      <c r="B220" s="188"/>
      <c r="C220" s="188"/>
      <c r="D220" s="7" t="s">
        <v>1633</v>
      </c>
      <c r="E220" s="10"/>
      <c r="F220" s="188"/>
      <c r="G220" s="188"/>
      <c r="H220" s="188"/>
    </row>
    <row r="221" spans="1:8" ht="92.25" customHeight="1" thickBot="1">
      <c r="A221" s="179"/>
      <c r="B221" s="181"/>
      <c r="C221" s="181"/>
      <c r="D221" s="4" t="s">
        <v>1634</v>
      </c>
      <c r="E221" s="9"/>
      <c r="F221" s="181"/>
      <c r="G221" s="181"/>
      <c r="H221" s="181"/>
    </row>
    <row r="222" spans="1:8" ht="102" customHeight="1">
      <c r="A222" s="178" t="s">
        <v>800</v>
      </c>
      <c r="B222" s="180" t="s">
        <v>1432</v>
      </c>
      <c r="C222" s="180" t="s">
        <v>1433</v>
      </c>
      <c r="D222" s="7" t="s">
        <v>1434</v>
      </c>
      <c r="E222" s="7"/>
      <c r="F222" s="7" t="s">
        <v>1430</v>
      </c>
      <c r="G222" s="7" t="s">
        <v>1930</v>
      </c>
      <c r="H222" s="180" t="s">
        <v>1426</v>
      </c>
    </row>
    <row r="223" spans="1:8" ht="89.25">
      <c r="A223" s="187"/>
      <c r="B223" s="188"/>
      <c r="C223" s="188"/>
      <c r="D223" s="7" t="s">
        <v>1435</v>
      </c>
      <c r="E223" s="7"/>
      <c r="F223" s="7" t="s">
        <v>1440</v>
      </c>
      <c r="G223" s="7" t="s">
        <v>1443</v>
      </c>
      <c r="H223" s="188"/>
    </row>
    <row r="224" spans="1:8" ht="114" customHeight="1">
      <c r="A224" s="187"/>
      <c r="B224" s="188"/>
      <c r="C224" s="188"/>
      <c r="D224" s="7" t="s">
        <v>1436</v>
      </c>
      <c r="E224" s="7"/>
      <c r="F224" s="7" t="s">
        <v>1441</v>
      </c>
      <c r="G224" s="10"/>
      <c r="H224" s="188"/>
    </row>
    <row r="225" spans="1:8" ht="76.5">
      <c r="A225" s="187"/>
      <c r="B225" s="188"/>
      <c r="C225" s="188"/>
      <c r="D225" s="7" t="s">
        <v>1437</v>
      </c>
      <c r="E225" s="7" t="s">
        <v>1439</v>
      </c>
      <c r="F225" s="7" t="s">
        <v>1442</v>
      </c>
      <c r="G225" s="10"/>
      <c r="H225" s="188"/>
    </row>
    <row r="226" spans="1:8" ht="90" thickBot="1">
      <c r="A226" s="187"/>
      <c r="B226" s="188"/>
      <c r="C226" s="188"/>
      <c r="D226" s="7" t="s">
        <v>1438</v>
      </c>
      <c r="E226" s="7"/>
      <c r="F226" s="10"/>
      <c r="G226" s="10"/>
      <c r="H226" s="188"/>
    </row>
    <row r="227" spans="1:8" ht="12.75">
      <c r="A227" s="178" t="s">
        <v>801</v>
      </c>
      <c r="B227" s="180" t="s">
        <v>1444</v>
      </c>
      <c r="C227" s="180" t="s">
        <v>1445</v>
      </c>
      <c r="D227" s="180" t="s">
        <v>1935</v>
      </c>
      <c r="E227" s="180" t="s">
        <v>1936</v>
      </c>
      <c r="F227" s="180" t="s">
        <v>1446</v>
      </c>
      <c r="G227" s="6" t="s">
        <v>1930</v>
      </c>
      <c r="H227" s="180" t="s">
        <v>1426</v>
      </c>
    </row>
    <row r="228" spans="1:8" ht="39" thickBot="1">
      <c r="A228" s="179"/>
      <c r="B228" s="181"/>
      <c r="C228" s="181"/>
      <c r="D228" s="181"/>
      <c r="E228" s="181"/>
      <c r="F228" s="181"/>
      <c r="G228" s="4" t="s">
        <v>1425</v>
      </c>
      <c r="H228" s="181"/>
    </row>
    <row r="229" spans="1:8" ht="51">
      <c r="A229" s="178" t="s">
        <v>802</v>
      </c>
      <c r="B229" s="180" t="s">
        <v>1447</v>
      </c>
      <c r="C229" s="180" t="s">
        <v>1445</v>
      </c>
      <c r="D229" s="7" t="s">
        <v>1448</v>
      </c>
      <c r="E229" s="7" t="s">
        <v>1451</v>
      </c>
      <c r="F229" s="7" t="s">
        <v>1453</v>
      </c>
      <c r="G229" s="7" t="s">
        <v>1930</v>
      </c>
      <c r="H229" s="180" t="s">
        <v>1426</v>
      </c>
    </row>
    <row r="230" spans="1:8" ht="51">
      <c r="A230" s="187"/>
      <c r="B230" s="188"/>
      <c r="C230" s="188"/>
      <c r="D230" s="7" t="s">
        <v>1449</v>
      </c>
      <c r="E230" s="7" t="s">
        <v>1452</v>
      </c>
      <c r="F230" s="7" t="s">
        <v>1454</v>
      </c>
      <c r="G230" s="7" t="s">
        <v>1425</v>
      </c>
      <c r="H230" s="188"/>
    </row>
    <row r="231" spans="1:8" ht="45.75" customHeight="1" thickBot="1">
      <c r="A231" s="179"/>
      <c r="B231" s="181"/>
      <c r="C231" s="181"/>
      <c r="D231" s="4" t="s">
        <v>1450</v>
      </c>
      <c r="E231" s="9"/>
      <c r="F231" s="9"/>
      <c r="G231" s="9"/>
      <c r="H231" s="181"/>
    </row>
    <row r="232" spans="1:8" ht="12.75">
      <c r="A232" s="178" t="s">
        <v>351</v>
      </c>
      <c r="B232" s="180" t="s">
        <v>733</v>
      </c>
      <c r="C232" s="180" t="s">
        <v>734</v>
      </c>
      <c r="D232" s="180" t="s">
        <v>735</v>
      </c>
      <c r="E232" s="180"/>
      <c r="F232" s="180" t="s">
        <v>736</v>
      </c>
      <c r="G232" s="7" t="s">
        <v>1930</v>
      </c>
      <c r="H232" s="180" t="s">
        <v>1426</v>
      </c>
    </row>
    <row r="233" spans="1:8" ht="42" customHeight="1" thickBot="1">
      <c r="A233" s="179"/>
      <c r="B233" s="181"/>
      <c r="C233" s="181"/>
      <c r="D233" s="181"/>
      <c r="E233" s="181"/>
      <c r="F233" s="181"/>
      <c r="G233" s="4" t="s">
        <v>1425</v>
      </c>
      <c r="H233" s="181"/>
    </row>
    <row r="234" spans="1:8" s="64" customFormat="1" ht="19.5" thickBot="1">
      <c r="A234" s="63" t="s">
        <v>1</v>
      </c>
      <c r="B234" s="201" t="s">
        <v>737</v>
      </c>
      <c r="C234" s="202"/>
      <c r="D234" s="202"/>
      <c r="E234" s="202"/>
      <c r="F234" s="202"/>
      <c r="G234" s="202"/>
      <c r="H234" s="203"/>
    </row>
    <row r="235" spans="1:8" s="64" customFormat="1" ht="35.25" customHeight="1" thickBot="1">
      <c r="A235" s="68" t="s">
        <v>710</v>
      </c>
      <c r="B235" s="182" t="s">
        <v>738</v>
      </c>
      <c r="C235" s="183"/>
      <c r="D235" s="183"/>
      <c r="E235" s="183"/>
      <c r="F235" s="183"/>
      <c r="G235" s="183"/>
      <c r="H235" s="184"/>
    </row>
    <row r="236" spans="1:8" ht="93" customHeight="1" thickBot="1">
      <c r="A236" s="178" t="s">
        <v>803</v>
      </c>
      <c r="B236" s="180" t="s">
        <v>739</v>
      </c>
      <c r="C236" s="28" t="s">
        <v>517</v>
      </c>
      <c r="D236" s="28" t="s">
        <v>740</v>
      </c>
      <c r="E236" s="28" t="s">
        <v>1625</v>
      </c>
      <c r="F236" s="180" t="s">
        <v>1937</v>
      </c>
      <c r="G236" s="180" t="s">
        <v>1622</v>
      </c>
      <c r="H236" s="180"/>
    </row>
    <row r="237" spans="1:8" ht="44.25" customHeight="1" thickBot="1">
      <c r="A237" s="187"/>
      <c r="B237" s="188"/>
      <c r="C237" s="28" t="s">
        <v>517</v>
      </c>
      <c r="D237" s="28" t="s">
        <v>742</v>
      </c>
      <c r="E237" s="28" t="s">
        <v>1626</v>
      </c>
      <c r="F237" s="188"/>
      <c r="G237" s="188"/>
      <c r="H237" s="188"/>
    </row>
    <row r="238" spans="1:8" ht="48" customHeight="1" thickBot="1">
      <c r="A238" s="187"/>
      <c r="B238" s="188"/>
      <c r="C238" s="28" t="s">
        <v>517</v>
      </c>
      <c r="D238" s="28" t="s">
        <v>743</v>
      </c>
      <c r="E238" s="28" t="s">
        <v>1627</v>
      </c>
      <c r="F238" s="188"/>
      <c r="G238" s="188" t="s">
        <v>741</v>
      </c>
      <c r="H238" s="188"/>
    </row>
    <row r="239" spans="1:8" ht="39" thickBot="1">
      <c r="A239" s="187"/>
      <c r="B239" s="188"/>
      <c r="C239" s="28" t="s">
        <v>517</v>
      </c>
      <c r="D239" s="28" t="s">
        <v>1623</v>
      </c>
      <c r="E239" s="28" t="s">
        <v>1628</v>
      </c>
      <c r="F239" s="188"/>
      <c r="G239" s="188"/>
      <c r="H239" s="188"/>
    </row>
    <row r="240" spans="1:8" ht="102.75" thickBot="1">
      <c r="A240" s="187"/>
      <c r="B240" s="188"/>
      <c r="C240" s="28" t="s">
        <v>517</v>
      </c>
      <c r="D240" s="28" t="s">
        <v>1624</v>
      </c>
      <c r="E240" s="28" t="s">
        <v>1629</v>
      </c>
      <c r="F240" s="188"/>
      <c r="G240" s="188"/>
      <c r="H240" s="188"/>
    </row>
    <row r="241" spans="1:8" ht="39.75" customHeight="1" thickBot="1">
      <c r="A241" s="179"/>
      <c r="B241" s="181"/>
      <c r="C241" s="28" t="s">
        <v>517</v>
      </c>
      <c r="D241" s="28" t="s">
        <v>744</v>
      </c>
      <c r="E241" s="28" t="s">
        <v>1630</v>
      </c>
      <c r="F241" s="181"/>
      <c r="G241" s="181"/>
      <c r="H241" s="181"/>
    </row>
    <row r="242" spans="1:8" ht="66.75" customHeight="1" thickBot="1">
      <c r="A242" s="13" t="s">
        <v>804</v>
      </c>
      <c r="B242" s="4" t="s">
        <v>745</v>
      </c>
      <c r="C242" s="4" t="s">
        <v>746</v>
      </c>
      <c r="D242" s="4" t="s">
        <v>747</v>
      </c>
      <c r="E242" s="4" t="s">
        <v>748</v>
      </c>
      <c r="F242" s="4"/>
      <c r="G242" s="4"/>
      <c r="H242" s="4"/>
    </row>
    <row r="243" spans="1:8" ht="64.5" thickBot="1">
      <c r="A243" s="13" t="s">
        <v>805</v>
      </c>
      <c r="B243" s="4" t="s">
        <v>749</v>
      </c>
      <c r="C243" s="4" t="s">
        <v>750</v>
      </c>
      <c r="D243" s="4" t="s">
        <v>747</v>
      </c>
      <c r="E243" s="4" t="s">
        <v>751</v>
      </c>
      <c r="F243" s="4"/>
      <c r="G243" s="4"/>
      <c r="H243" s="4"/>
    </row>
    <row r="244" spans="1:8" ht="84.75" customHeight="1" thickBot="1">
      <c r="A244" s="22" t="s">
        <v>352</v>
      </c>
      <c r="B244" s="6" t="s">
        <v>752</v>
      </c>
      <c r="C244" s="6" t="s">
        <v>750</v>
      </c>
      <c r="D244" s="7" t="s">
        <v>1621</v>
      </c>
      <c r="E244" s="6"/>
      <c r="F244" s="6"/>
      <c r="G244" s="6"/>
      <c r="H244" s="6"/>
    </row>
    <row r="245" spans="1:8" ht="64.5" thickBot="1">
      <c r="A245" s="26" t="s">
        <v>353</v>
      </c>
      <c r="B245" s="2" t="s">
        <v>753</v>
      </c>
      <c r="C245" s="2" t="s">
        <v>754</v>
      </c>
      <c r="D245" s="2" t="s">
        <v>755</v>
      </c>
      <c r="E245" s="2"/>
      <c r="F245" s="2" t="s">
        <v>1938</v>
      </c>
      <c r="G245" s="2"/>
      <c r="H245" s="2"/>
    </row>
    <row r="246" spans="1:8" ht="51.75" thickBot="1">
      <c r="A246" s="13" t="s">
        <v>354</v>
      </c>
      <c r="B246" s="4" t="s">
        <v>756</v>
      </c>
      <c r="C246" s="4" t="s">
        <v>754</v>
      </c>
      <c r="D246" s="4" t="s">
        <v>757</v>
      </c>
      <c r="E246" s="4"/>
      <c r="F246" s="4" t="s">
        <v>758</v>
      </c>
      <c r="G246" s="4"/>
      <c r="H246" s="4"/>
    </row>
    <row r="247" spans="1:8" ht="76.5">
      <c r="A247" s="178" t="s">
        <v>355</v>
      </c>
      <c r="B247" s="180" t="s">
        <v>759</v>
      </c>
      <c r="C247" s="180" t="s">
        <v>754</v>
      </c>
      <c r="D247" s="7" t="s">
        <v>760</v>
      </c>
      <c r="E247" s="180"/>
      <c r="F247" s="7" t="s">
        <v>1620</v>
      </c>
      <c r="G247" s="180"/>
      <c r="H247" s="180"/>
    </row>
    <row r="248" spans="1:8" ht="57" customHeight="1">
      <c r="A248" s="187"/>
      <c r="B248" s="188"/>
      <c r="C248" s="188"/>
      <c r="D248" s="7" t="s">
        <v>761</v>
      </c>
      <c r="E248" s="188"/>
      <c r="F248" s="7" t="s">
        <v>107</v>
      </c>
      <c r="G248" s="188"/>
      <c r="H248" s="188"/>
    </row>
    <row r="249" spans="1:8" ht="51.75" thickBot="1">
      <c r="A249" s="187"/>
      <c r="B249" s="188"/>
      <c r="C249" s="188"/>
      <c r="D249" s="7" t="s">
        <v>762</v>
      </c>
      <c r="E249" s="188"/>
      <c r="F249" s="7"/>
      <c r="G249" s="188"/>
      <c r="H249" s="188"/>
    </row>
    <row r="250" spans="1:8" s="67" customFormat="1" ht="58.5" customHeight="1" thickBot="1">
      <c r="A250" s="73" t="s">
        <v>711</v>
      </c>
      <c r="B250" s="182" t="s">
        <v>108</v>
      </c>
      <c r="C250" s="183"/>
      <c r="D250" s="183"/>
      <c r="E250" s="183"/>
      <c r="F250" s="183"/>
      <c r="G250" s="183"/>
      <c r="H250" s="184"/>
    </row>
    <row r="251" spans="1:8" ht="38.25">
      <c r="A251" s="178" t="s">
        <v>806</v>
      </c>
      <c r="B251" s="180" t="s">
        <v>109</v>
      </c>
      <c r="C251" s="180" t="s">
        <v>1445</v>
      </c>
      <c r="D251" s="7" t="s">
        <v>110</v>
      </c>
      <c r="E251" s="7" t="s">
        <v>112</v>
      </c>
      <c r="F251" s="7" t="s">
        <v>114</v>
      </c>
      <c r="G251" s="7" t="s">
        <v>1930</v>
      </c>
      <c r="H251" s="180"/>
    </row>
    <row r="252" spans="1:8" ht="51">
      <c r="A252" s="187"/>
      <c r="B252" s="188"/>
      <c r="C252" s="188"/>
      <c r="D252" s="7" t="s">
        <v>111</v>
      </c>
      <c r="E252" s="7" t="s">
        <v>113</v>
      </c>
      <c r="F252" s="7" t="s">
        <v>115</v>
      </c>
      <c r="G252" s="7" t="s">
        <v>640</v>
      </c>
      <c r="H252" s="188"/>
    </row>
    <row r="253" spans="1:8" ht="63.75" customHeight="1">
      <c r="A253" s="187"/>
      <c r="B253" s="188"/>
      <c r="C253" s="188"/>
      <c r="D253" s="188" t="s">
        <v>1619</v>
      </c>
      <c r="E253" s="188"/>
      <c r="F253" s="7" t="s">
        <v>116</v>
      </c>
      <c r="G253" s="188"/>
      <c r="H253" s="188"/>
    </row>
    <row r="254" spans="1:8" ht="51">
      <c r="A254" s="187"/>
      <c r="B254" s="188"/>
      <c r="C254" s="188"/>
      <c r="D254" s="188"/>
      <c r="E254" s="188"/>
      <c r="F254" s="7" t="s">
        <v>117</v>
      </c>
      <c r="G254" s="188"/>
      <c r="H254" s="188"/>
    </row>
    <row r="255" spans="1:8" ht="60.75" customHeight="1" thickBot="1">
      <c r="A255" s="187"/>
      <c r="B255" s="188"/>
      <c r="C255" s="188"/>
      <c r="D255" s="181"/>
      <c r="E255" s="181"/>
      <c r="F255" s="7" t="s">
        <v>118</v>
      </c>
      <c r="G255" s="181"/>
      <c r="H255" s="188"/>
    </row>
    <row r="256" spans="1:8" ht="25.5">
      <c r="A256" s="178" t="s">
        <v>807</v>
      </c>
      <c r="B256" s="180" t="s">
        <v>119</v>
      </c>
      <c r="C256" s="180" t="s">
        <v>1445</v>
      </c>
      <c r="D256" s="6" t="s">
        <v>1614</v>
      </c>
      <c r="E256" s="15" t="s">
        <v>1615</v>
      </c>
      <c r="F256" s="180"/>
      <c r="G256" s="6" t="s">
        <v>1930</v>
      </c>
      <c r="H256" s="180"/>
    </row>
    <row r="257" spans="1:8" ht="51.75" customHeight="1">
      <c r="A257" s="187"/>
      <c r="B257" s="188"/>
      <c r="C257" s="188"/>
      <c r="D257" s="8" t="s">
        <v>1607</v>
      </c>
      <c r="E257" s="8" t="s">
        <v>1616</v>
      </c>
      <c r="F257" s="188"/>
      <c r="G257" s="188" t="s">
        <v>640</v>
      </c>
      <c r="H257" s="188"/>
    </row>
    <row r="258" spans="1:8" ht="25.5">
      <c r="A258" s="187"/>
      <c r="B258" s="188"/>
      <c r="C258" s="188"/>
      <c r="D258" s="7" t="s">
        <v>110</v>
      </c>
      <c r="E258" s="7" t="s">
        <v>1617</v>
      </c>
      <c r="F258" s="188"/>
      <c r="G258" s="188"/>
      <c r="H258" s="188"/>
    </row>
    <row r="259" spans="1:8" ht="42" customHeight="1" thickBot="1">
      <c r="A259" s="187"/>
      <c r="B259" s="188"/>
      <c r="C259" s="188"/>
      <c r="D259" s="7" t="s">
        <v>1608</v>
      </c>
      <c r="E259" s="7" t="s">
        <v>1618</v>
      </c>
      <c r="F259" s="188"/>
      <c r="G259" s="181"/>
      <c r="H259" s="188"/>
    </row>
    <row r="260" spans="1:8" ht="12.75">
      <c r="A260" s="178" t="s">
        <v>808</v>
      </c>
      <c r="B260" s="180" t="s">
        <v>120</v>
      </c>
      <c r="C260" s="180" t="s">
        <v>1445</v>
      </c>
      <c r="D260" s="180" t="s">
        <v>1606</v>
      </c>
      <c r="E260" s="180" t="s">
        <v>121</v>
      </c>
      <c r="F260" s="180" t="s">
        <v>122</v>
      </c>
      <c r="G260" s="6" t="s">
        <v>1930</v>
      </c>
      <c r="H260" s="180"/>
    </row>
    <row r="261" spans="1:8" ht="51" customHeight="1">
      <c r="A261" s="187"/>
      <c r="B261" s="188"/>
      <c r="C261" s="188"/>
      <c r="D261" s="188"/>
      <c r="E261" s="188"/>
      <c r="F261" s="188"/>
      <c r="G261" s="188" t="s">
        <v>640</v>
      </c>
      <c r="H261" s="188"/>
    </row>
    <row r="262" spans="1:8" ht="25.5" customHeight="1" thickBot="1">
      <c r="A262" s="179"/>
      <c r="B262" s="181"/>
      <c r="C262" s="181"/>
      <c r="D262" s="181"/>
      <c r="E262" s="181"/>
      <c r="F262" s="181"/>
      <c r="G262" s="181"/>
      <c r="H262" s="181"/>
    </row>
    <row r="263" spans="1:8" s="64" customFormat="1" ht="57" customHeight="1" thickBot="1">
      <c r="A263" s="68" t="s">
        <v>712</v>
      </c>
      <c r="B263" s="182" t="s">
        <v>123</v>
      </c>
      <c r="C263" s="183"/>
      <c r="D263" s="183"/>
      <c r="E263" s="183"/>
      <c r="F263" s="183"/>
      <c r="G263" s="183"/>
      <c r="H263" s="184"/>
    </row>
    <row r="264" spans="1:8" ht="69" customHeight="1">
      <c r="A264" s="178" t="s">
        <v>809</v>
      </c>
      <c r="B264" s="180" t="s">
        <v>1939</v>
      </c>
      <c r="C264" s="180" t="s">
        <v>734</v>
      </c>
      <c r="D264" s="6" t="s">
        <v>1609</v>
      </c>
      <c r="E264" s="6" t="s">
        <v>1613</v>
      </c>
      <c r="F264" s="6" t="s">
        <v>124</v>
      </c>
      <c r="G264" s="180" t="s">
        <v>1930</v>
      </c>
      <c r="H264" s="207" t="s">
        <v>211</v>
      </c>
    </row>
    <row r="265" spans="1:8" ht="45" customHeight="1">
      <c r="A265" s="187"/>
      <c r="B265" s="188"/>
      <c r="C265" s="188"/>
      <c r="D265" s="8" t="s">
        <v>1610</v>
      </c>
      <c r="E265" s="8" t="s">
        <v>1612</v>
      </c>
      <c r="F265" s="8" t="s">
        <v>125</v>
      </c>
      <c r="G265" s="188"/>
      <c r="H265" s="208"/>
    </row>
    <row r="266" spans="1:8" ht="115.5" customHeight="1" thickBot="1">
      <c r="A266" s="187"/>
      <c r="B266" s="188"/>
      <c r="C266" s="188"/>
      <c r="D266" s="8" t="s">
        <v>1611</v>
      </c>
      <c r="E266" s="8"/>
      <c r="F266" s="188" t="s">
        <v>209</v>
      </c>
      <c r="G266" s="8" t="s">
        <v>1605</v>
      </c>
      <c r="H266" s="208"/>
    </row>
    <row r="267" spans="1:8" ht="13.5" hidden="1" thickBot="1">
      <c r="A267" s="187"/>
      <c r="B267" s="188"/>
      <c r="C267" s="188"/>
      <c r="D267" s="188"/>
      <c r="E267" s="188"/>
      <c r="F267" s="188"/>
      <c r="G267" s="188"/>
      <c r="H267" s="208"/>
    </row>
    <row r="268" spans="1:8" ht="13.5" hidden="1" thickBot="1">
      <c r="A268" s="179"/>
      <c r="B268" s="181"/>
      <c r="C268" s="181"/>
      <c r="D268" s="181"/>
      <c r="E268" s="181"/>
      <c r="F268" s="181"/>
      <c r="G268" s="181"/>
      <c r="H268" s="209"/>
    </row>
    <row r="269" spans="1:8" s="64" customFormat="1" ht="70.5" customHeight="1" thickBot="1">
      <c r="A269" s="75" t="s">
        <v>713</v>
      </c>
      <c r="B269" s="182" t="s">
        <v>212</v>
      </c>
      <c r="C269" s="183"/>
      <c r="D269" s="183"/>
      <c r="E269" s="183"/>
      <c r="F269" s="183"/>
      <c r="G269" s="183"/>
      <c r="H269" s="184"/>
    </row>
    <row r="270" spans="1:8" ht="51">
      <c r="A270" s="178" t="s">
        <v>356</v>
      </c>
      <c r="B270" s="180" t="s">
        <v>213</v>
      </c>
      <c r="C270" s="180" t="s">
        <v>1390</v>
      </c>
      <c r="D270" s="6" t="s">
        <v>214</v>
      </c>
      <c r="E270" s="6"/>
      <c r="F270" s="15" t="s">
        <v>1940</v>
      </c>
      <c r="G270" s="15" t="s">
        <v>1930</v>
      </c>
      <c r="H270" s="180"/>
    </row>
    <row r="271" spans="1:8" ht="76.5">
      <c r="A271" s="187"/>
      <c r="B271" s="188"/>
      <c r="C271" s="188"/>
      <c r="D271" s="188" t="s">
        <v>215</v>
      </c>
      <c r="E271" s="188" t="s">
        <v>216</v>
      </c>
      <c r="F271" s="7" t="s">
        <v>1941</v>
      </c>
      <c r="G271" s="188" t="s">
        <v>210</v>
      </c>
      <c r="H271" s="188"/>
    </row>
    <row r="272" spans="1:8" ht="125.25" customHeight="1" thickBot="1">
      <c r="A272" s="187"/>
      <c r="B272" s="188"/>
      <c r="C272" s="188"/>
      <c r="D272" s="188"/>
      <c r="E272" s="188"/>
      <c r="F272" s="8" t="s">
        <v>217</v>
      </c>
      <c r="G272" s="188"/>
      <c r="H272" s="188"/>
    </row>
    <row r="273" spans="1:8" ht="23.25" customHeight="1">
      <c r="A273" s="178" t="s">
        <v>357</v>
      </c>
      <c r="B273" s="180" t="s">
        <v>218</v>
      </c>
      <c r="C273" s="180" t="s">
        <v>1390</v>
      </c>
      <c r="D273" s="6" t="s">
        <v>219</v>
      </c>
      <c r="E273" s="15"/>
      <c r="F273" s="206"/>
      <c r="G273" s="180" t="s">
        <v>1930</v>
      </c>
      <c r="H273" s="180"/>
    </row>
    <row r="274" spans="1:8" ht="38.25">
      <c r="A274" s="187"/>
      <c r="B274" s="188"/>
      <c r="C274" s="188"/>
      <c r="D274" s="8" t="s">
        <v>220</v>
      </c>
      <c r="E274" s="7" t="s">
        <v>223</v>
      </c>
      <c r="F274" s="204"/>
      <c r="G274" s="188"/>
      <c r="H274" s="188"/>
    </row>
    <row r="275" spans="1:8" ht="38.25" customHeight="1">
      <c r="A275" s="187"/>
      <c r="B275" s="188"/>
      <c r="C275" s="188"/>
      <c r="D275" s="8" t="s">
        <v>221</v>
      </c>
      <c r="E275" s="7" t="s">
        <v>224</v>
      </c>
      <c r="F275" s="204"/>
      <c r="G275" s="188" t="s">
        <v>210</v>
      </c>
      <c r="H275" s="188"/>
    </row>
    <row r="276" spans="1:8" ht="33.75" customHeight="1" thickBot="1">
      <c r="A276" s="187"/>
      <c r="B276" s="188"/>
      <c r="C276" s="188"/>
      <c r="D276" s="188" t="s">
        <v>222</v>
      </c>
      <c r="E276" s="188" t="s">
        <v>225</v>
      </c>
      <c r="F276" s="204"/>
      <c r="G276" s="188"/>
      <c r="H276" s="188"/>
    </row>
    <row r="277" spans="1:8" ht="9.75" customHeight="1" hidden="1">
      <c r="A277" s="187"/>
      <c r="B277" s="188"/>
      <c r="C277" s="188"/>
      <c r="D277" s="188"/>
      <c r="E277" s="188"/>
      <c r="F277" s="204"/>
      <c r="G277" s="188"/>
      <c r="H277" s="188"/>
    </row>
    <row r="278" spans="1:8" ht="13.5" hidden="1" thickBot="1">
      <c r="A278" s="187"/>
      <c r="B278" s="188"/>
      <c r="C278" s="188"/>
      <c r="D278" s="188"/>
      <c r="E278" s="188"/>
      <c r="F278" s="204"/>
      <c r="G278" s="188"/>
      <c r="H278" s="188"/>
    </row>
    <row r="279" spans="1:8" ht="13.5" hidden="1" thickBot="1">
      <c r="A279" s="187"/>
      <c r="B279" s="188"/>
      <c r="C279" s="188"/>
      <c r="D279" s="188"/>
      <c r="E279" s="188"/>
      <c r="F279" s="204"/>
      <c r="G279" s="188"/>
      <c r="H279" s="188"/>
    </row>
    <row r="280" spans="1:8" ht="13.5" hidden="1" thickBot="1">
      <c r="A280" s="187"/>
      <c r="B280" s="188"/>
      <c r="C280" s="188"/>
      <c r="D280" s="181"/>
      <c r="E280" s="181"/>
      <c r="F280" s="205"/>
      <c r="G280" s="181"/>
      <c r="H280" s="188"/>
    </row>
    <row r="281" spans="1:8" ht="31.5" customHeight="1">
      <c r="A281" s="178" t="s">
        <v>358</v>
      </c>
      <c r="B281" s="180" t="s">
        <v>226</v>
      </c>
      <c r="C281" s="180" t="s">
        <v>1390</v>
      </c>
      <c r="D281" s="15" t="s">
        <v>227</v>
      </c>
      <c r="E281" s="15"/>
      <c r="F281" s="16"/>
      <c r="G281" s="180" t="s">
        <v>1930</v>
      </c>
      <c r="H281" s="180"/>
    </row>
    <row r="282" spans="1:8" ht="51">
      <c r="A282" s="187"/>
      <c r="B282" s="188"/>
      <c r="C282" s="188"/>
      <c r="D282" s="7" t="s">
        <v>228</v>
      </c>
      <c r="E282" s="7" t="s">
        <v>1583</v>
      </c>
      <c r="F282" s="10"/>
      <c r="G282" s="188"/>
      <c r="H282" s="188"/>
    </row>
    <row r="283" spans="1:8" ht="45" customHeight="1" thickBot="1">
      <c r="A283" s="187"/>
      <c r="B283" s="188"/>
      <c r="C283" s="188"/>
      <c r="D283" s="188" t="s">
        <v>222</v>
      </c>
      <c r="E283" s="188" t="s">
        <v>225</v>
      </c>
      <c r="F283" s="204"/>
      <c r="G283" s="188" t="s">
        <v>210</v>
      </c>
      <c r="H283" s="188"/>
    </row>
    <row r="284" spans="1:8" ht="13.5" hidden="1" thickBot="1">
      <c r="A284" s="187"/>
      <c r="B284" s="188"/>
      <c r="C284" s="188"/>
      <c r="D284" s="188"/>
      <c r="E284" s="188"/>
      <c r="F284" s="204"/>
      <c r="G284" s="188"/>
      <c r="H284" s="188"/>
    </row>
    <row r="285" spans="1:8" ht="13.5" hidden="1" thickBot="1">
      <c r="A285" s="187"/>
      <c r="B285" s="188"/>
      <c r="C285" s="188"/>
      <c r="D285" s="188"/>
      <c r="E285" s="188"/>
      <c r="F285" s="204"/>
      <c r="G285" s="188"/>
      <c r="H285" s="188"/>
    </row>
    <row r="286" spans="1:8" ht="13.5" hidden="1" thickBot="1">
      <c r="A286" s="187"/>
      <c r="B286" s="188"/>
      <c r="C286" s="188"/>
      <c r="D286" s="188"/>
      <c r="E286" s="188"/>
      <c r="F286" s="204"/>
      <c r="G286" s="188"/>
      <c r="H286" s="188"/>
    </row>
    <row r="287" spans="1:8" ht="13.5" hidden="1" thickBot="1">
      <c r="A287" s="187"/>
      <c r="B287" s="188"/>
      <c r="C287" s="188"/>
      <c r="D287" s="188"/>
      <c r="E287" s="188"/>
      <c r="F287" s="204"/>
      <c r="G287" s="188"/>
      <c r="H287" s="188"/>
    </row>
    <row r="288" spans="1:8" ht="13.5" hidden="1" thickBot="1">
      <c r="A288" s="187"/>
      <c r="B288" s="188"/>
      <c r="C288" s="188"/>
      <c r="D288" s="181"/>
      <c r="E288" s="181"/>
      <c r="F288" s="205"/>
      <c r="G288" s="181"/>
      <c r="H288" s="188"/>
    </row>
    <row r="289" spans="1:8" s="64" customFormat="1" ht="45" customHeight="1" thickBot="1">
      <c r="A289" s="70" t="s">
        <v>696</v>
      </c>
      <c r="B289" s="201" t="s">
        <v>229</v>
      </c>
      <c r="C289" s="202"/>
      <c r="D289" s="202"/>
      <c r="E289" s="202"/>
      <c r="F289" s="202"/>
      <c r="G289" s="202"/>
      <c r="H289" s="203"/>
    </row>
    <row r="290" spans="1:8" s="67" customFormat="1" ht="67.5" customHeight="1" thickBot="1">
      <c r="A290" s="76" t="s">
        <v>714</v>
      </c>
      <c r="B290" s="182" t="s">
        <v>230</v>
      </c>
      <c r="C290" s="183"/>
      <c r="D290" s="183"/>
      <c r="E290" s="183"/>
      <c r="F290" s="183"/>
      <c r="G290" s="183"/>
      <c r="H290" s="184"/>
    </row>
    <row r="291" spans="1:8" ht="89.25">
      <c r="A291" s="178" t="s">
        <v>812</v>
      </c>
      <c r="B291" s="180" t="s">
        <v>231</v>
      </c>
      <c r="C291" s="180" t="s">
        <v>232</v>
      </c>
      <c r="D291" s="6" t="s">
        <v>233</v>
      </c>
      <c r="E291" s="180" t="s">
        <v>235</v>
      </c>
      <c r="F291" s="180" t="s">
        <v>1942</v>
      </c>
      <c r="G291" s="180" t="s">
        <v>640</v>
      </c>
      <c r="H291" s="180" t="s">
        <v>1046</v>
      </c>
    </row>
    <row r="292" spans="1:8" ht="124.5" customHeight="1" thickBot="1">
      <c r="A292" s="179"/>
      <c r="B292" s="181"/>
      <c r="C292" s="181"/>
      <c r="D292" s="3" t="s">
        <v>234</v>
      </c>
      <c r="E292" s="181"/>
      <c r="F292" s="181"/>
      <c r="G292" s="181"/>
      <c r="H292" s="181"/>
    </row>
    <row r="293" spans="1:8" ht="59.25" customHeight="1">
      <c r="A293" s="178" t="s">
        <v>813</v>
      </c>
      <c r="B293" s="180" t="s">
        <v>1047</v>
      </c>
      <c r="C293" s="180" t="s">
        <v>232</v>
      </c>
      <c r="D293" s="15" t="s">
        <v>1048</v>
      </c>
      <c r="E293" s="15" t="s">
        <v>1050</v>
      </c>
      <c r="F293" s="180" t="s">
        <v>1943</v>
      </c>
      <c r="G293" s="180" t="s">
        <v>640</v>
      </c>
      <c r="H293" s="180" t="s">
        <v>1053</v>
      </c>
    </row>
    <row r="294" spans="1:8" ht="73.5" customHeight="1">
      <c r="A294" s="187"/>
      <c r="B294" s="188"/>
      <c r="C294" s="188"/>
      <c r="D294" s="188" t="s">
        <v>1049</v>
      </c>
      <c r="E294" s="7" t="s">
        <v>1051</v>
      </c>
      <c r="F294" s="188"/>
      <c r="G294" s="188"/>
      <c r="H294" s="188"/>
    </row>
    <row r="295" spans="1:8" ht="104.25" customHeight="1" thickBot="1">
      <c r="A295" s="187"/>
      <c r="B295" s="188"/>
      <c r="C295" s="188"/>
      <c r="D295" s="181"/>
      <c r="E295" s="7" t="s">
        <v>1052</v>
      </c>
      <c r="F295" s="188"/>
      <c r="G295" s="188"/>
      <c r="H295" s="188"/>
    </row>
    <row r="296" spans="1:8" ht="26.25" customHeight="1" thickBot="1">
      <c r="A296" s="70" t="s">
        <v>5</v>
      </c>
      <c r="B296" s="202" t="s">
        <v>1054</v>
      </c>
      <c r="C296" s="202"/>
      <c r="D296" s="202"/>
      <c r="E296" s="202"/>
      <c r="F296" s="202"/>
      <c r="G296" s="202"/>
      <c r="H296" s="203"/>
    </row>
    <row r="297" spans="1:8" ht="63" customHeight="1" thickBot="1">
      <c r="A297" s="68" t="s">
        <v>716</v>
      </c>
      <c r="B297" s="182" t="s">
        <v>1687</v>
      </c>
      <c r="C297" s="183"/>
      <c r="D297" s="183"/>
      <c r="E297" s="183"/>
      <c r="F297" s="183"/>
      <c r="G297" s="183"/>
      <c r="H297" s="184"/>
    </row>
    <row r="298" spans="1:8" ht="127.5" customHeight="1">
      <c r="A298" s="178" t="s">
        <v>814</v>
      </c>
      <c r="B298" s="180" t="s">
        <v>1056</v>
      </c>
      <c r="C298" s="180" t="s">
        <v>501</v>
      </c>
      <c r="D298" s="180" t="s">
        <v>1057</v>
      </c>
      <c r="E298" s="180" t="s">
        <v>1688</v>
      </c>
      <c r="F298" s="180" t="s">
        <v>1944</v>
      </c>
      <c r="G298" s="7" t="s">
        <v>640</v>
      </c>
      <c r="H298" s="180"/>
    </row>
    <row r="299" spans="1:8" ht="43.5" customHeight="1" thickBot="1">
      <c r="A299" s="179"/>
      <c r="B299" s="181"/>
      <c r="C299" s="181"/>
      <c r="D299" s="181"/>
      <c r="E299" s="181"/>
      <c r="F299" s="181"/>
      <c r="G299" s="4" t="s">
        <v>1930</v>
      </c>
      <c r="H299" s="181"/>
    </row>
    <row r="300" spans="1:8" ht="75" customHeight="1" thickBot="1">
      <c r="A300" s="22" t="s">
        <v>815</v>
      </c>
      <c r="B300" s="6" t="s">
        <v>1945</v>
      </c>
      <c r="C300" s="6" t="s">
        <v>54</v>
      </c>
      <c r="D300" s="6" t="s">
        <v>1946</v>
      </c>
      <c r="E300" s="6" t="s">
        <v>1689</v>
      </c>
      <c r="F300" s="6" t="s">
        <v>1947</v>
      </c>
      <c r="G300" s="6" t="s">
        <v>1059</v>
      </c>
      <c r="H300" s="6"/>
    </row>
    <row r="301" spans="1:8" ht="102" customHeight="1" thickBot="1">
      <c r="A301" s="26" t="s">
        <v>816</v>
      </c>
      <c r="B301" s="2" t="s">
        <v>1948</v>
      </c>
      <c r="C301" s="2" t="s">
        <v>54</v>
      </c>
      <c r="D301" s="2" t="s">
        <v>1061</v>
      </c>
      <c r="E301" s="2" t="s">
        <v>1690</v>
      </c>
      <c r="F301" s="2" t="s">
        <v>1949</v>
      </c>
      <c r="G301" s="2" t="s">
        <v>1062</v>
      </c>
      <c r="H301" s="2"/>
    </row>
    <row r="302" spans="1:8" ht="55.5" customHeight="1" thickBot="1">
      <c r="A302" s="13" t="s">
        <v>817</v>
      </c>
      <c r="B302" s="4" t="s">
        <v>1063</v>
      </c>
      <c r="C302" s="4" t="s">
        <v>54</v>
      </c>
      <c r="D302" s="4" t="s">
        <v>1064</v>
      </c>
      <c r="E302" s="4" t="s">
        <v>1065</v>
      </c>
      <c r="F302" s="4"/>
      <c r="G302" s="4" t="s">
        <v>1062</v>
      </c>
      <c r="H302" s="4"/>
    </row>
    <row r="303" spans="1:8" ht="152.25" customHeight="1" thickBot="1">
      <c r="A303" s="13" t="s">
        <v>818</v>
      </c>
      <c r="B303" s="4" t="s">
        <v>1066</v>
      </c>
      <c r="C303" s="4" t="s">
        <v>54</v>
      </c>
      <c r="D303" s="4" t="s">
        <v>1950</v>
      </c>
      <c r="E303" s="4" t="s">
        <v>1067</v>
      </c>
      <c r="F303" s="4" t="s">
        <v>1068</v>
      </c>
      <c r="G303" s="4" t="s">
        <v>1860</v>
      </c>
      <c r="H303" s="4"/>
    </row>
    <row r="304" spans="1:8" ht="155.25" customHeight="1" thickBot="1">
      <c r="A304" s="26" t="s">
        <v>359</v>
      </c>
      <c r="B304" s="28" t="s">
        <v>1069</v>
      </c>
      <c r="C304" s="28" t="s">
        <v>54</v>
      </c>
      <c r="D304" s="28" t="s">
        <v>1070</v>
      </c>
      <c r="E304" s="28" t="s">
        <v>1691</v>
      </c>
      <c r="F304" s="28" t="s">
        <v>1071</v>
      </c>
      <c r="G304" s="28" t="s">
        <v>1604</v>
      </c>
      <c r="H304" s="6"/>
    </row>
    <row r="305" spans="1:8" ht="63.75">
      <c r="A305" s="187" t="s">
        <v>360</v>
      </c>
      <c r="B305" s="188" t="s">
        <v>1951</v>
      </c>
      <c r="C305" s="188" t="s">
        <v>54</v>
      </c>
      <c r="D305" s="7" t="s">
        <v>1073</v>
      </c>
      <c r="E305" s="7" t="s">
        <v>1692</v>
      </c>
      <c r="F305" s="188" t="s">
        <v>1076</v>
      </c>
      <c r="G305" s="188" t="s">
        <v>1425</v>
      </c>
      <c r="H305" s="180"/>
    </row>
    <row r="306" spans="1:8" ht="56.25" customHeight="1" thickBot="1">
      <c r="A306" s="187"/>
      <c r="B306" s="188"/>
      <c r="C306" s="188"/>
      <c r="D306" s="8" t="s">
        <v>1074</v>
      </c>
      <c r="E306" s="8" t="s">
        <v>1075</v>
      </c>
      <c r="F306" s="188"/>
      <c r="G306" s="188"/>
      <c r="H306" s="188"/>
    </row>
    <row r="307" spans="1:8" ht="162.75" customHeight="1" thickBot="1">
      <c r="A307" s="26" t="s">
        <v>361</v>
      </c>
      <c r="B307" s="2" t="s">
        <v>1080</v>
      </c>
      <c r="C307" s="2" t="s">
        <v>54</v>
      </c>
      <c r="D307" s="2" t="s">
        <v>1078</v>
      </c>
      <c r="E307" s="2" t="s">
        <v>1079</v>
      </c>
      <c r="F307" s="2" t="s">
        <v>1080</v>
      </c>
      <c r="G307" s="2" t="s">
        <v>1952</v>
      </c>
      <c r="H307" s="2"/>
    </row>
    <row r="308" spans="1:8" s="64" customFormat="1" ht="19.5" thickBot="1">
      <c r="A308" s="63" t="s">
        <v>1262</v>
      </c>
      <c r="B308" s="201" t="s">
        <v>641</v>
      </c>
      <c r="C308" s="202"/>
      <c r="D308" s="202"/>
      <c r="E308" s="202"/>
      <c r="F308" s="202"/>
      <c r="G308" s="202"/>
      <c r="H308" s="203"/>
    </row>
    <row r="309" spans="1:8" s="64" customFormat="1" ht="36.75" customHeight="1" thickBot="1">
      <c r="A309" s="68" t="s">
        <v>819</v>
      </c>
      <c r="B309" s="182" t="s">
        <v>642</v>
      </c>
      <c r="C309" s="183"/>
      <c r="D309" s="183"/>
      <c r="E309" s="183"/>
      <c r="F309" s="183"/>
      <c r="G309" s="183"/>
      <c r="H309" s="184"/>
    </row>
    <row r="310" spans="1:8" ht="171" customHeight="1" thickBot="1">
      <c r="A310" s="22" t="s">
        <v>820</v>
      </c>
      <c r="B310" s="6" t="s">
        <v>643</v>
      </c>
      <c r="C310" s="6" t="s">
        <v>517</v>
      </c>
      <c r="D310" s="6" t="s">
        <v>1581</v>
      </c>
      <c r="E310" s="6" t="s">
        <v>1582</v>
      </c>
      <c r="F310" s="6" t="s">
        <v>644</v>
      </c>
      <c r="G310" s="6" t="s">
        <v>1953</v>
      </c>
      <c r="H310" s="6"/>
    </row>
    <row r="311" spans="1:8" ht="123" customHeight="1">
      <c r="A311" s="178" t="s">
        <v>821</v>
      </c>
      <c r="B311" s="180" t="s">
        <v>645</v>
      </c>
      <c r="C311" s="180" t="s">
        <v>517</v>
      </c>
      <c r="D311" s="180" t="s">
        <v>646</v>
      </c>
      <c r="E311" s="180" t="s">
        <v>1580</v>
      </c>
      <c r="F311" s="180" t="s">
        <v>647</v>
      </c>
      <c r="G311" s="6" t="s">
        <v>1860</v>
      </c>
      <c r="H311" s="180"/>
    </row>
    <row r="312" spans="1:8" ht="13.5" thickBot="1">
      <c r="A312" s="187"/>
      <c r="B312" s="188"/>
      <c r="C312" s="188"/>
      <c r="D312" s="188"/>
      <c r="E312" s="181"/>
      <c r="F312" s="188"/>
      <c r="G312" s="7" t="s">
        <v>1825</v>
      </c>
      <c r="H312" s="188"/>
    </row>
    <row r="313" spans="1:8" ht="19.5" thickBot="1">
      <c r="A313" s="70" t="s">
        <v>704</v>
      </c>
      <c r="B313" s="201" t="s">
        <v>648</v>
      </c>
      <c r="C313" s="202"/>
      <c r="D313" s="202"/>
      <c r="E313" s="202"/>
      <c r="F313" s="202"/>
      <c r="G313" s="202"/>
      <c r="H313" s="203"/>
    </row>
    <row r="314" spans="1:8" ht="52.5" customHeight="1" thickBot="1">
      <c r="A314" s="68" t="s">
        <v>717</v>
      </c>
      <c r="B314" s="182" t="s">
        <v>649</v>
      </c>
      <c r="C314" s="183"/>
      <c r="D314" s="183"/>
      <c r="E314" s="183"/>
      <c r="F314" s="183"/>
      <c r="G314" s="183"/>
      <c r="H314" s="184"/>
    </row>
    <row r="315" spans="1:8" ht="144" customHeight="1" thickBot="1">
      <c r="A315" s="26" t="s">
        <v>822</v>
      </c>
      <c r="B315" s="28" t="s">
        <v>650</v>
      </c>
      <c r="C315" s="28" t="s">
        <v>54</v>
      </c>
      <c r="D315" s="28" t="s">
        <v>651</v>
      </c>
      <c r="E315" s="28" t="s">
        <v>652</v>
      </c>
      <c r="F315" s="28" t="s">
        <v>1954</v>
      </c>
      <c r="G315" s="28" t="s">
        <v>653</v>
      </c>
      <c r="H315" s="28" t="s">
        <v>654</v>
      </c>
    </row>
    <row r="316" spans="1:8" ht="131.25" customHeight="1" thickBot="1">
      <c r="A316" s="13" t="s">
        <v>823</v>
      </c>
      <c r="B316" s="4" t="s">
        <v>655</v>
      </c>
      <c r="C316" s="4" t="s">
        <v>54</v>
      </c>
      <c r="D316" s="4" t="s">
        <v>656</v>
      </c>
      <c r="E316" s="4" t="s">
        <v>657</v>
      </c>
      <c r="F316" s="4" t="s">
        <v>1955</v>
      </c>
      <c r="G316" s="4" t="s">
        <v>653</v>
      </c>
      <c r="H316" s="4" t="s">
        <v>654</v>
      </c>
    </row>
    <row r="317" spans="1:8" ht="142.5" customHeight="1" thickBot="1">
      <c r="A317" s="22" t="s">
        <v>824</v>
      </c>
      <c r="B317" s="6" t="s">
        <v>658</v>
      </c>
      <c r="C317" s="6" t="s">
        <v>54</v>
      </c>
      <c r="D317" s="6" t="s">
        <v>659</v>
      </c>
      <c r="E317" s="6" t="s">
        <v>660</v>
      </c>
      <c r="F317" s="6" t="s">
        <v>1956</v>
      </c>
      <c r="G317" s="6" t="s">
        <v>1062</v>
      </c>
      <c r="H317" s="6" t="s">
        <v>654</v>
      </c>
    </row>
    <row r="318" spans="1:8" ht="51">
      <c r="A318" s="178" t="s">
        <v>825</v>
      </c>
      <c r="B318" s="180" t="s">
        <v>661</v>
      </c>
      <c r="C318" s="180" t="s">
        <v>54</v>
      </c>
      <c r="D318" s="180" t="s">
        <v>662</v>
      </c>
      <c r="E318" s="180" t="s">
        <v>663</v>
      </c>
      <c r="F318" s="180" t="s">
        <v>664</v>
      </c>
      <c r="G318" s="6" t="s">
        <v>653</v>
      </c>
      <c r="H318" s="180" t="s">
        <v>665</v>
      </c>
    </row>
    <row r="319" spans="1:8" ht="33.75" customHeight="1" thickBot="1">
      <c r="A319" s="179"/>
      <c r="B319" s="181"/>
      <c r="C319" s="181"/>
      <c r="D319" s="181"/>
      <c r="E319" s="181"/>
      <c r="F319" s="181"/>
      <c r="G319" s="3" t="s">
        <v>1930</v>
      </c>
      <c r="H319" s="181"/>
    </row>
    <row r="320" spans="1:8" ht="38.25">
      <c r="A320" s="178" t="s">
        <v>362</v>
      </c>
      <c r="B320" s="180" t="s">
        <v>666</v>
      </c>
      <c r="C320" s="180" t="s">
        <v>54</v>
      </c>
      <c r="D320" s="180" t="s">
        <v>656</v>
      </c>
      <c r="E320" s="7" t="s">
        <v>667</v>
      </c>
      <c r="F320" s="180" t="s">
        <v>669</v>
      </c>
      <c r="G320" s="7" t="s">
        <v>1957</v>
      </c>
      <c r="H320" s="180" t="s">
        <v>654</v>
      </c>
    </row>
    <row r="321" spans="1:8" ht="26.25" thickBot="1">
      <c r="A321" s="187"/>
      <c r="B321" s="188"/>
      <c r="C321" s="188"/>
      <c r="D321" s="188"/>
      <c r="E321" s="7" t="s">
        <v>668</v>
      </c>
      <c r="F321" s="188"/>
      <c r="G321" s="7" t="s">
        <v>1062</v>
      </c>
      <c r="H321" s="188"/>
    </row>
    <row r="322" spans="1:8" ht="19.5" thickBot="1">
      <c r="A322" s="70" t="s">
        <v>705</v>
      </c>
      <c r="B322" s="201" t="s">
        <v>670</v>
      </c>
      <c r="C322" s="202"/>
      <c r="D322" s="202"/>
      <c r="E322" s="202"/>
      <c r="F322" s="202"/>
      <c r="G322" s="202"/>
      <c r="H322" s="203"/>
    </row>
    <row r="323" spans="1:8" ht="33.75" customHeight="1" thickBot="1">
      <c r="A323" s="65" t="s">
        <v>826</v>
      </c>
      <c r="B323" s="182" t="s">
        <v>671</v>
      </c>
      <c r="C323" s="183"/>
      <c r="D323" s="183"/>
      <c r="E323" s="183"/>
      <c r="F323" s="183"/>
      <c r="G323" s="183"/>
      <c r="H323" s="184"/>
    </row>
    <row r="324" spans="1:8" ht="177.75" customHeight="1" thickBot="1">
      <c r="A324" s="13" t="s">
        <v>827</v>
      </c>
      <c r="B324" s="4" t="s">
        <v>672</v>
      </c>
      <c r="C324" s="4" t="s">
        <v>54</v>
      </c>
      <c r="D324" s="4" t="s">
        <v>673</v>
      </c>
      <c r="E324" s="4" t="s">
        <v>674</v>
      </c>
      <c r="F324" s="4" t="s">
        <v>675</v>
      </c>
      <c r="G324" s="4" t="s">
        <v>1958</v>
      </c>
      <c r="H324" s="4" t="s">
        <v>676</v>
      </c>
    </row>
    <row r="325" spans="1:8" ht="63" customHeight="1" thickBot="1">
      <c r="A325" s="178" t="s">
        <v>828</v>
      </c>
      <c r="B325" s="180" t="s">
        <v>677</v>
      </c>
      <c r="C325" s="180" t="s">
        <v>54</v>
      </c>
      <c r="D325" s="180" t="s">
        <v>678</v>
      </c>
      <c r="E325" s="180" t="s">
        <v>679</v>
      </c>
      <c r="F325" s="180" t="s">
        <v>680</v>
      </c>
      <c r="G325" s="180" t="s">
        <v>1958</v>
      </c>
      <c r="H325" s="180"/>
    </row>
    <row r="326" spans="1:8" ht="11.25" customHeight="1" hidden="1" thickBot="1">
      <c r="A326" s="187"/>
      <c r="B326" s="188"/>
      <c r="C326" s="188"/>
      <c r="D326" s="188"/>
      <c r="E326" s="188"/>
      <c r="F326" s="188"/>
      <c r="G326" s="188"/>
      <c r="H326" s="188"/>
    </row>
    <row r="327" spans="1:8" ht="1.5" customHeight="1" hidden="1">
      <c r="A327" s="187"/>
      <c r="B327" s="188"/>
      <c r="C327" s="188"/>
      <c r="D327" s="188"/>
      <c r="E327" s="188"/>
      <c r="F327" s="188"/>
      <c r="G327" s="188"/>
      <c r="H327" s="188"/>
    </row>
    <row r="328" spans="1:8" ht="144.75" customHeight="1" thickBot="1">
      <c r="A328" s="26" t="s">
        <v>829</v>
      </c>
      <c r="B328" s="28" t="s">
        <v>681</v>
      </c>
      <c r="C328" s="28" t="s">
        <v>54</v>
      </c>
      <c r="D328" s="28" t="s">
        <v>682</v>
      </c>
      <c r="E328" s="28"/>
      <c r="F328" s="28"/>
      <c r="G328" s="28" t="s">
        <v>1958</v>
      </c>
      <c r="H328" s="28"/>
    </row>
    <row r="329" spans="1:8" ht="141" thickBot="1">
      <c r="A329" s="26" t="s">
        <v>830</v>
      </c>
      <c r="B329" s="28" t="s">
        <v>683</v>
      </c>
      <c r="C329" s="28" t="s">
        <v>54</v>
      </c>
      <c r="D329" s="28" t="s">
        <v>684</v>
      </c>
      <c r="E329" s="28"/>
      <c r="F329" s="28"/>
      <c r="G329" s="28" t="s">
        <v>1958</v>
      </c>
      <c r="H329" s="28"/>
    </row>
    <row r="330" spans="1:8" ht="82.5" customHeight="1" thickBot="1">
      <c r="A330" s="13" t="s">
        <v>831</v>
      </c>
      <c r="B330" s="4" t="s">
        <v>685</v>
      </c>
      <c r="C330" s="4" t="s">
        <v>54</v>
      </c>
      <c r="D330" s="4" t="s">
        <v>686</v>
      </c>
      <c r="E330" s="4"/>
      <c r="F330" s="4"/>
      <c r="G330" s="4" t="s">
        <v>1958</v>
      </c>
      <c r="H330" s="4"/>
    </row>
    <row r="331" spans="1:8" ht="99" customHeight="1" thickBot="1">
      <c r="A331" s="13" t="s">
        <v>363</v>
      </c>
      <c r="B331" s="4" t="s">
        <v>687</v>
      </c>
      <c r="C331" s="4" t="s">
        <v>54</v>
      </c>
      <c r="D331" s="4" t="s">
        <v>688</v>
      </c>
      <c r="E331" s="4"/>
      <c r="F331" s="4"/>
      <c r="G331" s="4" t="s">
        <v>1958</v>
      </c>
      <c r="H331" s="4"/>
    </row>
    <row r="332" spans="1:8" ht="179.25" thickBot="1">
      <c r="A332" s="13" t="s">
        <v>364</v>
      </c>
      <c r="B332" s="4" t="s">
        <v>689</v>
      </c>
      <c r="C332" s="4" t="s">
        <v>54</v>
      </c>
      <c r="D332" s="4" t="s">
        <v>690</v>
      </c>
      <c r="E332" s="4"/>
      <c r="F332" s="4"/>
      <c r="G332" s="4" t="s">
        <v>1958</v>
      </c>
      <c r="H332" s="4"/>
    </row>
    <row r="333" spans="1:8" ht="90" thickBot="1">
      <c r="A333" s="13" t="s">
        <v>365</v>
      </c>
      <c r="B333" s="4" t="s">
        <v>691</v>
      </c>
      <c r="C333" s="4" t="s">
        <v>54</v>
      </c>
      <c r="D333" s="4" t="s">
        <v>692</v>
      </c>
      <c r="E333" s="4"/>
      <c r="F333" s="4"/>
      <c r="G333" s="4" t="s">
        <v>1958</v>
      </c>
      <c r="H333" s="4"/>
    </row>
    <row r="334" spans="1:8" ht="90" thickBot="1">
      <c r="A334" s="13" t="s">
        <v>366</v>
      </c>
      <c r="B334" s="4" t="s">
        <v>693</v>
      </c>
      <c r="C334" s="4" t="s">
        <v>54</v>
      </c>
      <c r="D334" s="4" t="s">
        <v>694</v>
      </c>
      <c r="E334" s="4" t="s">
        <v>695</v>
      </c>
      <c r="F334" s="4" t="s">
        <v>696</v>
      </c>
      <c r="G334" s="4" t="s">
        <v>1958</v>
      </c>
      <c r="H334" s="4"/>
    </row>
    <row r="335" spans="1:8" ht="102.75" thickBot="1">
      <c r="A335" s="13" t="s">
        <v>367</v>
      </c>
      <c r="B335" s="4" t="s">
        <v>178</v>
      </c>
      <c r="C335" s="4" t="s">
        <v>54</v>
      </c>
      <c r="D335" s="4" t="s">
        <v>179</v>
      </c>
      <c r="E335" s="4" t="s">
        <v>180</v>
      </c>
      <c r="F335" s="4" t="s">
        <v>181</v>
      </c>
      <c r="G335" s="4" t="s">
        <v>1958</v>
      </c>
      <c r="H335" s="4"/>
    </row>
    <row r="336" spans="1:8" ht="85.5" customHeight="1" thickBot="1">
      <c r="A336" s="13" t="s">
        <v>368</v>
      </c>
      <c r="B336" s="4" t="s">
        <v>182</v>
      </c>
      <c r="C336" s="4" t="s">
        <v>54</v>
      </c>
      <c r="D336" s="4" t="s">
        <v>183</v>
      </c>
      <c r="E336" s="4" t="s">
        <v>184</v>
      </c>
      <c r="F336" s="4" t="s">
        <v>675</v>
      </c>
      <c r="G336" s="4" t="s">
        <v>1958</v>
      </c>
      <c r="H336" s="4" t="s">
        <v>185</v>
      </c>
    </row>
    <row r="337" spans="1:8" ht="123.75" customHeight="1" thickBot="1">
      <c r="A337" s="13" t="s">
        <v>369</v>
      </c>
      <c r="B337" s="4" t="s">
        <v>186</v>
      </c>
      <c r="C337" s="4" t="s">
        <v>54</v>
      </c>
      <c r="D337" s="4" t="s">
        <v>187</v>
      </c>
      <c r="E337" s="4"/>
      <c r="F337" s="4"/>
      <c r="G337" s="4" t="s">
        <v>1958</v>
      </c>
      <c r="H337" s="4"/>
    </row>
    <row r="338" spans="1:8" ht="172.5" customHeight="1" thickBot="1">
      <c r="A338" s="13" t="s">
        <v>370</v>
      </c>
      <c r="B338" s="4" t="s">
        <v>188</v>
      </c>
      <c r="C338" s="4" t="s">
        <v>54</v>
      </c>
      <c r="D338" s="4" t="s">
        <v>421</v>
      </c>
      <c r="E338" s="4"/>
      <c r="F338" s="4"/>
      <c r="G338" s="4" t="s">
        <v>1958</v>
      </c>
      <c r="H338" s="4" t="s">
        <v>185</v>
      </c>
    </row>
    <row r="339" spans="1:8" ht="90" thickBot="1">
      <c r="A339" s="13" t="s">
        <v>371</v>
      </c>
      <c r="B339" s="4" t="s">
        <v>422</v>
      </c>
      <c r="C339" s="4" t="s">
        <v>54</v>
      </c>
      <c r="D339" s="4" t="s">
        <v>423</v>
      </c>
      <c r="E339" s="4"/>
      <c r="F339" s="4"/>
      <c r="G339" s="4" t="s">
        <v>1958</v>
      </c>
      <c r="H339" s="4" t="s">
        <v>424</v>
      </c>
    </row>
    <row r="340" spans="1:8" s="64" customFormat="1" ht="26.25" customHeight="1" thickBot="1">
      <c r="A340" s="68" t="s">
        <v>832</v>
      </c>
      <c r="B340" s="182" t="s">
        <v>425</v>
      </c>
      <c r="C340" s="183"/>
      <c r="D340" s="183"/>
      <c r="E340" s="183"/>
      <c r="F340" s="183"/>
      <c r="G340" s="183"/>
      <c r="H340" s="184"/>
    </row>
    <row r="341" spans="1:8" ht="178.5" customHeight="1" thickBot="1">
      <c r="A341" s="13" t="s">
        <v>833</v>
      </c>
      <c r="B341" s="4" t="s">
        <v>426</v>
      </c>
      <c r="C341" s="4" t="s">
        <v>54</v>
      </c>
      <c r="D341" s="4" t="s">
        <v>427</v>
      </c>
      <c r="E341" s="4" t="s">
        <v>0</v>
      </c>
      <c r="F341" s="4" t="s">
        <v>1</v>
      </c>
      <c r="G341" s="4" t="s">
        <v>1958</v>
      </c>
      <c r="H341" s="4"/>
    </row>
    <row r="342" spans="1:8" ht="204.75" thickBot="1">
      <c r="A342" s="13" t="s">
        <v>834</v>
      </c>
      <c r="B342" s="4" t="s">
        <v>2</v>
      </c>
      <c r="C342" s="4" t="s">
        <v>54</v>
      </c>
      <c r="D342" s="4" t="s">
        <v>3</v>
      </c>
      <c r="E342" s="4" t="s">
        <v>4</v>
      </c>
      <c r="F342" s="4" t="s">
        <v>5</v>
      </c>
      <c r="G342" s="4" t="s">
        <v>1958</v>
      </c>
      <c r="H342" s="4"/>
    </row>
    <row r="343" spans="1:8" ht="166.5" thickBot="1">
      <c r="A343" s="13" t="s">
        <v>835</v>
      </c>
      <c r="B343" s="4" t="s">
        <v>6</v>
      </c>
      <c r="C343" s="4" t="s">
        <v>54</v>
      </c>
      <c r="D343" s="4" t="s">
        <v>694</v>
      </c>
      <c r="E343" s="4" t="s">
        <v>7</v>
      </c>
      <c r="F343" s="4" t="s">
        <v>8</v>
      </c>
      <c r="G343" s="4" t="s">
        <v>1958</v>
      </c>
      <c r="H343" s="4"/>
    </row>
    <row r="344" spans="1:8" ht="102.75" thickBot="1">
      <c r="A344" s="13" t="s">
        <v>372</v>
      </c>
      <c r="B344" s="4" t="s">
        <v>9</v>
      </c>
      <c r="C344" s="4" t="s">
        <v>54</v>
      </c>
      <c r="D344" s="4" t="s">
        <v>10</v>
      </c>
      <c r="E344" s="4"/>
      <c r="F344" s="4"/>
      <c r="G344" s="4" t="s">
        <v>1958</v>
      </c>
      <c r="H344" s="4"/>
    </row>
    <row r="345" spans="1:8" ht="111" customHeight="1" thickBot="1">
      <c r="A345" s="13" t="s">
        <v>373</v>
      </c>
      <c r="B345" s="4" t="s">
        <v>11</v>
      </c>
      <c r="C345" s="4" t="s">
        <v>54</v>
      </c>
      <c r="D345" s="4" t="s">
        <v>12</v>
      </c>
      <c r="E345" s="4"/>
      <c r="F345" s="4"/>
      <c r="G345" s="4" t="s">
        <v>1958</v>
      </c>
      <c r="H345" s="4"/>
    </row>
    <row r="346" spans="1:8" ht="153.75" thickBot="1">
      <c r="A346" s="13" t="s">
        <v>374</v>
      </c>
      <c r="B346" s="4" t="s">
        <v>13</v>
      </c>
      <c r="C346" s="4" t="s">
        <v>54</v>
      </c>
      <c r="D346" s="4" t="s">
        <v>14</v>
      </c>
      <c r="E346" s="4"/>
      <c r="F346" s="4"/>
      <c r="G346" s="4" t="s">
        <v>1958</v>
      </c>
      <c r="H346" s="4"/>
    </row>
    <row r="347" spans="1:8" ht="90" thickBot="1">
      <c r="A347" s="13" t="s">
        <v>375</v>
      </c>
      <c r="B347" s="4" t="s">
        <v>15</v>
      </c>
      <c r="C347" s="4" t="s">
        <v>54</v>
      </c>
      <c r="D347" s="4" t="s">
        <v>16</v>
      </c>
      <c r="E347" s="4"/>
      <c r="F347" s="4"/>
      <c r="G347" s="4" t="s">
        <v>1958</v>
      </c>
      <c r="H347" s="4"/>
    </row>
    <row r="348" spans="1:8" s="64" customFormat="1" ht="26.25" customHeight="1" thickBot="1">
      <c r="A348" s="68" t="s">
        <v>836</v>
      </c>
      <c r="B348" s="182" t="s">
        <v>17</v>
      </c>
      <c r="C348" s="183"/>
      <c r="D348" s="183"/>
      <c r="E348" s="183"/>
      <c r="F348" s="183"/>
      <c r="G348" s="183"/>
      <c r="H348" s="184"/>
    </row>
    <row r="349" spans="1:8" ht="102.75" thickBot="1">
      <c r="A349" s="13" t="s">
        <v>837</v>
      </c>
      <c r="B349" s="4" t="s">
        <v>1005</v>
      </c>
      <c r="C349" s="4" t="s">
        <v>54</v>
      </c>
      <c r="D349" s="4" t="s">
        <v>1006</v>
      </c>
      <c r="E349" s="4" t="s">
        <v>1007</v>
      </c>
      <c r="F349" s="4" t="s">
        <v>680</v>
      </c>
      <c r="G349" s="4" t="s">
        <v>1958</v>
      </c>
      <c r="H349" s="4"/>
    </row>
    <row r="350" spans="1:8" ht="159.75" customHeight="1" thickBot="1">
      <c r="A350" s="13" t="s">
        <v>376</v>
      </c>
      <c r="B350" s="4" t="s">
        <v>1008</v>
      </c>
      <c r="C350" s="4" t="s">
        <v>54</v>
      </c>
      <c r="D350" s="4" t="s">
        <v>694</v>
      </c>
      <c r="E350" s="4"/>
      <c r="F350" s="4"/>
      <c r="G350" s="4" t="s">
        <v>1958</v>
      </c>
      <c r="H350" s="4"/>
    </row>
    <row r="351" spans="1:8" ht="77.25" thickBot="1">
      <c r="A351" s="13" t="s">
        <v>377</v>
      </c>
      <c r="B351" s="4" t="s">
        <v>1009</v>
      </c>
      <c r="C351" s="4" t="s">
        <v>54</v>
      </c>
      <c r="D351" s="4" t="s">
        <v>1010</v>
      </c>
      <c r="E351" s="4"/>
      <c r="F351" s="4"/>
      <c r="G351" s="4" t="s">
        <v>1958</v>
      </c>
      <c r="H351" s="4"/>
    </row>
    <row r="352" spans="1:8" s="64" customFormat="1" ht="26.25" customHeight="1" thickBot="1">
      <c r="A352" s="68" t="s">
        <v>838</v>
      </c>
      <c r="B352" s="182" t="s">
        <v>1011</v>
      </c>
      <c r="C352" s="183"/>
      <c r="D352" s="183"/>
      <c r="E352" s="183"/>
      <c r="F352" s="183"/>
      <c r="G352" s="183"/>
      <c r="H352" s="184"/>
    </row>
    <row r="353" spans="1:8" ht="125.25" customHeight="1" thickBot="1">
      <c r="A353" s="13" t="s">
        <v>839</v>
      </c>
      <c r="B353" s="4" t="s">
        <v>1012</v>
      </c>
      <c r="C353" s="4" t="s">
        <v>54</v>
      </c>
      <c r="D353" s="4" t="s">
        <v>1013</v>
      </c>
      <c r="E353" s="4" t="s">
        <v>1959</v>
      </c>
      <c r="F353" s="4" t="s">
        <v>1014</v>
      </c>
      <c r="G353" s="4" t="s">
        <v>1958</v>
      </c>
      <c r="H353" s="4"/>
    </row>
    <row r="354" spans="1:8" ht="205.5" customHeight="1" thickBot="1">
      <c r="A354" s="13" t="s">
        <v>840</v>
      </c>
      <c r="B354" s="4" t="s">
        <v>1015</v>
      </c>
      <c r="C354" s="4" t="s">
        <v>54</v>
      </c>
      <c r="D354" s="4" t="s">
        <v>1016</v>
      </c>
      <c r="E354" s="4"/>
      <c r="F354" s="4"/>
      <c r="G354" s="4" t="s">
        <v>1958</v>
      </c>
      <c r="H354" s="4"/>
    </row>
    <row r="355" spans="1:8" ht="120" customHeight="1" thickBot="1">
      <c r="A355" s="13" t="s">
        <v>378</v>
      </c>
      <c r="B355" s="4" t="s">
        <v>1017</v>
      </c>
      <c r="C355" s="4" t="s">
        <v>54</v>
      </c>
      <c r="D355" s="4" t="s">
        <v>1018</v>
      </c>
      <c r="E355" s="4"/>
      <c r="F355" s="4"/>
      <c r="G355" s="4" t="s">
        <v>1958</v>
      </c>
      <c r="H355" s="4"/>
    </row>
    <row r="356" spans="1:8" ht="141" thickBot="1">
      <c r="A356" s="13" t="s">
        <v>379</v>
      </c>
      <c r="B356" s="4" t="s">
        <v>1019</v>
      </c>
      <c r="C356" s="4" t="s">
        <v>54</v>
      </c>
      <c r="D356" s="4" t="s">
        <v>1020</v>
      </c>
      <c r="E356" s="4"/>
      <c r="F356" s="4"/>
      <c r="G356" s="4" t="s">
        <v>1958</v>
      </c>
      <c r="H356" s="4"/>
    </row>
    <row r="357" spans="1:8" ht="230.25" thickBot="1">
      <c r="A357" s="13" t="s">
        <v>380</v>
      </c>
      <c r="B357" s="4" t="s">
        <v>1021</v>
      </c>
      <c r="C357" s="4" t="s">
        <v>54</v>
      </c>
      <c r="D357" s="4" t="s">
        <v>1022</v>
      </c>
      <c r="E357" s="4" t="s">
        <v>1023</v>
      </c>
      <c r="F357" s="4" t="s">
        <v>680</v>
      </c>
      <c r="G357" s="4" t="s">
        <v>1958</v>
      </c>
      <c r="H357" s="4"/>
    </row>
    <row r="358" spans="1:8" s="64" customFormat="1" ht="27" customHeight="1" thickBot="1">
      <c r="A358" s="68" t="s">
        <v>841</v>
      </c>
      <c r="B358" s="182" t="s">
        <v>1024</v>
      </c>
      <c r="C358" s="183"/>
      <c r="D358" s="183"/>
      <c r="E358" s="183"/>
      <c r="F358" s="183"/>
      <c r="G358" s="183"/>
      <c r="H358" s="184"/>
    </row>
    <row r="359" spans="1:8" ht="39" thickBot="1">
      <c r="A359" s="13" t="s">
        <v>842</v>
      </c>
      <c r="B359" s="4" t="s">
        <v>1025</v>
      </c>
      <c r="C359" s="4" t="s">
        <v>54</v>
      </c>
      <c r="D359" s="4"/>
      <c r="E359" s="4"/>
      <c r="F359" s="4"/>
      <c r="G359" s="4" t="s">
        <v>1958</v>
      </c>
      <c r="H359" s="4"/>
    </row>
    <row r="360" spans="1:8" ht="77.25" thickBot="1">
      <c r="A360" s="13" t="s">
        <v>843</v>
      </c>
      <c r="B360" s="4" t="s">
        <v>1026</v>
      </c>
      <c r="C360" s="4" t="s">
        <v>54</v>
      </c>
      <c r="D360" s="4" t="s">
        <v>1027</v>
      </c>
      <c r="E360" s="4"/>
      <c r="F360" s="4"/>
      <c r="G360" s="4" t="s">
        <v>1958</v>
      </c>
      <c r="H360" s="4"/>
    </row>
    <row r="361" spans="1:8" ht="64.5" thickBot="1">
      <c r="A361" s="13" t="s">
        <v>844</v>
      </c>
      <c r="B361" s="4" t="s">
        <v>1028</v>
      </c>
      <c r="C361" s="4" t="s">
        <v>54</v>
      </c>
      <c r="D361" s="4"/>
      <c r="E361" s="4"/>
      <c r="F361" s="4"/>
      <c r="G361" s="4" t="s">
        <v>1958</v>
      </c>
      <c r="H361" s="4"/>
    </row>
    <row r="362" spans="1:8" ht="192" thickBot="1">
      <c r="A362" s="13" t="s">
        <v>845</v>
      </c>
      <c r="B362" s="4" t="s">
        <v>1029</v>
      </c>
      <c r="C362" s="4" t="s">
        <v>54</v>
      </c>
      <c r="D362" s="4" t="s">
        <v>694</v>
      </c>
      <c r="E362" s="4"/>
      <c r="F362" s="4"/>
      <c r="G362" s="4" t="s">
        <v>1960</v>
      </c>
      <c r="H362" s="4"/>
    </row>
    <row r="363" spans="1:8" ht="71.25" customHeight="1" thickBot="1">
      <c r="A363" s="13" t="s">
        <v>846</v>
      </c>
      <c r="B363" s="4" t="s">
        <v>1030</v>
      </c>
      <c r="C363" s="4" t="s">
        <v>54</v>
      </c>
      <c r="D363" s="4" t="s">
        <v>1031</v>
      </c>
      <c r="E363" s="4"/>
      <c r="F363" s="4"/>
      <c r="G363" s="4" t="s">
        <v>1958</v>
      </c>
      <c r="H363" s="4"/>
    </row>
    <row r="364" spans="1:8" ht="132" customHeight="1" thickBot="1">
      <c r="A364" s="13" t="s">
        <v>381</v>
      </c>
      <c r="B364" s="4" t="s">
        <v>1032</v>
      </c>
      <c r="C364" s="4" t="s">
        <v>54</v>
      </c>
      <c r="D364" s="4"/>
      <c r="E364" s="4"/>
      <c r="F364" s="4"/>
      <c r="G364" s="4" t="s">
        <v>1958</v>
      </c>
      <c r="H364" s="4"/>
    </row>
    <row r="365" spans="1:8" ht="118.5" customHeight="1" thickBot="1">
      <c r="A365" s="13" t="s">
        <v>382</v>
      </c>
      <c r="B365" s="4" t="s">
        <v>1033</v>
      </c>
      <c r="C365" s="4" t="s">
        <v>54</v>
      </c>
      <c r="D365" s="4" t="s">
        <v>1034</v>
      </c>
      <c r="E365" s="4"/>
      <c r="F365" s="4"/>
      <c r="G365" s="4" t="s">
        <v>1958</v>
      </c>
      <c r="H365" s="4"/>
    </row>
    <row r="366" spans="1:8" ht="159" customHeight="1" thickBot="1">
      <c r="A366" s="13" t="s">
        <v>383</v>
      </c>
      <c r="B366" s="4" t="s">
        <v>1035</v>
      </c>
      <c r="C366" s="4" t="s">
        <v>54</v>
      </c>
      <c r="D366" s="4" t="s">
        <v>1036</v>
      </c>
      <c r="E366" s="4" t="s">
        <v>1037</v>
      </c>
      <c r="F366" s="4" t="s">
        <v>1038</v>
      </c>
      <c r="G366" s="4" t="s">
        <v>1958</v>
      </c>
      <c r="H366" s="4"/>
    </row>
    <row r="367" spans="1:8" ht="192" thickBot="1">
      <c r="A367" s="13" t="s">
        <v>384</v>
      </c>
      <c r="B367" s="4" t="s">
        <v>1039</v>
      </c>
      <c r="C367" s="4" t="s">
        <v>54</v>
      </c>
      <c r="D367" s="4" t="s">
        <v>1040</v>
      </c>
      <c r="E367" s="4" t="s">
        <v>1041</v>
      </c>
      <c r="F367" s="4" t="s">
        <v>1042</v>
      </c>
      <c r="G367" s="4" t="s">
        <v>1958</v>
      </c>
      <c r="H367" s="4"/>
    </row>
    <row r="368" spans="1:8" ht="85.5" customHeight="1" thickBot="1">
      <c r="A368" s="13" t="s">
        <v>385</v>
      </c>
      <c r="B368" s="4" t="s">
        <v>1043</v>
      </c>
      <c r="C368" s="4" t="s">
        <v>54</v>
      </c>
      <c r="D368" s="4" t="s">
        <v>1044</v>
      </c>
      <c r="E368" s="4"/>
      <c r="F368" s="4"/>
      <c r="G368" s="4" t="s">
        <v>1958</v>
      </c>
      <c r="H368" s="4"/>
    </row>
    <row r="369" spans="1:8" ht="64.5" thickBot="1">
      <c r="A369" s="13" t="s">
        <v>386</v>
      </c>
      <c r="B369" s="4" t="s">
        <v>1045</v>
      </c>
      <c r="C369" s="4" t="s">
        <v>54</v>
      </c>
      <c r="D369" s="4" t="s">
        <v>1256</v>
      </c>
      <c r="E369" s="4"/>
      <c r="F369" s="4"/>
      <c r="G369" s="4" t="s">
        <v>1958</v>
      </c>
      <c r="H369" s="4"/>
    </row>
    <row r="370" spans="1:8" ht="96.75" customHeight="1" thickBot="1">
      <c r="A370" s="13" t="s">
        <v>387</v>
      </c>
      <c r="B370" s="4" t="s">
        <v>1257</v>
      </c>
      <c r="C370" s="4" t="s">
        <v>54</v>
      </c>
      <c r="D370" s="4" t="s">
        <v>1258</v>
      </c>
      <c r="E370" s="4"/>
      <c r="F370" s="4"/>
      <c r="G370" s="4" t="s">
        <v>1958</v>
      </c>
      <c r="H370" s="4"/>
    </row>
    <row r="371" spans="1:8" ht="119.25" customHeight="1" thickBot="1">
      <c r="A371" s="13" t="s">
        <v>388</v>
      </c>
      <c r="B371" s="4" t="s">
        <v>1259</v>
      </c>
      <c r="C371" s="4" t="s">
        <v>54</v>
      </c>
      <c r="D371" s="4" t="s">
        <v>1260</v>
      </c>
      <c r="E371" s="4" t="s">
        <v>1261</v>
      </c>
      <c r="F371" s="4" t="s">
        <v>1262</v>
      </c>
      <c r="G371" s="4" t="s">
        <v>1958</v>
      </c>
      <c r="H371" s="4"/>
    </row>
    <row r="372" spans="1:8" ht="64.5" thickBot="1">
      <c r="A372" s="13" t="s">
        <v>389</v>
      </c>
      <c r="B372" s="4" t="s">
        <v>1263</v>
      </c>
      <c r="C372" s="4" t="s">
        <v>54</v>
      </c>
      <c r="D372" s="4"/>
      <c r="E372" s="4"/>
      <c r="F372" s="4"/>
      <c r="G372" s="4" t="s">
        <v>1958</v>
      </c>
      <c r="H372" s="4"/>
    </row>
    <row r="373" spans="1:8" ht="153.75" thickBot="1">
      <c r="A373" s="13" t="s">
        <v>390</v>
      </c>
      <c r="B373" s="4" t="s">
        <v>1264</v>
      </c>
      <c r="C373" s="4" t="s">
        <v>54</v>
      </c>
      <c r="D373" s="4" t="s">
        <v>1265</v>
      </c>
      <c r="E373" s="4"/>
      <c r="F373" s="4"/>
      <c r="G373" s="4" t="s">
        <v>1958</v>
      </c>
      <c r="H373" s="4"/>
    </row>
    <row r="374" spans="1:8" ht="166.5" thickBot="1">
      <c r="A374" s="13" t="s">
        <v>391</v>
      </c>
      <c r="B374" s="4" t="s">
        <v>1266</v>
      </c>
      <c r="C374" s="4" t="s">
        <v>54</v>
      </c>
      <c r="D374" s="4" t="s">
        <v>1267</v>
      </c>
      <c r="E374" s="4"/>
      <c r="F374" s="4"/>
      <c r="G374" s="4" t="s">
        <v>1958</v>
      </c>
      <c r="H374" s="4"/>
    </row>
    <row r="375" spans="1:8" ht="147" customHeight="1" thickBot="1">
      <c r="A375" s="13" t="s">
        <v>392</v>
      </c>
      <c r="B375" s="4" t="s">
        <v>1268</v>
      </c>
      <c r="C375" s="4" t="s">
        <v>54</v>
      </c>
      <c r="D375" s="4" t="s">
        <v>1269</v>
      </c>
      <c r="E375" s="4"/>
      <c r="F375" s="4"/>
      <c r="G375" s="4" t="s">
        <v>1958</v>
      </c>
      <c r="H375" s="4"/>
    </row>
    <row r="376" spans="1:8" ht="77.25" thickBot="1">
      <c r="A376" s="13" t="s">
        <v>393</v>
      </c>
      <c r="B376" s="4" t="s">
        <v>1270</v>
      </c>
      <c r="C376" s="4" t="s">
        <v>54</v>
      </c>
      <c r="D376" s="4"/>
      <c r="E376" s="4"/>
      <c r="F376" s="4"/>
      <c r="G376" s="4" t="s">
        <v>1958</v>
      </c>
      <c r="H376" s="4"/>
    </row>
    <row r="377" spans="1:8" ht="108.75" customHeight="1" thickBot="1">
      <c r="A377" s="13" t="s">
        <v>394</v>
      </c>
      <c r="B377" s="4" t="s">
        <v>91</v>
      </c>
      <c r="C377" s="4" t="s">
        <v>54</v>
      </c>
      <c r="D377" s="4"/>
      <c r="E377" s="4"/>
      <c r="F377" s="4"/>
      <c r="G377" s="4" t="s">
        <v>1958</v>
      </c>
      <c r="H377" s="4"/>
    </row>
    <row r="378" spans="1:8" ht="131.25" customHeight="1" thickBot="1">
      <c r="A378" s="13" t="s">
        <v>395</v>
      </c>
      <c r="B378" s="4" t="s">
        <v>92</v>
      </c>
      <c r="C378" s="4" t="s">
        <v>54</v>
      </c>
      <c r="D378" s="4" t="s">
        <v>93</v>
      </c>
      <c r="E378" s="4"/>
      <c r="F378" s="4"/>
      <c r="G378" s="4" t="s">
        <v>1958</v>
      </c>
      <c r="H378" s="11"/>
    </row>
    <row r="379" spans="1:8" s="67" customFormat="1" ht="26.25" customHeight="1" thickBot="1">
      <c r="A379" s="65" t="s">
        <v>396</v>
      </c>
      <c r="B379" s="182" t="s">
        <v>94</v>
      </c>
      <c r="C379" s="183"/>
      <c r="D379" s="183"/>
      <c r="E379" s="183"/>
      <c r="F379" s="183"/>
      <c r="G379" s="183"/>
      <c r="H379" s="184"/>
    </row>
    <row r="380" spans="1:8" ht="64.5" thickBot="1">
      <c r="A380" s="13" t="s">
        <v>397</v>
      </c>
      <c r="B380" s="4" t="s">
        <v>95</v>
      </c>
      <c r="C380" s="4" t="s">
        <v>54</v>
      </c>
      <c r="D380" s="4" t="s">
        <v>96</v>
      </c>
      <c r="E380" s="4"/>
      <c r="F380" s="4"/>
      <c r="G380" s="4" t="s">
        <v>1958</v>
      </c>
      <c r="H380" s="4"/>
    </row>
    <row r="381" spans="1:8" ht="102.75" thickBot="1">
      <c r="A381" s="13" t="s">
        <v>398</v>
      </c>
      <c r="B381" s="4" t="s">
        <v>97</v>
      </c>
      <c r="C381" s="4" t="s">
        <v>54</v>
      </c>
      <c r="D381" s="4"/>
      <c r="E381" s="4"/>
      <c r="F381" s="4"/>
      <c r="G381" s="4" t="s">
        <v>1958</v>
      </c>
      <c r="H381" s="4"/>
    </row>
    <row r="382" spans="1:8" ht="90" thickBot="1">
      <c r="A382" s="13" t="s">
        <v>399</v>
      </c>
      <c r="B382" s="4" t="s">
        <v>98</v>
      </c>
      <c r="C382" s="4" t="s">
        <v>54</v>
      </c>
      <c r="D382" s="4" t="s">
        <v>99</v>
      </c>
      <c r="E382" s="4"/>
      <c r="F382" s="4"/>
      <c r="G382" s="4" t="s">
        <v>1958</v>
      </c>
      <c r="H382" s="4"/>
    </row>
    <row r="383" spans="1:8" ht="160.5" customHeight="1" thickBot="1">
      <c r="A383" s="13" t="s">
        <v>400</v>
      </c>
      <c r="B383" s="4" t="s">
        <v>100</v>
      </c>
      <c r="C383" s="4" t="s">
        <v>54</v>
      </c>
      <c r="D383" s="4" t="s">
        <v>250</v>
      </c>
      <c r="E383" s="4"/>
      <c r="F383" s="4"/>
      <c r="G383" s="4" t="s">
        <v>1958</v>
      </c>
      <c r="H383" s="4"/>
    </row>
    <row r="384" spans="1:8" ht="225" customHeight="1" thickBot="1">
      <c r="A384" s="13" t="s">
        <v>401</v>
      </c>
      <c r="B384" s="4" t="s">
        <v>251</v>
      </c>
      <c r="C384" s="4" t="s">
        <v>54</v>
      </c>
      <c r="D384" s="4" t="s">
        <v>252</v>
      </c>
      <c r="E384" s="4"/>
      <c r="F384" s="4"/>
      <c r="G384" s="4" t="s">
        <v>1958</v>
      </c>
      <c r="H384" s="4"/>
    </row>
    <row r="385" spans="1:8" ht="77.25" thickBot="1">
      <c r="A385" s="13" t="s">
        <v>402</v>
      </c>
      <c r="B385" s="4" t="s">
        <v>253</v>
      </c>
      <c r="C385" s="4" t="s">
        <v>54</v>
      </c>
      <c r="D385" s="4" t="s">
        <v>254</v>
      </c>
      <c r="E385" s="4"/>
      <c r="F385" s="4"/>
      <c r="G385" s="4" t="s">
        <v>1958</v>
      </c>
      <c r="H385" s="4"/>
    </row>
    <row r="386" spans="1:8" ht="85.5" customHeight="1" thickBot="1">
      <c r="A386" s="13" t="s">
        <v>403</v>
      </c>
      <c r="B386" s="4" t="s">
        <v>255</v>
      </c>
      <c r="C386" s="4" t="s">
        <v>54</v>
      </c>
      <c r="D386" s="4" t="s">
        <v>256</v>
      </c>
      <c r="E386" s="4"/>
      <c r="F386" s="4"/>
      <c r="G386" s="4" t="s">
        <v>1958</v>
      </c>
      <c r="H386" s="4"/>
    </row>
    <row r="387" spans="1:8" s="64" customFormat="1" ht="44.25" customHeight="1" thickBot="1">
      <c r="A387" s="68" t="s">
        <v>404</v>
      </c>
      <c r="B387" s="182" t="s">
        <v>257</v>
      </c>
      <c r="C387" s="183"/>
      <c r="D387" s="183"/>
      <c r="E387" s="183"/>
      <c r="F387" s="183"/>
      <c r="G387" s="183"/>
      <c r="H387" s="184"/>
    </row>
    <row r="388" spans="1:8" ht="98.25" customHeight="1" thickBot="1">
      <c r="A388" s="13" t="s">
        <v>405</v>
      </c>
      <c r="B388" s="4" t="s">
        <v>258</v>
      </c>
      <c r="C388" s="4" t="s">
        <v>54</v>
      </c>
      <c r="D388" s="4" t="s">
        <v>259</v>
      </c>
      <c r="E388" s="4" t="s">
        <v>260</v>
      </c>
      <c r="F388" s="4" t="s">
        <v>261</v>
      </c>
      <c r="G388" s="4" t="s">
        <v>1958</v>
      </c>
      <c r="H388" s="4"/>
    </row>
    <row r="389" spans="1:8" ht="69.75" customHeight="1" thickBot="1">
      <c r="A389" s="13" t="s">
        <v>406</v>
      </c>
      <c r="B389" s="4" t="s">
        <v>262</v>
      </c>
      <c r="C389" s="4" t="s">
        <v>54</v>
      </c>
      <c r="D389" s="4"/>
      <c r="E389" s="4"/>
      <c r="F389" s="4"/>
      <c r="G389" s="4" t="s">
        <v>1958</v>
      </c>
      <c r="H389" s="4"/>
    </row>
    <row r="390" spans="1:8" ht="73.5" customHeight="1" thickBot="1">
      <c r="A390" s="22" t="s">
        <v>407</v>
      </c>
      <c r="B390" s="6" t="s">
        <v>263</v>
      </c>
      <c r="C390" s="6" t="s">
        <v>54</v>
      </c>
      <c r="D390" s="6"/>
      <c r="E390" s="6"/>
      <c r="F390" s="6"/>
      <c r="G390" s="6" t="s">
        <v>1958</v>
      </c>
      <c r="H390" s="6"/>
    </row>
    <row r="391" spans="1:8" s="64" customFormat="1" ht="29.25" customHeight="1" thickBot="1">
      <c r="A391" s="75" t="s">
        <v>408</v>
      </c>
      <c r="B391" s="182" t="s">
        <v>264</v>
      </c>
      <c r="C391" s="183"/>
      <c r="D391" s="183"/>
      <c r="E391" s="183"/>
      <c r="F391" s="183"/>
      <c r="G391" s="183"/>
      <c r="H391" s="184"/>
    </row>
    <row r="392" spans="1:8" ht="102.75" thickBot="1">
      <c r="A392" s="13" t="s">
        <v>409</v>
      </c>
      <c r="B392" s="4" t="s">
        <v>265</v>
      </c>
      <c r="C392" s="4" t="s">
        <v>54</v>
      </c>
      <c r="D392" s="4" t="s">
        <v>266</v>
      </c>
      <c r="E392" s="4"/>
      <c r="F392" s="4"/>
      <c r="G392" s="4" t="s">
        <v>1958</v>
      </c>
      <c r="H392" s="4"/>
    </row>
    <row r="393" spans="1:8" ht="120.75" customHeight="1" thickBot="1">
      <c r="A393" s="13" t="s">
        <v>410</v>
      </c>
      <c r="B393" s="4" t="s">
        <v>267</v>
      </c>
      <c r="C393" s="4" t="s">
        <v>54</v>
      </c>
      <c r="D393" s="4" t="s">
        <v>268</v>
      </c>
      <c r="E393" s="4"/>
      <c r="F393" s="4"/>
      <c r="G393" s="4" t="s">
        <v>1958</v>
      </c>
      <c r="H393" s="4"/>
    </row>
    <row r="394" spans="1:8" ht="93" customHeight="1" thickBot="1">
      <c r="A394" s="13" t="s">
        <v>411</v>
      </c>
      <c r="B394" s="4" t="s">
        <v>269</v>
      </c>
      <c r="C394" s="4" t="s">
        <v>54</v>
      </c>
      <c r="D394" s="4" t="s">
        <v>270</v>
      </c>
      <c r="E394" s="4"/>
      <c r="F394" s="4"/>
      <c r="G394" s="4" t="s">
        <v>1958</v>
      </c>
      <c r="H394" s="4"/>
    </row>
    <row r="395" spans="1:8" ht="77.25" thickBot="1">
      <c r="A395" s="13" t="s">
        <v>412</v>
      </c>
      <c r="B395" s="4" t="s">
        <v>271</v>
      </c>
      <c r="C395" s="4" t="s">
        <v>54</v>
      </c>
      <c r="D395" s="4"/>
      <c r="E395" s="4"/>
      <c r="F395" s="4"/>
      <c r="G395" s="4" t="s">
        <v>1958</v>
      </c>
      <c r="H395" s="4"/>
    </row>
    <row r="396" spans="1:8" ht="128.25" thickBot="1">
      <c r="A396" s="13" t="s">
        <v>413</v>
      </c>
      <c r="B396" s="4" t="s">
        <v>272</v>
      </c>
      <c r="C396" s="4" t="s">
        <v>54</v>
      </c>
      <c r="D396" s="4" t="s">
        <v>273</v>
      </c>
      <c r="E396" s="4"/>
      <c r="F396" s="4"/>
      <c r="G396" s="4" t="s">
        <v>1958</v>
      </c>
      <c r="H396" s="4"/>
    </row>
    <row r="397" spans="1:8" ht="92.25" customHeight="1" thickBot="1">
      <c r="A397" s="13" t="s">
        <v>414</v>
      </c>
      <c r="B397" s="4" t="s">
        <v>274</v>
      </c>
      <c r="C397" s="4" t="s">
        <v>54</v>
      </c>
      <c r="D397" s="4" t="s">
        <v>275</v>
      </c>
      <c r="E397" s="4"/>
      <c r="F397" s="4"/>
      <c r="G397" s="4" t="s">
        <v>1958</v>
      </c>
      <c r="H397" s="4"/>
    </row>
    <row r="398" spans="1:8" s="64" customFormat="1" ht="19.5" thickBot="1">
      <c r="A398" s="63" t="s">
        <v>706</v>
      </c>
      <c r="B398" s="201" t="s">
        <v>276</v>
      </c>
      <c r="C398" s="202"/>
      <c r="D398" s="202"/>
      <c r="E398" s="202"/>
      <c r="F398" s="202"/>
      <c r="G398" s="202"/>
      <c r="H398" s="203"/>
    </row>
    <row r="399" spans="1:8" s="64" customFormat="1" ht="62.25" customHeight="1" thickBot="1">
      <c r="A399" s="68" t="s">
        <v>718</v>
      </c>
      <c r="B399" s="182" t="s">
        <v>277</v>
      </c>
      <c r="C399" s="183"/>
      <c r="D399" s="183"/>
      <c r="E399" s="183"/>
      <c r="F399" s="183"/>
      <c r="G399" s="183"/>
      <c r="H399" s="184"/>
    </row>
    <row r="400" spans="1:8" ht="89.25">
      <c r="A400" s="178" t="s">
        <v>847</v>
      </c>
      <c r="B400" s="180" t="s">
        <v>278</v>
      </c>
      <c r="C400" s="180" t="s">
        <v>279</v>
      </c>
      <c r="D400" s="7" t="s">
        <v>280</v>
      </c>
      <c r="E400" s="180" t="s">
        <v>1578</v>
      </c>
      <c r="F400" s="180" t="s">
        <v>1579</v>
      </c>
      <c r="G400" s="180" t="s">
        <v>1825</v>
      </c>
      <c r="H400" s="180"/>
    </row>
    <row r="401" spans="1:8" ht="99" customHeight="1" thickBot="1">
      <c r="A401" s="187"/>
      <c r="B401" s="188"/>
      <c r="C401" s="188"/>
      <c r="D401" s="8" t="s">
        <v>281</v>
      </c>
      <c r="E401" s="188"/>
      <c r="F401" s="188"/>
      <c r="G401" s="188"/>
      <c r="H401" s="188"/>
    </row>
    <row r="402" spans="1:8" ht="119.25" customHeight="1" thickBot="1">
      <c r="A402" s="22" t="s">
        <v>848</v>
      </c>
      <c r="B402" s="6" t="s">
        <v>282</v>
      </c>
      <c r="C402" s="6" t="s">
        <v>279</v>
      </c>
      <c r="D402" s="6" t="s">
        <v>283</v>
      </c>
      <c r="E402" s="6" t="s">
        <v>284</v>
      </c>
      <c r="F402" s="6" t="s">
        <v>285</v>
      </c>
      <c r="G402" s="6" t="s">
        <v>1825</v>
      </c>
      <c r="H402" s="6"/>
    </row>
    <row r="403" spans="1:8" ht="225.75" customHeight="1" thickBot="1">
      <c r="A403" s="22" t="s">
        <v>849</v>
      </c>
      <c r="B403" s="6" t="s">
        <v>286</v>
      </c>
      <c r="C403" s="6" t="s">
        <v>287</v>
      </c>
      <c r="D403" s="6" t="s">
        <v>1961</v>
      </c>
      <c r="E403" s="6" t="s">
        <v>288</v>
      </c>
      <c r="F403" s="28" t="s">
        <v>1603</v>
      </c>
      <c r="G403" s="6" t="s">
        <v>1825</v>
      </c>
      <c r="H403" s="6"/>
    </row>
    <row r="404" spans="1:8" ht="126" customHeight="1" thickBot="1">
      <c r="A404" s="22" t="s">
        <v>850</v>
      </c>
      <c r="B404" s="6" t="s">
        <v>289</v>
      </c>
      <c r="C404" s="6" t="s">
        <v>290</v>
      </c>
      <c r="D404" s="6" t="s">
        <v>291</v>
      </c>
      <c r="E404" s="6" t="s">
        <v>292</v>
      </c>
      <c r="F404" s="6" t="s">
        <v>293</v>
      </c>
      <c r="G404" s="6" t="s">
        <v>1825</v>
      </c>
      <c r="H404" s="6"/>
    </row>
    <row r="405" spans="1:8" s="64" customFormat="1" ht="27.75" customHeight="1" thickBot="1">
      <c r="A405" s="70" t="s">
        <v>707</v>
      </c>
      <c r="B405" s="201" t="s">
        <v>294</v>
      </c>
      <c r="C405" s="202"/>
      <c r="D405" s="202"/>
      <c r="E405" s="202"/>
      <c r="F405" s="202"/>
      <c r="G405" s="202"/>
      <c r="H405" s="203"/>
    </row>
    <row r="406" spans="1:8" s="64" customFormat="1" ht="45.75" customHeight="1" thickBot="1">
      <c r="A406" s="68" t="s">
        <v>851</v>
      </c>
      <c r="B406" s="182" t="s">
        <v>295</v>
      </c>
      <c r="C406" s="183"/>
      <c r="D406" s="183"/>
      <c r="E406" s="183"/>
      <c r="F406" s="183"/>
      <c r="G406" s="183"/>
      <c r="H406" s="184"/>
    </row>
    <row r="407" spans="1:8" ht="51">
      <c r="A407" s="178" t="s">
        <v>415</v>
      </c>
      <c r="B407" s="180" t="s">
        <v>296</v>
      </c>
      <c r="C407" s="180" t="s">
        <v>517</v>
      </c>
      <c r="D407" s="7" t="s">
        <v>297</v>
      </c>
      <c r="E407" s="180" t="s">
        <v>301</v>
      </c>
      <c r="F407" s="7" t="s">
        <v>302</v>
      </c>
      <c r="G407" s="180" t="s">
        <v>1962</v>
      </c>
      <c r="H407" s="180" t="s">
        <v>305</v>
      </c>
    </row>
    <row r="408" spans="1:8" ht="63.75">
      <c r="A408" s="187"/>
      <c r="B408" s="188"/>
      <c r="C408" s="188"/>
      <c r="D408" s="7" t="s">
        <v>298</v>
      </c>
      <c r="E408" s="188"/>
      <c r="F408" s="188" t="s">
        <v>303</v>
      </c>
      <c r="G408" s="188"/>
      <c r="H408" s="188"/>
    </row>
    <row r="409" spans="1:8" ht="38.25">
      <c r="A409" s="187"/>
      <c r="B409" s="188"/>
      <c r="C409" s="188"/>
      <c r="D409" s="7" t="s">
        <v>299</v>
      </c>
      <c r="E409" s="188"/>
      <c r="F409" s="188"/>
      <c r="G409" s="188"/>
      <c r="H409" s="188"/>
    </row>
    <row r="410" spans="1:8" ht="44.25" customHeight="1" thickBot="1">
      <c r="A410" s="187"/>
      <c r="B410" s="188"/>
      <c r="C410" s="188"/>
      <c r="D410" s="8" t="s">
        <v>300</v>
      </c>
      <c r="E410" s="188"/>
      <c r="F410" s="188"/>
      <c r="G410" s="188"/>
      <c r="H410" s="188"/>
    </row>
    <row r="411" spans="1:8" s="64" customFormat="1" ht="26.25" customHeight="1" thickBot="1">
      <c r="A411" s="75" t="s">
        <v>852</v>
      </c>
      <c r="B411" s="182" t="s">
        <v>306</v>
      </c>
      <c r="C411" s="183"/>
      <c r="D411" s="183"/>
      <c r="E411" s="183"/>
      <c r="F411" s="183"/>
      <c r="G411" s="183"/>
      <c r="H411" s="184"/>
    </row>
    <row r="412" spans="1:8" ht="75.75" customHeight="1">
      <c r="A412" s="178" t="s">
        <v>416</v>
      </c>
      <c r="B412" s="180" t="s">
        <v>1577</v>
      </c>
      <c r="C412" s="180" t="s">
        <v>754</v>
      </c>
      <c r="D412" s="7" t="s">
        <v>1963</v>
      </c>
      <c r="E412" s="180" t="s">
        <v>310</v>
      </c>
      <c r="F412" s="12" t="s">
        <v>311</v>
      </c>
      <c r="G412" s="180" t="s">
        <v>1964</v>
      </c>
      <c r="H412" s="180" t="s">
        <v>654</v>
      </c>
    </row>
    <row r="413" spans="1:8" ht="108">
      <c r="A413" s="187"/>
      <c r="B413" s="188"/>
      <c r="C413" s="188"/>
      <c r="D413" s="7" t="s">
        <v>307</v>
      </c>
      <c r="E413" s="188"/>
      <c r="F413" s="12" t="s">
        <v>1602</v>
      </c>
      <c r="G413" s="188"/>
      <c r="H413" s="188"/>
    </row>
    <row r="414" spans="1:8" ht="72">
      <c r="A414" s="187"/>
      <c r="B414" s="188"/>
      <c r="C414" s="188"/>
      <c r="D414" s="7" t="s">
        <v>308</v>
      </c>
      <c r="E414" s="188"/>
      <c r="F414" s="12" t="s">
        <v>312</v>
      </c>
      <c r="G414" s="188"/>
      <c r="H414" s="188"/>
    </row>
    <row r="415" spans="1:8" ht="60">
      <c r="A415" s="187"/>
      <c r="B415" s="188"/>
      <c r="C415" s="188"/>
      <c r="D415" s="188" t="s">
        <v>309</v>
      </c>
      <c r="E415" s="188"/>
      <c r="F415" s="12" t="s">
        <v>313</v>
      </c>
      <c r="G415" s="188"/>
      <c r="H415" s="188"/>
    </row>
    <row r="416" spans="1:8" ht="60" customHeight="1" thickBot="1">
      <c r="A416" s="187"/>
      <c r="B416" s="188"/>
      <c r="C416" s="188"/>
      <c r="D416" s="188"/>
      <c r="E416" s="188"/>
      <c r="F416" s="12" t="s">
        <v>1601</v>
      </c>
      <c r="G416" s="188"/>
      <c r="H416" s="188"/>
    </row>
    <row r="417" spans="1:8" s="67" customFormat="1" ht="26.25" customHeight="1" thickBot="1">
      <c r="A417" s="73" t="s">
        <v>853</v>
      </c>
      <c r="B417" s="182" t="s">
        <v>1965</v>
      </c>
      <c r="C417" s="183"/>
      <c r="D417" s="183"/>
      <c r="E417" s="183"/>
      <c r="F417" s="183"/>
      <c r="G417" s="183"/>
      <c r="H417" s="184"/>
    </row>
    <row r="418" spans="1:8" ht="321" customHeight="1" thickBot="1">
      <c r="A418" s="22" t="s">
        <v>417</v>
      </c>
      <c r="B418" s="6" t="s">
        <v>314</v>
      </c>
      <c r="C418" s="6" t="s">
        <v>315</v>
      </c>
      <c r="D418" s="6" t="s">
        <v>1966</v>
      </c>
      <c r="E418" s="6" t="s">
        <v>316</v>
      </c>
      <c r="F418" s="6" t="s">
        <v>1600</v>
      </c>
      <c r="G418" s="6" t="s">
        <v>1967</v>
      </c>
      <c r="H418" s="6" t="s">
        <v>654</v>
      </c>
    </row>
    <row r="419" spans="1:8" s="67" customFormat="1" ht="26.25" customHeight="1" thickBot="1">
      <c r="A419" s="73" t="s">
        <v>854</v>
      </c>
      <c r="B419" s="182" t="s">
        <v>318</v>
      </c>
      <c r="C419" s="183"/>
      <c r="D419" s="183"/>
      <c r="E419" s="183"/>
      <c r="F419" s="183"/>
      <c r="G419" s="183"/>
      <c r="H419" s="184"/>
    </row>
    <row r="420" spans="1:8" ht="192" customHeight="1" thickBot="1">
      <c r="A420" s="22" t="s">
        <v>418</v>
      </c>
      <c r="B420" s="6" t="s">
        <v>1968</v>
      </c>
      <c r="C420" s="6" t="s">
        <v>754</v>
      </c>
      <c r="D420" s="6" t="s">
        <v>1969</v>
      </c>
      <c r="E420" s="6" t="s">
        <v>1575</v>
      </c>
      <c r="F420" s="6" t="s">
        <v>1576</v>
      </c>
      <c r="G420" s="6" t="s">
        <v>1574</v>
      </c>
      <c r="H420" s="6" t="s">
        <v>654</v>
      </c>
    </row>
    <row r="421" spans="1:8" s="67" customFormat="1" ht="39" customHeight="1" thickBot="1">
      <c r="A421" s="73" t="s">
        <v>855</v>
      </c>
      <c r="B421" s="182" t="s">
        <v>1409</v>
      </c>
      <c r="C421" s="183"/>
      <c r="D421" s="183"/>
      <c r="E421" s="183"/>
      <c r="F421" s="183"/>
      <c r="G421" s="183"/>
      <c r="H421" s="184"/>
    </row>
    <row r="422" spans="1:8" ht="107.25" customHeight="1">
      <c r="A422" s="178" t="s">
        <v>419</v>
      </c>
      <c r="B422" s="180" t="s">
        <v>1970</v>
      </c>
      <c r="C422" s="180" t="s">
        <v>754</v>
      </c>
      <c r="D422" s="6" t="s">
        <v>1971</v>
      </c>
      <c r="E422" s="180" t="s">
        <v>1410</v>
      </c>
      <c r="F422" s="180" t="s">
        <v>1972</v>
      </c>
      <c r="G422" s="180" t="s">
        <v>1599</v>
      </c>
      <c r="H422" s="180" t="s">
        <v>654</v>
      </c>
    </row>
    <row r="423" spans="1:8" ht="107.25" customHeight="1">
      <c r="A423" s="187"/>
      <c r="B423" s="188"/>
      <c r="C423" s="188"/>
      <c r="D423" s="8" t="s">
        <v>1973</v>
      </c>
      <c r="E423" s="188"/>
      <c r="F423" s="188"/>
      <c r="G423" s="188"/>
      <c r="H423" s="188"/>
    </row>
    <row r="424" spans="1:8" ht="51.75" thickBot="1">
      <c r="A424" s="187"/>
      <c r="B424" s="188"/>
      <c r="C424" s="188"/>
      <c r="D424" s="7" t="s">
        <v>1974</v>
      </c>
      <c r="E424" s="188"/>
      <c r="F424" s="188"/>
      <c r="G424" s="181"/>
      <c r="H424" s="188"/>
    </row>
    <row r="425" spans="1:8" s="64" customFormat="1" ht="26.25" customHeight="1" thickBot="1">
      <c r="A425" s="75" t="s">
        <v>856</v>
      </c>
      <c r="B425" s="182" t="s">
        <v>1411</v>
      </c>
      <c r="C425" s="183"/>
      <c r="D425" s="183"/>
      <c r="E425" s="183"/>
      <c r="F425" s="183"/>
      <c r="G425" s="183"/>
      <c r="H425" s="184"/>
    </row>
    <row r="426" spans="1:8" ht="86.25" customHeight="1">
      <c r="A426" s="178" t="s">
        <v>420</v>
      </c>
      <c r="B426" s="180" t="s">
        <v>1412</v>
      </c>
      <c r="C426" s="180" t="s">
        <v>750</v>
      </c>
      <c r="D426" s="180" t="s">
        <v>1975</v>
      </c>
      <c r="E426" s="180" t="s">
        <v>1413</v>
      </c>
      <c r="F426" s="180" t="s">
        <v>1976</v>
      </c>
      <c r="G426" s="180" t="s">
        <v>1977</v>
      </c>
      <c r="H426" s="180" t="s">
        <v>654</v>
      </c>
    </row>
    <row r="427" spans="1:8" ht="12.75" hidden="1">
      <c r="A427" s="187"/>
      <c r="B427" s="188"/>
      <c r="C427" s="188"/>
      <c r="D427" s="188"/>
      <c r="E427" s="188"/>
      <c r="F427" s="188"/>
      <c r="G427" s="188"/>
      <c r="H427" s="188"/>
    </row>
    <row r="428" spans="1:8" ht="90" customHeight="1">
      <c r="A428" s="187"/>
      <c r="B428" s="188"/>
      <c r="C428" s="188"/>
      <c r="D428" s="8" t="s">
        <v>1978</v>
      </c>
      <c r="E428" s="188"/>
      <c r="F428" s="188"/>
      <c r="G428" s="188"/>
      <c r="H428" s="188"/>
    </row>
    <row r="429" spans="1:8" ht="85.5" customHeight="1" thickBot="1">
      <c r="A429" s="179"/>
      <c r="B429" s="181"/>
      <c r="C429" s="181"/>
      <c r="D429" s="4" t="s">
        <v>1979</v>
      </c>
      <c r="E429" s="181"/>
      <c r="F429" s="181"/>
      <c r="G429" s="181"/>
      <c r="H429" s="181"/>
    </row>
    <row r="430" spans="1:8" ht="25.5" customHeight="1" thickBot="1">
      <c r="A430" s="70" t="s">
        <v>1980</v>
      </c>
      <c r="B430" s="191" t="s">
        <v>1981</v>
      </c>
      <c r="C430" s="192"/>
      <c r="D430" s="192"/>
      <c r="E430" s="192"/>
      <c r="F430" s="192"/>
      <c r="G430" s="192"/>
      <c r="H430" s="193"/>
    </row>
    <row r="431" spans="1:8" ht="25.5" customHeight="1" thickBot="1">
      <c r="A431" s="77" t="s">
        <v>1982</v>
      </c>
      <c r="B431" s="182" t="s">
        <v>1983</v>
      </c>
      <c r="C431" s="183"/>
      <c r="D431" s="183"/>
      <c r="E431" s="183"/>
      <c r="F431" s="183"/>
      <c r="G431" s="183"/>
      <c r="H431" s="184"/>
    </row>
    <row r="432" spans="1:8" ht="53.25" customHeight="1">
      <c r="A432" s="194" t="s">
        <v>1984</v>
      </c>
      <c r="B432" s="180" t="s">
        <v>1985</v>
      </c>
      <c r="C432" s="189" t="s">
        <v>1986</v>
      </c>
      <c r="D432" s="6" t="s">
        <v>1987</v>
      </c>
      <c r="E432" s="198"/>
      <c r="F432" s="180" t="s">
        <v>1988</v>
      </c>
      <c r="G432" s="6" t="s">
        <v>1989</v>
      </c>
      <c r="H432" s="15"/>
    </row>
    <row r="433" spans="1:8" ht="54" customHeight="1">
      <c r="A433" s="195"/>
      <c r="B433" s="188"/>
      <c r="C433" s="190"/>
      <c r="D433" s="8" t="s">
        <v>1990</v>
      </c>
      <c r="E433" s="199"/>
      <c r="F433" s="188"/>
      <c r="G433" s="8" t="s">
        <v>640</v>
      </c>
      <c r="H433" s="7"/>
    </row>
    <row r="434" spans="1:8" ht="146.25" customHeight="1">
      <c r="A434" s="195"/>
      <c r="B434" s="188"/>
      <c r="C434" s="190"/>
      <c r="D434" s="8" t="s">
        <v>1991</v>
      </c>
      <c r="E434" s="199"/>
      <c r="F434" s="188"/>
      <c r="G434" s="188" t="s">
        <v>1989</v>
      </c>
      <c r="H434" s="7"/>
    </row>
    <row r="435" spans="1:8" ht="90.75" customHeight="1">
      <c r="A435" s="195"/>
      <c r="B435" s="188"/>
      <c r="C435" s="190"/>
      <c r="D435" s="8" t="s">
        <v>1992</v>
      </c>
      <c r="E435" s="199"/>
      <c r="F435" s="188"/>
      <c r="G435" s="188"/>
      <c r="H435" s="7"/>
    </row>
    <row r="436" spans="1:8" ht="156" customHeight="1">
      <c r="A436" s="195"/>
      <c r="B436" s="188"/>
      <c r="C436" s="190"/>
      <c r="D436" s="8" t="s">
        <v>1993</v>
      </c>
      <c r="E436" s="199"/>
      <c r="F436" s="188"/>
      <c r="G436" s="188"/>
      <c r="H436" s="7"/>
    </row>
    <row r="437" spans="1:8" ht="82.5" customHeight="1" thickBot="1">
      <c r="A437" s="196"/>
      <c r="B437" s="181"/>
      <c r="C437" s="197"/>
      <c r="D437" s="3" t="s">
        <v>1994</v>
      </c>
      <c r="E437" s="200"/>
      <c r="F437" s="181"/>
      <c r="G437" s="3" t="s">
        <v>1995</v>
      </c>
      <c r="H437" s="4"/>
    </row>
    <row r="438" spans="1:8" ht="33.75" customHeight="1" thickBot="1">
      <c r="A438" s="77" t="s">
        <v>1996</v>
      </c>
      <c r="B438" s="182" t="s">
        <v>1997</v>
      </c>
      <c r="C438" s="183"/>
      <c r="D438" s="183"/>
      <c r="E438" s="183"/>
      <c r="F438" s="183"/>
      <c r="G438" s="183"/>
      <c r="H438" s="184"/>
    </row>
    <row r="439" spans="1:8" ht="99" customHeight="1">
      <c r="A439" s="178" t="s">
        <v>1998</v>
      </c>
      <c r="B439" s="180" t="s">
        <v>1999</v>
      </c>
      <c r="C439" s="189" t="s">
        <v>1986</v>
      </c>
      <c r="D439" s="6" t="s">
        <v>2000</v>
      </c>
      <c r="E439" s="180"/>
      <c r="F439" s="180" t="s">
        <v>2001</v>
      </c>
      <c r="G439" s="180" t="s">
        <v>2002</v>
      </c>
      <c r="H439" s="7"/>
    </row>
    <row r="440" spans="1:8" ht="111" customHeight="1">
      <c r="A440" s="187"/>
      <c r="B440" s="188"/>
      <c r="C440" s="190"/>
      <c r="D440" s="8" t="s">
        <v>2003</v>
      </c>
      <c r="E440" s="188"/>
      <c r="F440" s="188"/>
      <c r="G440" s="188"/>
      <c r="H440" s="7"/>
    </row>
    <row r="441" spans="1:8" ht="70.5" customHeight="1" thickBot="1">
      <c r="A441" s="187"/>
      <c r="B441" s="188"/>
      <c r="C441" s="190"/>
      <c r="D441" s="8" t="s">
        <v>2004</v>
      </c>
      <c r="E441" s="188"/>
      <c r="F441" s="188"/>
      <c r="G441" s="188"/>
      <c r="H441" s="7"/>
    </row>
    <row r="442" spans="1:8" ht="117.75" customHeight="1" thickBot="1">
      <c r="A442" s="79" t="s">
        <v>2005</v>
      </c>
      <c r="B442" s="28" t="s">
        <v>2006</v>
      </c>
      <c r="C442" s="28" t="s">
        <v>1986</v>
      </c>
      <c r="D442" s="28" t="s">
        <v>2007</v>
      </c>
      <c r="E442" s="28"/>
      <c r="F442" s="28" t="s">
        <v>2008</v>
      </c>
      <c r="G442" s="28" t="s">
        <v>2009</v>
      </c>
      <c r="H442" s="80"/>
    </row>
    <row r="443" spans="1:8" ht="180" customHeight="1" thickBot="1">
      <c r="A443" s="178" t="s">
        <v>2010</v>
      </c>
      <c r="B443" s="180" t="s">
        <v>2011</v>
      </c>
      <c r="C443" s="180" t="s">
        <v>1986</v>
      </c>
      <c r="D443" s="60" t="s">
        <v>2012</v>
      </c>
      <c r="E443" s="6"/>
      <c r="F443" s="6" t="s">
        <v>2013</v>
      </c>
      <c r="G443" s="28" t="s">
        <v>2009</v>
      </c>
      <c r="H443" s="7"/>
    </row>
    <row r="444" spans="1:8" ht="64.5" customHeight="1" thickBot="1">
      <c r="A444" s="179"/>
      <c r="B444" s="181"/>
      <c r="C444" s="181"/>
      <c r="D444" s="81" t="s">
        <v>2014</v>
      </c>
      <c r="E444" s="3"/>
      <c r="F444" s="3"/>
      <c r="G444" s="28" t="s">
        <v>2015</v>
      </c>
      <c r="H444" s="7"/>
    </row>
    <row r="445" spans="1:8" ht="21.75" customHeight="1" thickBot="1">
      <c r="A445" s="77" t="s">
        <v>2016</v>
      </c>
      <c r="B445" s="182" t="s">
        <v>2017</v>
      </c>
      <c r="C445" s="183"/>
      <c r="D445" s="183"/>
      <c r="E445" s="183"/>
      <c r="F445" s="183"/>
      <c r="G445" s="183"/>
      <c r="H445" s="184"/>
    </row>
    <row r="446" spans="1:8" ht="54.75" customHeight="1" thickBot="1">
      <c r="A446" s="78" t="s">
        <v>2018</v>
      </c>
      <c r="B446" s="28" t="s">
        <v>2019</v>
      </c>
      <c r="C446" s="82"/>
      <c r="D446" s="82"/>
      <c r="E446" s="28"/>
      <c r="F446" s="28" t="s">
        <v>2020</v>
      </c>
      <c r="G446" s="28" t="s">
        <v>2015</v>
      </c>
      <c r="H446" s="66"/>
    </row>
    <row r="447" spans="1:8" ht="66.75" customHeight="1" thickBot="1">
      <c r="A447" s="62"/>
      <c r="B447" s="83"/>
      <c r="C447" s="84"/>
      <c r="D447" s="84"/>
      <c r="E447" s="83"/>
      <c r="F447" s="83"/>
      <c r="G447" s="83"/>
      <c r="H447" s="84"/>
    </row>
    <row r="448" spans="1:8" ht="19.5" thickBot="1">
      <c r="A448" s="185" t="s">
        <v>2021</v>
      </c>
      <c r="B448" s="185"/>
      <c r="C448" s="185"/>
      <c r="D448" s="185"/>
      <c r="E448" s="185"/>
      <c r="F448" s="185"/>
      <c r="G448" s="185"/>
      <c r="H448" s="185"/>
    </row>
    <row r="449" spans="1:8" ht="30.75" customHeight="1" thickBot="1">
      <c r="A449" s="85" t="s">
        <v>2022</v>
      </c>
      <c r="B449" s="186" t="s">
        <v>56</v>
      </c>
      <c r="C449" s="186"/>
      <c r="D449" s="186"/>
      <c r="E449" s="186"/>
      <c r="F449" s="186"/>
      <c r="G449" s="186"/>
      <c r="H449" s="186"/>
    </row>
    <row r="450" spans="1:8" ht="25.5" customHeight="1" thickBot="1">
      <c r="A450" s="85" t="s">
        <v>1930</v>
      </c>
      <c r="B450" s="177" t="s">
        <v>48</v>
      </c>
      <c r="C450" s="177"/>
      <c r="D450" s="177"/>
      <c r="E450" s="177"/>
      <c r="F450" s="177"/>
      <c r="G450" s="177"/>
      <c r="H450" s="177"/>
    </row>
    <row r="451" spans="1:8" ht="20.25" customHeight="1" thickBot="1">
      <c r="A451" s="85" t="s">
        <v>1825</v>
      </c>
      <c r="B451" s="177" t="s">
        <v>163</v>
      </c>
      <c r="C451" s="177"/>
      <c r="D451" s="177"/>
      <c r="E451" s="177"/>
      <c r="F451" s="177"/>
      <c r="G451" s="177"/>
      <c r="H451" s="177"/>
    </row>
    <row r="452" spans="1:8" ht="22.5" customHeight="1" thickBot="1">
      <c r="A452" s="85" t="s">
        <v>1783</v>
      </c>
      <c r="B452" s="177" t="s">
        <v>2023</v>
      </c>
      <c r="C452" s="177"/>
      <c r="D452" s="177"/>
      <c r="E452" s="177"/>
      <c r="F452" s="177"/>
      <c r="G452" s="177"/>
      <c r="H452" s="177"/>
    </row>
    <row r="453" spans="1:8" ht="16.5" thickBot="1">
      <c r="A453" s="85" t="s">
        <v>2024</v>
      </c>
      <c r="B453" s="170" t="s">
        <v>239</v>
      </c>
      <c r="C453" s="171"/>
      <c r="D453" s="171"/>
      <c r="E453" s="171"/>
      <c r="F453" s="171"/>
      <c r="G453" s="171"/>
      <c r="H453" s="172"/>
    </row>
    <row r="454" spans="1:8" ht="16.5" thickBot="1">
      <c r="A454" s="85" t="s">
        <v>2025</v>
      </c>
      <c r="B454" s="170" t="s">
        <v>2026</v>
      </c>
      <c r="C454" s="171"/>
      <c r="D454" s="171"/>
      <c r="E454" s="171"/>
      <c r="F454" s="171"/>
      <c r="G454" s="171"/>
      <c r="H454" s="172"/>
    </row>
    <row r="455" spans="1:8" ht="16.5" thickBot="1">
      <c r="A455" s="85" t="s">
        <v>1860</v>
      </c>
      <c r="B455" s="170" t="s">
        <v>56</v>
      </c>
      <c r="C455" s="171"/>
      <c r="D455" s="171"/>
      <c r="E455" s="171"/>
      <c r="F455" s="171"/>
      <c r="G455" s="171"/>
      <c r="H455" s="172"/>
    </row>
    <row r="456" spans="1:8" ht="15.75" customHeight="1" thickBot="1">
      <c r="A456" s="86" t="s">
        <v>1807</v>
      </c>
      <c r="B456" s="170" t="s">
        <v>1277</v>
      </c>
      <c r="C456" s="171"/>
      <c r="D456" s="171"/>
      <c r="E456" s="171"/>
      <c r="F456" s="171"/>
      <c r="G456" s="171"/>
      <c r="H456" s="172"/>
    </row>
    <row r="457" spans="1:8" ht="23.25" customHeight="1" thickBot="1">
      <c r="A457" s="85" t="s">
        <v>1780</v>
      </c>
      <c r="B457" s="170" t="s">
        <v>2027</v>
      </c>
      <c r="C457" s="171"/>
      <c r="D457" s="171"/>
      <c r="E457" s="171"/>
      <c r="F457" s="171"/>
      <c r="G457" s="171"/>
      <c r="H457" s="172"/>
    </row>
    <row r="458" spans="1:8" ht="34.5" customHeight="1" thickBot="1">
      <c r="A458" s="87" t="s">
        <v>1962</v>
      </c>
      <c r="B458" s="173" t="s">
        <v>304</v>
      </c>
      <c r="C458" s="173"/>
      <c r="D458" s="173"/>
      <c r="E458" s="173"/>
      <c r="F458" s="173"/>
      <c r="G458" s="173"/>
      <c r="H458" s="173"/>
    </row>
    <row r="459" spans="1:8" ht="16.5" thickBot="1">
      <c r="A459" s="87" t="s">
        <v>2028</v>
      </c>
      <c r="B459" s="174" t="s">
        <v>317</v>
      </c>
      <c r="C459" s="175"/>
      <c r="D459" s="175"/>
      <c r="E459" s="175"/>
      <c r="F459" s="175"/>
      <c r="G459" s="175"/>
      <c r="H459" s="176"/>
    </row>
    <row r="460" spans="1:8" ht="16.5" thickBot="1">
      <c r="A460" s="87" t="s">
        <v>1964</v>
      </c>
      <c r="B460" s="174" t="s">
        <v>2029</v>
      </c>
      <c r="C460" s="175"/>
      <c r="D460" s="175"/>
      <c r="E460" s="175"/>
      <c r="F460" s="175"/>
      <c r="G460" s="175"/>
      <c r="H460" s="176"/>
    </row>
  </sheetData>
  <sheetProtection/>
  <mergeCells count="483">
    <mergeCell ref="E260:E262"/>
    <mergeCell ref="H38:H40"/>
    <mergeCell ref="B13:H13"/>
    <mergeCell ref="B19:H19"/>
    <mergeCell ref="A28:A29"/>
    <mergeCell ref="B28:B29"/>
    <mergeCell ref="C28:C29"/>
    <mergeCell ref="A90:A93"/>
    <mergeCell ref="B90:B93"/>
    <mergeCell ref="A79:A80"/>
    <mergeCell ref="D79:D80"/>
    <mergeCell ref="E79:E80"/>
    <mergeCell ref="B63:H63"/>
    <mergeCell ref="B64:H64"/>
    <mergeCell ref="H196:H202"/>
    <mergeCell ref="H117:H119"/>
    <mergeCell ref="G122:G123"/>
    <mergeCell ref="H84:H89"/>
    <mergeCell ref="C90:C93"/>
    <mergeCell ref="E90:E93"/>
    <mergeCell ref="A106:A114"/>
    <mergeCell ref="B106:B114"/>
    <mergeCell ref="E106:E114"/>
    <mergeCell ref="F106:F114"/>
    <mergeCell ref="E124:E125"/>
    <mergeCell ref="G124:G125"/>
    <mergeCell ref="C111:C114"/>
    <mergeCell ref="D111:D114"/>
    <mergeCell ref="G111:G114"/>
    <mergeCell ref="A122:A123"/>
    <mergeCell ref="A216:A217"/>
    <mergeCell ref="B216:B217"/>
    <mergeCell ref="A218:A221"/>
    <mergeCell ref="B218:B221"/>
    <mergeCell ref="C218:C221"/>
    <mergeCell ref="B189:H189"/>
    <mergeCell ref="H218:H221"/>
    <mergeCell ref="F197:F202"/>
    <mergeCell ref="A196:A202"/>
    <mergeCell ref="B196:B202"/>
    <mergeCell ref="A273:A280"/>
    <mergeCell ref="A256:A259"/>
    <mergeCell ref="B256:B259"/>
    <mergeCell ref="C256:C259"/>
    <mergeCell ref="A222:A226"/>
    <mergeCell ref="B222:B226"/>
    <mergeCell ref="C222:C226"/>
    <mergeCell ref="A229:A231"/>
    <mergeCell ref="B229:B231"/>
    <mergeCell ref="C229:C231"/>
    <mergeCell ref="C298:C299"/>
    <mergeCell ref="E298:E299"/>
    <mergeCell ref="H298:H299"/>
    <mergeCell ref="A298:A299"/>
    <mergeCell ref="B298:B299"/>
    <mergeCell ref="F298:F299"/>
    <mergeCell ref="F305:F306"/>
    <mergeCell ref="H305:H306"/>
    <mergeCell ref="B314:H314"/>
    <mergeCell ref="B318:B319"/>
    <mergeCell ref="C318:C319"/>
    <mergeCell ref="A305:A306"/>
    <mergeCell ref="B305:B306"/>
    <mergeCell ref="C305:C306"/>
    <mergeCell ref="F318:F319"/>
    <mergeCell ref="G325:G327"/>
    <mergeCell ref="H325:H327"/>
    <mergeCell ref="F311:F312"/>
    <mergeCell ref="H311:H312"/>
    <mergeCell ref="B313:H313"/>
    <mergeCell ref="H79:H80"/>
    <mergeCell ref="A9:H9"/>
    <mergeCell ref="B340:H340"/>
    <mergeCell ref="B405:H405"/>
    <mergeCell ref="A318:A319"/>
    <mergeCell ref="E318:E319"/>
    <mergeCell ref="B322:H322"/>
    <mergeCell ref="B323:H323"/>
    <mergeCell ref="H318:H319"/>
    <mergeCell ref="D318:D319"/>
    <mergeCell ref="A21:A24"/>
    <mergeCell ref="B21:B24"/>
    <mergeCell ref="C21:C24"/>
    <mergeCell ref="D21:D24"/>
    <mergeCell ref="E21:E24"/>
    <mergeCell ref="B289:H289"/>
    <mergeCell ref="B73:H73"/>
    <mergeCell ref="B74:H74"/>
    <mergeCell ref="B79:B80"/>
    <mergeCell ref="C79:C80"/>
    <mergeCell ref="G25:G27"/>
    <mergeCell ref="B296:H296"/>
    <mergeCell ref="B215:H215"/>
    <mergeCell ref="B14:H14"/>
    <mergeCell ref="B18:H18"/>
    <mergeCell ref="B20:H20"/>
    <mergeCell ref="B290:H290"/>
    <mergeCell ref="H291:H292"/>
    <mergeCell ref="F79:F80"/>
    <mergeCell ref="G79:G80"/>
    <mergeCell ref="H28:H29"/>
    <mergeCell ref="F21:F24"/>
    <mergeCell ref="G21:G24"/>
    <mergeCell ref="H21:H24"/>
    <mergeCell ref="A25:A27"/>
    <mergeCell ref="B25:B27"/>
    <mergeCell ref="C25:C27"/>
    <mergeCell ref="D25:D27"/>
    <mergeCell ref="E25:E27"/>
    <mergeCell ref="F25:F27"/>
    <mergeCell ref="B30:B32"/>
    <mergeCell ref="C30:C32"/>
    <mergeCell ref="D30:D32"/>
    <mergeCell ref="E30:E32"/>
    <mergeCell ref="F30:F32"/>
    <mergeCell ref="H25:H27"/>
    <mergeCell ref="D28:D29"/>
    <mergeCell ref="E28:E29"/>
    <mergeCell ref="F28:F29"/>
    <mergeCell ref="G28:G29"/>
    <mergeCell ref="G30:G32"/>
    <mergeCell ref="H30:H32"/>
    <mergeCell ref="B34:H34"/>
    <mergeCell ref="A38:A40"/>
    <mergeCell ref="B38:B40"/>
    <mergeCell ref="C38:C40"/>
    <mergeCell ref="D38:D40"/>
    <mergeCell ref="F38:F40"/>
    <mergeCell ref="G38:G40"/>
    <mergeCell ref="A30:A32"/>
    <mergeCell ref="B42:H42"/>
    <mergeCell ref="B43:H43"/>
    <mergeCell ref="B46:H46"/>
    <mergeCell ref="A47:A49"/>
    <mergeCell ref="B47:B49"/>
    <mergeCell ref="C47:C49"/>
    <mergeCell ref="D47:D49"/>
    <mergeCell ref="E47:E49"/>
    <mergeCell ref="F47:F49"/>
    <mergeCell ref="G47:G49"/>
    <mergeCell ref="H47:H49"/>
    <mergeCell ref="B52:H52"/>
    <mergeCell ref="A54:A55"/>
    <mergeCell ref="B54:B55"/>
    <mergeCell ref="C54:C55"/>
    <mergeCell ref="D54:D55"/>
    <mergeCell ref="E54:E55"/>
    <mergeCell ref="F54:F55"/>
    <mergeCell ref="G54:G55"/>
    <mergeCell ref="H54:H55"/>
    <mergeCell ref="B56:H56"/>
    <mergeCell ref="A57:A59"/>
    <mergeCell ref="C57:C59"/>
    <mergeCell ref="F57:F59"/>
    <mergeCell ref="G57:G59"/>
    <mergeCell ref="H57:H59"/>
    <mergeCell ref="A84:A89"/>
    <mergeCell ref="B84:B89"/>
    <mergeCell ref="C84:C89"/>
    <mergeCell ref="E84:E89"/>
    <mergeCell ref="F84:F89"/>
    <mergeCell ref="G84:G89"/>
    <mergeCell ref="F90:F93"/>
    <mergeCell ref="G90:G93"/>
    <mergeCell ref="H90:H93"/>
    <mergeCell ref="A94:A95"/>
    <mergeCell ref="B94:B95"/>
    <mergeCell ref="C94:C95"/>
    <mergeCell ref="D94:D95"/>
    <mergeCell ref="E94:E95"/>
    <mergeCell ref="G94:G95"/>
    <mergeCell ref="H94:H95"/>
    <mergeCell ref="H98:H99"/>
    <mergeCell ref="A101:A104"/>
    <mergeCell ref="B101:B104"/>
    <mergeCell ref="C101:C104"/>
    <mergeCell ref="E101:E104"/>
    <mergeCell ref="G101:G104"/>
    <mergeCell ref="H101:H104"/>
    <mergeCell ref="H111:H114"/>
    <mergeCell ref="B115:H115"/>
    <mergeCell ref="B116:H116"/>
    <mergeCell ref="A117:A119"/>
    <mergeCell ref="B117:B119"/>
    <mergeCell ref="C117:C119"/>
    <mergeCell ref="D117:D119"/>
    <mergeCell ref="F117:F119"/>
    <mergeCell ref="G117:G119"/>
    <mergeCell ref="E118:E119"/>
    <mergeCell ref="B122:B123"/>
    <mergeCell ref="C122:C123"/>
    <mergeCell ref="D122:D123"/>
    <mergeCell ref="E122:E123"/>
    <mergeCell ref="F122:F123"/>
    <mergeCell ref="A124:A125"/>
    <mergeCell ref="B124:B125"/>
    <mergeCell ref="C124:C125"/>
    <mergeCell ref="D124:D125"/>
    <mergeCell ref="F124:F125"/>
    <mergeCell ref="H124:H125"/>
    <mergeCell ref="B127:B128"/>
    <mergeCell ref="C127:C128"/>
    <mergeCell ref="D127:D128"/>
    <mergeCell ref="E127:E128"/>
    <mergeCell ref="F127:F128"/>
    <mergeCell ref="H122:H123"/>
    <mergeCell ref="G127:G128"/>
    <mergeCell ref="H127:H128"/>
    <mergeCell ref="A130:A132"/>
    <mergeCell ref="B130:B132"/>
    <mergeCell ref="C130:C132"/>
    <mergeCell ref="E130:E132"/>
    <mergeCell ref="F130:F132"/>
    <mergeCell ref="G130:G132"/>
    <mergeCell ref="H130:H132"/>
    <mergeCell ref="A127:A128"/>
    <mergeCell ref="B134:H134"/>
    <mergeCell ref="B135:H135"/>
    <mergeCell ref="A136:A144"/>
    <mergeCell ref="B136:B144"/>
    <mergeCell ref="C136:C144"/>
    <mergeCell ref="E136:E144"/>
    <mergeCell ref="F136:F144"/>
    <mergeCell ref="G136:G144"/>
    <mergeCell ref="H136:H144"/>
    <mergeCell ref="A145:A146"/>
    <mergeCell ref="B145:B146"/>
    <mergeCell ref="C145:C146"/>
    <mergeCell ref="G145:G146"/>
    <mergeCell ref="H145:H146"/>
    <mergeCell ref="A147:A152"/>
    <mergeCell ref="B147:B152"/>
    <mergeCell ref="C147:C152"/>
    <mergeCell ref="F147:F152"/>
    <mergeCell ref="G147:G152"/>
    <mergeCell ref="H147:H152"/>
    <mergeCell ref="E149:E152"/>
    <mergeCell ref="B154:H154"/>
    <mergeCell ref="B155:H155"/>
    <mergeCell ref="B167:H167"/>
    <mergeCell ref="B168:H168"/>
    <mergeCell ref="B169:H169"/>
    <mergeCell ref="B176:H176"/>
    <mergeCell ref="B180:H180"/>
    <mergeCell ref="B182:H182"/>
    <mergeCell ref="B183:H183"/>
    <mergeCell ref="B188:H188"/>
    <mergeCell ref="A190:A195"/>
    <mergeCell ref="B190:B195"/>
    <mergeCell ref="C190:C195"/>
    <mergeCell ref="F190:F195"/>
    <mergeCell ref="H190:H195"/>
    <mergeCell ref="G191:G195"/>
    <mergeCell ref="E197:E201"/>
    <mergeCell ref="G197:G202"/>
    <mergeCell ref="A205:A206"/>
    <mergeCell ref="B205:B206"/>
    <mergeCell ref="C205:C206"/>
    <mergeCell ref="E205:E206"/>
    <mergeCell ref="F205:F206"/>
    <mergeCell ref="C196:C202"/>
    <mergeCell ref="H205:H206"/>
    <mergeCell ref="A211:A214"/>
    <mergeCell ref="B211:B214"/>
    <mergeCell ref="C211:C214"/>
    <mergeCell ref="G211:G214"/>
    <mergeCell ref="H211:H214"/>
    <mergeCell ref="D213:D214"/>
    <mergeCell ref="F213:F214"/>
    <mergeCell ref="C216:C217"/>
    <mergeCell ref="D216:D217"/>
    <mergeCell ref="E216:E217"/>
    <mergeCell ref="F216:F217"/>
    <mergeCell ref="H216:H217"/>
    <mergeCell ref="F219:F221"/>
    <mergeCell ref="G219:G221"/>
    <mergeCell ref="H222:H226"/>
    <mergeCell ref="A227:A228"/>
    <mergeCell ref="B227:B228"/>
    <mergeCell ref="C227:C228"/>
    <mergeCell ref="D227:D228"/>
    <mergeCell ref="E227:E228"/>
    <mergeCell ref="F227:F228"/>
    <mergeCell ref="H227:H228"/>
    <mergeCell ref="H229:H231"/>
    <mergeCell ref="A232:A233"/>
    <mergeCell ref="B232:B233"/>
    <mergeCell ref="C232:C233"/>
    <mergeCell ref="D232:D233"/>
    <mergeCell ref="E232:E233"/>
    <mergeCell ref="F232:F233"/>
    <mergeCell ref="H232:H233"/>
    <mergeCell ref="B234:H234"/>
    <mergeCell ref="B235:H235"/>
    <mergeCell ref="A236:A241"/>
    <mergeCell ref="B236:B241"/>
    <mergeCell ref="F236:F241"/>
    <mergeCell ref="G236:G237"/>
    <mergeCell ref="H236:H241"/>
    <mergeCell ref="G238:G239"/>
    <mergeCell ref="G240:G241"/>
    <mergeCell ref="A247:A249"/>
    <mergeCell ref="B247:B249"/>
    <mergeCell ref="C247:C249"/>
    <mergeCell ref="E247:E249"/>
    <mergeCell ref="G247:G249"/>
    <mergeCell ref="H247:H249"/>
    <mergeCell ref="B250:H250"/>
    <mergeCell ref="A251:A255"/>
    <mergeCell ref="B251:B255"/>
    <mergeCell ref="C251:C255"/>
    <mergeCell ref="H251:H255"/>
    <mergeCell ref="D253:D255"/>
    <mergeCell ref="E253:E255"/>
    <mergeCell ref="G253:G255"/>
    <mergeCell ref="F256:F259"/>
    <mergeCell ref="H256:H259"/>
    <mergeCell ref="G257:G259"/>
    <mergeCell ref="A260:A262"/>
    <mergeCell ref="B260:B262"/>
    <mergeCell ref="C260:C262"/>
    <mergeCell ref="F260:F262"/>
    <mergeCell ref="H260:H262"/>
    <mergeCell ref="G261:G262"/>
    <mergeCell ref="D260:D262"/>
    <mergeCell ref="B263:H263"/>
    <mergeCell ref="A264:A268"/>
    <mergeCell ref="B264:B268"/>
    <mergeCell ref="C264:C268"/>
    <mergeCell ref="G264:G265"/>
    <mergeCell ref="H264:H268"/>
    <mergeCell ref="F266:F268"/>
    <mergeCell ref="D267:D268"/>
    <mergeCell ref="E267:E268"/>
    <mergeCell ref="G267:G268"/>
    <mergeCell ref="B269:H269"/>
    <mergeCell ref="A270:A272"/>
    <mergeCell ref="B270:B272"/>
    <mergeCell ref="C270:C272"/>
    <mergeCell ref="H270:H272"/>
    <mergeCell ref="D271:D272"/>
    <mergeCell ref="E271:E272"/>
    <mergeCell ref="G271:G272"/>
    <mergeCell ref="B273:B280"/>
    <mergeCell ref="C273:C280"/>
    <mergeCell ref="F273:F280"/>
    <mergeCell ref="G273:G274"/>
    <mergeCell ref="H273:H280"/>
    <mergeCell ref="G275:G280"/>
    <mergeCell ref="D276:D280"/>
    <mergeCell ref="E276:E280"/>
    <mergeCell ref="A281:A288"/>
    <mergeCell ref="B281:B288"/>
    <mergeCell ref="C281:C288"/>
    <mergeCell ref="G281:G282"/>
    <mergeCell ref="H281:H288"/>
    <mergeCell ref="D283:D288"/>
    <mergeCell ref="E283:E288"/>
    <mergeCell ref="F283:F288"/>
    <mergeCell ref="G283:G288"/>
    <mergeCell ref="A291:A292"/>
    <mergeCell ref="B291:B292"/>
    <mergeCell ref="C291:C292"/>
    <mergeCell ref="E291:E292"/>
    <mergeCell ref="F291:F292"/>
    <mergeCell ref="G291:G292"/>
    <mergeCell ref="A293:A295"/>
    <mergeCell ref="B293:B295"/>
    <mergeCell ref="C293:C295"/>
    <mergeCell ref="F293:F295"/>
    <mergeCell ref="G293:G295"/>
    <mergeCell ref="H293:H295"/>
    <mergeCell ref="D294:D295"/>
    <mergeCell ref="B297:H297"/>
    <mergeCell ref="D298:D299"/>
    <mergeCell ref="G305:G306"/>
    <mergeCell ref="B308:H308"/>
    <mergeCell ref="B309:H309"/>
    <mergeCell ref="A311:A312"/>
    <mergeCell ref="B311:B312"/>
    <mergeCell ref="C311:C312"/>
    <mergeCell ref="D311:D312"/>
    <mergeCell ref="E311:E312"/>
    <mergeCell ref="A320:A321"/>
    <mergeCell ref="B320:B321"/>
    <mergeCell ref="C320:C321"/>
    <mergeCell ref="D320:D321"/>
    <mergeCell ref="F320:F321"/>
    <mergeCell ref="H320:H321"/>
    <mergeCell ref="A325:A327"/>
    <mergeCell ref="B325:B327"/>
    <mergeCell ref="C325:C327"/>
    <mergeCell ref="D325:D327"/>
    <mergeCell ref="E325:E327"/>
    <mergeCell ref="F325:F327"/>
    <mergeCell ref="B348:H348"/>
    <mergeCell ref="B352:H352"/>
    <mergeCell ref="B358:H358"/>
    <mergeCell ref="B379:H379"/>
    <mergeCell ref="B387:H387"/>
    <mergeCell ref="B391:H391"/>
    <mergeCell ref="B398:H398"/>
    <mergeCell ref="B399:H399"/>
    <mergeCell ref="A400:A401"/>
    <mergeCell ref="B400:B401"/>
    <mergeCell ref="C400:C401"/>
    <mergeCell ref="E400:E401"/>
    <mergeCell ref="F400:F401"/>
    <mergeCell ref="G400:G401"/>
    <mergeCell ref="H400:H401"/>
    <mergeCell ref="B406:H406"/>
    <mergeCell ref="A407:A410"/>
    <mergeCell ref="B407:B410"/>
    <mergeCell ref="C407:C410"/>
    <mergeCell ref="E407:E410"/>
    <mergeCell ref="G407:G410"/>
    <mergeCell ref="H407:H410"/>
    <mergeCell ref="F408:F410"/>
    <mergeCell ref="B411:H411"/>
    <mergeCell ref="A412:A416"/>
    <mergeCell ref="B412:B416"/>
    <mergeCell ref="C412:C416"/>
    <mergeCell ref="E412:E416"/>
    <mergeCell ref="G412:G416"/>
    <mergeCell ref="H412:H416"/>
    <mergeCell ref="D415:D416"/>
    <mergeCell ref="B417:H417"/>
    <mergeCell ref="B419:H419"/>
    <mergeCell ref="B421:H421"/>
    <mergeCell ref="A422:A424"/>
    <mergeCell ref="B422:B424"/>
    <mergeCell ref="C422:C424"/>
    <mergeCell ref="E422:E424"/>
    <mergeCell ref="F422:F424"/>
    <mergeCell ref="G422:G424"/>
    <mergeCell ref="H422:H424"/>
    <mergeCell ref="B425:H425"/>
    <mergeCell ref="A426:A429"/>
    <mergeCell ref="B426:B429"/>
    <mergeCell ref="C426:C429"/>
    <mergeCell ref="D426:D427"/>
    <mergeCell ref="E426:E429"/>
    <mergeCell ref="F426:F429"/>
    <mergeCell ref="G426:G429"/>
    <mergeCell ref="H426:H429"/>
    <mergeCell ref="B430:H430"/>
    <mergeCell ref="B431:H431"/>
    <mergeCell ref="A432:A437"/>
    <mergeCell ref="B432:B437"/>
    <mergeCell ref="C432:C437"/>
    <mergeCell ref="E432:E437"/>
    <mergeCell ref="F432:F437"/>
    <mergeCell ref="G434:G436"/>
    <mergeCell ref="B438:H438"/>
    <mergeCell ref="A439:A441"/>
    <mergeCell ref="B439:B441"/>
    <mergeCell ref="C439:C441"/>
    <mergeCell ref="E439:E441"/>
    <mergeCell ref="F439:F441"/>
    <mergeCell ref="G439:G441"/>
    <mergeCell ref="B455:H455"/>
    <mergeCell ref="A443:A444"/>
    <mergeCell ref="B443:B444"/>
    <mergeCell ref="C443:C444"/>
    <mergeCell ref="B445:H445"/>
    <mergeCell ref="A448:H448"/>
    <mergeCell ref="B449:H449"/>
    <mergeCell ref="B456:H456"/>
    <mergeCell ref="B457:H457"/>
    <mergeCell ref="B458:H458"/>
    <mergeCell ref="B459:H459"/>
    <mergeCell ref="B460:H460"/>
    <mergeCell ref="B450:H450"/>
    <mergeCell ref="B451:H451"/>
    <mergeCell ref="B452:H452"/>
    <mergeCell ref="B453:H453"/>
    <mergeCell ref="B454:H454"/>
    <mergeCell ref="G7:H7"/>
    <mergeCell ref="F6:H6"/>
    <mergeCell ref="G2:H2"/>
    <mergeCell ref="F3:H3"/>
    <mergeCell ref="G4:H4"/>
    <mergeCell ref="G5:H5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3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0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7.00390625" style="0" customWidth="1"/>
    <col min="2" max="2" width="45.875" style="0" customWidth="1"/>
    <col min="3" max="4" width="13.25390625" style="0" customWidth="1"/>
    <col min="5" max="5" width="13.875" style="0" customWidth="1"/>
    <col min="6" max="6" width="13.00390625" style="0" customWidth="1"/>
    <col min="7" max="8" width="15.375" style="0" customWidth="1"/>
  </cols>
  <sheetData>
    <row r="1" spans="5:7" ht="15.75">
      <c r="E1" s="95"/>
      <c r="F1" s="88"/>
      <c r="G1" s="88" t="s">
        <v>2080</v>
      </c>
    </row>
    <row r="2" spans="5:7" ht="15.75">
      <c r="E2" s="167" t="s">
        <v>2064</v>
      </c>
      <c r="F2" s="168"/>
      <c r="G2" s="168"/>
    </row>
    <row r="3" spans="4:7" ht="15.75">
      <c r="D3" s="167" t="s">
        <v>2065</v>
      </c>
      <c r="E3" s="168"/>
      <c r="F3" s="168"/>
      <c r="G3" s="168"/>
    </row>
    <row r="4" spans="5:7" ht="15.75">
      <c r="E4" s="167" t="s">
        <v>2069</v>
      </c>
      <c r="F4" s="168"/>
      <c r="G4" s="168"/>
    </row>
    <row r="5" spans="5:7" ht="15.75">
      <c r="E5" s="167" t="s">
        <v>2070</v>
      </c>
      <c r="F5" s="168"/>
      <c r="G5" s="168"/>
    </row>
    <row r="6" spans="5:7" ht="15.75">
      <c r="E6" s="167" t="s">
        <v>2071</v>
      </c>
      <c r="F6" s="167"/>
      <c r="G6" s="167"/>
    </row>
    <row r="7" spans="5:7" ht="15.75">
      <c r="E7" s="88"/>
      <c r="F7" s="167" t="s">
        <v>2072</v>
      </c>
      <c r="G7" s="167"/>
    </row>
    <row r="8" spans="5:7" ht="15.75">
      <c r="E8" s="88"/>
      <c r="F8" s="88"/>
      <c r="G8" s="88" t="s">
        <v>2088</v>
      </c>
    </row>
    <row r="9" spans="6:7" ht="18.75">
      <c r="F9" s="45"/>
      <c r="G9" s="46"/>
    </row>
    <row r="11" spans="1:7" ht="18.75">
      <c r="A11" s="234" t="s">
        <v>548</v>
      </c>
      <c r="B11" s="234"/>
      <c r="C11" s="234"/>
      <c r="D11" s="234"/>
      <c r="E11" s="234"/>
      <c r="F11" s="234"/>
      <c r="G11" s="234"/>
    </row>
    <row r="12" ht="13.5" thickBot="1"/>
    <row r="13" spans="1:7" ht="30.75" customHeight="1" thickBot="1">
      <c r="A13" s="180" t="s">
        <v>897</v>
      </c>
      <c r="B13" s="180" t="s">
        <v>898</v>
      </c>
      <c r="C13" s="180" t="s">
        <v>518</v>
      </c>
      <c r="D13" s="231" t="s">
        <v>519</v>
      </c>
      <c r="E13" s="232"/>
      <c r="F13" s="232"/>
      <c r="G13" s="233"/>
    </row>
    <row r="14" spans="1:7" ht="13.5" thickBot="1">
      <c r="A14" s="181"/>
      <c r="B14" s="181"/>
      <c r="C14" s="181"/>
      <c r="D14" s="4" t="s">
        <v>520</v>
      </c>
      <c r="E14" s="4" t="s">
        <v>521</v>
      </c>
      <c r="F14" s="4" t="s">
        <v>522</v>
      </c>
      <c r="G14" s="4" t="s">
        <v>523</v>
      </c>
    </row>
    <row r="15" spans="1:7" ht="13.5" thickBot="1">
      <c r="A15" s="18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</row>
    <row r="16" spans="1:7" ht="13.5" thickBot="1">
      <c r="A16" s="19" t="s">
        <v>524</v>
      </c>
      <c r="B16" s="223" t="s">
        <v>905</v>
      </c>
      <c r="C16" s="224"/>
      <c r="D16" s="224"/>
      <c r="E16" s="224"/>
      <c r="F16" s="224"/>
      <c r="G16" s="225"/>
    </row>
    <row r="17" spans="1:9" ht="45" customHeight="1" thickBot="1">
      <c r="A17" s="178" t="s">
        <v>549</v>
      </c>
      <c r="B17" s="21" t="s">
        <v>528</v>
      </c>
      <c r="C17" s="36">
        <f>SUM(C18:C22)</f>
        <v>100</v>
      </c>
      <c r="D17" s="32">
        <f>SUM(D18:D22)</f>
        <v>146.4</v>
      </c>
      <c r="E17" s="32">
        <f>SUM(E18:E22)</f>
        <v>171</v>
      </c>
      <c r="F17" s="32">
        <f>SUM(F18:F22)</f>
        <v>11392.1</v>
      </c>
      <c r="G17" s="32">
        <f>SUM(G18:G22)</f>
        <v>11709.500000000002</v>
      </c>
      <c r="H17" s="33"/>
      <c r="I17" s="31"/>
    </row>
    <row r="18" spans="1:9" ht="13.5" thickBot="1">
      <c r="A18" s="187"/>
      <c r="B18" s="21" t="s">
        <v>525</v>
      </c>
      <c r="C18" s="36">
        <v>20</v>
      </c>
      <c r="D18" s="32">
        <v>24</v>
      </c>
      <c r="E18" s="32">
        <v>28</v>
      </c>
      <c r="F18" s="32">
        <v>1866</v>
      </c>
      <c r="G18" s="32">
        <v>1918</v>
      </c>
      <c r="H18" s="33"/>
      <c r="I18" s="31"/>
    </row>
    <row r="19" spans="1:9" ht="13.5" thickBot="1">
      <c r="A19" s="187"/>
      <c r="B19" s="21" t="s">
        <v>526</v>
      </c>
      <c r="C19" s="36">
        <v>20</v>
      </c>
      <c r="D19" s="32">
        <v>26.4</v>
      </c>
      <c r="E19" s="32">
        <v>30.8</v>
      </c>
      <c r="F19" s="32">
        <v>2052.6</v>
      </c>
      <c r="G19" s="32">
        <v>2109.8</v>
      </c>
      <c r="H19" s="33"/>
      <c r="I19" s="31"/>
    </row>
    <row r="20" spans="1:9" ht="13.5" thickBot="1">
      <c r="A20" s="187"/>
      <c r="B20" s="21" t="s">
        <v>746</v>
      </c>
      <c r="C20" s="36">
        <v>20</v>
      </c>
      <c r="D20" s="32">
        <v>29</v>
      </c>
      <c r="E20" s="32">
        <v>33.9</v>
      </c>
      <c r="F20" s="32">
        <v>2257.9</v>
      </c>
      <c r="G20" s="32">
        <v>2320.8</v>
      </c>
      <c r="H20" s="33"/>
      <c r="I20" s="31"/>
    </row>
    <row r="21" spans="1:9" ht="13.5" thickBot="1">
      <c r="A21" s="187"/>
      <c r="B21" s="21" t="s">
        <v>750</v>
      </c>
      <c r="C21" s="36">
        <v>20</v>
      </c>
      <c r="D21" s="32">
        <v>31.9</v>
      </c>
      <c r="E21" s="32">
        <v>37.3</v>
      </c>
      <c r="F21" s="32">
        <v>2483.6</v>
      </c>
      <c r="G21" s="32">
        <v>2552.8</v>
      </c>
      <c r="H21" s="33"/>
      <c r="I21" s="31"/>
    </row>
    <row r="22" spans="1:9" ht="13.5" thickBot="1">
      <c r="A22" s="179"/>
      <c r="B22" s="21" t="s">
        <v>527</v>
      </c>
      <c r="C22" s="36">
        <v>20</v>
      </c>
      <c r="D22" s="32">
        <v>35.1</v>
      </c>
      <c r="E22" s="32">
        <v>41</v>
      </c>
      <c r="F22" s="32">
        <v>2732</v>
      </c>
      <c r="G22" s="32">
        <v>2808.1</v>
      </c>
      <c r="H22" s="33"/>
      <c r="I22" s="31"/>
    </row>
    <row r="23" spans="1:9" ht="40.5" customHeight="1" thickBot="1">
      <c r="A23" s="178" t="s">
        <v>550</v>
      </c>
      <c r="B23" s="21" t="s">
        <v>910</v>
      </c>
      <c r="C23" s="36">
        <f>SUM(C24:C28)</f>
        <v>0</v>
      </c>
      <c r="D23" s="32">
        <f>SUM(D24:D28)</f>
        <v>102.6</v>
      </c>
      <c r="E23" s="32">
        <f>SUM(E24:E28)</f>
        <v>119.7</v>
      </c>
      <c r="F23" s="32">
        <f>SUM(F24:F28)</f>
        <v>7948.900000000001</v>
      </c>
      <c r="G23" s="32">
        <f>SUM(G24:G28)</f>
        <v>8171.200000000001</v>
      </c>
      <c r="H23" s="33"/>
      <c r="I23" s="31"/>
    </row>
    <row r="24" spans="1:9" ht="13.5" thickBot="1">
      <c r="A24" s="187"/>
      <c r="B24" s="21" t="s">
        <v>525</v>
      </c>
      <c r="C24" s="36">
        <v>0</v>
      </c>
      <c r="D24" s="32">
        <v>16.8</v>
      </c>
      <c r="E24" s="32">
        <v>19.6</v>
      </c>
      <c r="F24" s="32">
        <v>1302</v>
      </c>
      <c r="G24" s="32">
        <v>1338.4</v>
      </c>
      <c r="H24" s="33"/>
      <c r="I24" s="31"/>
    </row>
    <row r="25" spans="1:9" ht="13.5" thickBot="1">
      <c r="A25" s="187"/>
      <c r="B25" s="21" t="s">
        <v>526</v>
      </c>
      <c r="C25" s="36">
        <v>0</v>
      </c>
      <c r="D25" s="32">
        <v>18.5</v>
      </c>
      <c r="E25" s="32">
        <v>21.6</v>
      </c>
      <c r="F25" s="32">
        <v>1432.2</v>
      </c>
      <c r="G25" s="32">
        <v>1472.3</v>
      </c>
      <c r="H25" s="33"/>
      <c r="I25" s="31"/>
    </row>
    <row r="26" spans="1:9" ht="13.5" thickBot="1">
      <c r="A26" s="187"/>
      <c r="B26" s="21" t="s">
        <v>746</v>
      </c>
      <c r="C26" s="36">
        <v>0</v>
      </c>
      <c r="D26" s="32">
        <v>20.3</v>
      </c>
      <c r="E26" s="32">
        <v>23.7</v>
      </c>
      <c r="F26" s="32">
        <v>1575.4</v>
      </c>
      <c r="G26" s="32">
        <v>1619.4</v>
      </c>
      <c r="H26" s="33"/>
      <c r="I26" s="31"/>
    </row>
    <row r="27" spans="1:9" ht="13.5" thickBot="1">
      <c r="A27" s="187"/>
      <c r="B27" s="21" t="s">
        <v>750</v>
      </c>
      <c r="C27" s="36">
        <v>0</v>
      </c>
      <c r="D27" s="32">
        <v>22.4</v>
      </c>
      <c r="E27" s="32">
        <v>26.1</v>
      </c>
      <c r="F27" s="32">
        <v>1733</v>
      </c>
      <c r="G27" s="32">
        <v>1781.5</v>
      </c>
      <c r="H27" s="33"/>
      <c r="I27" s="31"/>
    </row>
    <row r="28" spans="1:9" ht="13.5" thickBot="1">
      <c r="A28" s="179"/>
      <c r="B28" s="21" t="s">
        <v>527</v>
      </c>
      <c r="C28" s="36">
        <v>0</v>
      </c>
      <c r="D28" s="32">
        <v>24.6</v>
      </c>
      <c r="E28" s="32">
        <v>28.7</v>
      </c>
      <c r="F28" s="32">
        <v>1906.3</v>
      </c>
      <c r="G28" s="32">
        <v>1959.6</v>
      </c>
      <c r="H28" s="33"/>
      <c r="I28" s="31"/>
    </row>
    <row r="29" spans="1:9" ht="35.25" customHeight="1" thickBot="1">
      <c r="A29" s="178" t="s">
        <v>551</v>
      </c>
      <c r="B29" s="21" t="s">
        <v>913</v>
      </c>
      <c r="C29" s="36">
        <f>SUM(C30:C34)</f>
        <v>100</v>
      </c>
      <c r="D29" s="32">
        <f>SUM(D30:D34)</f>
        <v>120</v>
      </c>
      <c r="E29" s="32">
        <f>SUM(E30:E34)</f>
        <v>140</v>
      </c>
      <c r="F29" s="32">
        <f>SUM(F30:F34)</f>
        <v>9330</v>
      </c>
      <c r="G29" s="32">
        <f>SUM(G30:G34)</f>
        <v>9590</v>
      </c>
      <c r="H29" s="33"/>
      <c r="I29" s="31"/>
    </row>
    <row r="30" spans="1:9" ht="13.5" thickBot="1">
      <c r="A30" s="187"/>
      <c r="B30" s="21" t="s">
        <v>525</v>
      </c>
      <c r="C30" s="36">
        <v>10</v>
      </c>
      <c r="D30" s="32">
        <v>12</v>
      </c>
      <c r="E30" s="32">
        <v>14</v>
      </c>
      <c r="F30" s="32">
        <v>933</v>
      </c>
      <c r="G30" s="32">
        <v>959</v>
      </c>
      <c r="H30" s="33"/>
      <c r="I30" s="31"/>
    </row>
    <row r="31" spans="1:9" ht="13.5" thickBot="1">
      <c r="A31" s="187"/>
      <c r="B31" s="21" t="s">
        <v>526</v>
      </c>
      <c r="C31" s="36">
        <v>15</v>
      </c>
      <c r="D31" s="32">
        <v>18</v>
      </c>
      <c r="E31" s="32">
        <v>21</v>
      </c>
      <c r="F31" s="32">
        <v>1399.5</v>
      </c>
      <c r="G31" s="32">
        <v>1438.5</v>
      </c>
      <c r="H31" s="33"/>
      <c r="I31" s="31"/>
    </row>
    <row r="32" spans="1:9" ht="13.5" thickBot="1">
      <c r="A32" s="187"/>
      <c r="B32" s="21" t="s">
        <v>746</v>
      </c>
      <c r="C32" s="36">
        <v>20</v>
      </c>
      <c r="D32" s="32">
        <v>24</v>
      </c>
      <c r="E32" s="32">
        <v>28</v>
      </c>
      <c r="F32" s="32">
        <v>1866</v>
      </c>
      <c r="G32" s="32">
        <v>1918</v>
      </c>
      <c r="H32" s="33"/>
      <c r="I32" s="31"/>
    </row>
    <row r="33" spans="1:9" ht="13.5" thickBot="1">
      <c r="A33" s="187"/>
      <c r="B33" s="21" t="s">
        <v>750</v>
      </c>
      <c r="C33" s="36">
        <v>25</v>
      </c>
      <c r="D33" s="32">
        <v>30</v>
      </c>
      <c r="E33" s="32">
        <v>35</v>
      </c>
      <c r="F33" s="32">
        <v>2332.5</v>
      </c>
      <c r="G33" s="32">
        <v>2397.5</v>
      </c>
      <c r="H33" s="33"/>
      <c r="I33" s="31"/>
    </row>
    <row r="34" spans="1:9" ht="13.5" thickBot="1">
      <c r="A34" s="179"/>
      <c r="B34" s="21" t="s">
        <v>527</v>
      </c>
      <c r="C34" s="36">
        <v>30</v>
      </c>
      <c r="D34" s="32">
        <v>36</v>
      </c>
      <c r="E34" s="32">
        <v>42</v>
      </c>
      <c r="F34" s="32">
        <v>2799</v>
      </c>
      <c r="G34" s="32">
        <v>2877</v>
      </c>
      <c r="H34" s="33"/>
      <c r="I34" s="31"/>
    </row>
    <row r="35" spans="1:9" ht="13.5" thickBot="1">
      <c r="A35" s="19">
        <v>11</v>
      </c>
      <c r="B35" s="223" t="s">
        <v>627</v>
      </c>
      <c r="C35" s="224"/>
      <c r="D35" s="224"/>
      <c r="E35" s="224"/>
      <c r="F35" s="224"/>
      <c r="G35" s="225"/>
      <c r="H35" s="33"/>
      <c r="I35" s="31"/>
    </row>
    <row r="36" spans="1:9" ht="27" customHeight="1" thickBot="1">
      <c r="A36" s="228" t="s">
        <v>1255</v>
      </c>
      <c r="B36" s="55" t="s">
        <v>629</v>
      </c>
      <c r="C36" s="56">
        <f>SUM(C37:C41)</f>
        <v>30</v>
      </c>
      <c r="D36" s="57">
        <f>SUM(D37:D41)</f>
        <v>3445.4</v>
      </c>
      <c r="E36" s="57">
        <f>SUM(E37:E41)</f>
        <v>326.6</v>
      </c>
      <c r="F36" s="57">
        <f>SUM(F37:F41)</f>
        <v>2596.3</v>
      </c>
      <c r="G36" s="57">
        <f>SUM(G37:G41)</f>
        <v>6368.299999999999</v>
      </c>
      <c r="H36" s="33"/>
      <c r="I36" s="31"/>
    </row>
    <row r="37" spans="1:9" ht="13.5" thickBot="1">
      <c r="A37" s="229"/>
      <c r="B37" s="55" t="s">
        <v>525</v>
      </c>
      <c r="C37" s="56">
        <v>0</v>
      </c>
      <c r="D37" s="57">
        <v>0</v>
      </c>
      <c r="E37" s="57">
        <v>0</v>
      </c>
      <c r="F37" s="57">
        <v>0</v>
      </c>
      <c r="G37" s="57">
        <v>0</v>
      </c>
      <c r="H37" s="33"/>
      <c r="I37" s="31"/>
    </row>
    <row r="38" spans="1:9" ht="13.5" thickBot="1">
      <c r="A38" s="229"/>
      <c r="B38" s="55" t="s">
        <v>529</v>
      </c>
      <c r="C38" s="56">
        <v>0</v>
      </c>
      <c r="D38" s="57">
        <v>0</v>
      </c>
      <c r="E38" s="57">
        <v>0</v>
      </c>
      <c r="F38" s="57">
        <v>0</v>
      </c>
      <c r="G38" s="57">
        <v>0</v>
      </c>
      <c r="H38" s="33"/>
      <c r="I38" s="31"/>
    </row>
    <row r="39" spans="1:9" ht="13.5" thickBot="1">
      <c r="A39" s="229"/>
      <c r="B39" s="55" t="s">
        <v>530</v>
      </c>
      <c r="C39" s="56">
        <v>5</v>
      </c>
      <c r="D39" s="57">
        <v>542.4</v>
      </c>
      <c r="E39" s="57">
        <v>51.4</v>
      </c>
      <c r="F39" s="57">
        <v>408.7</v>
      </c>
      <c r="G39" s="57">
        <v>1002.5</v>
      </c>
      <c r="H39" s="33"/>
      <c r="I39" s="31"/>
    </row>
    <row r="40" spans="1:9" ht="13.5" thickBot="1">
      <c r="A40" s="229"/>
      <c r="B40" s="55" t="s">
        <v>531</v>
      </c>
      <c r="C40" s="56">
        <v>10</v>
      </c>
      <c r="D40" s="57">
        <v>1084.5</v>
      </c>
      <c r="E40" s="57">
        <v>102.8</v>
      </c>
      <c r="F40" s="57">
        <v>817.3</v>
      </c>
      <c r="G40" s="57">
        <v>2004.6</v>
      </c>
      <c r="H40" s="33"/>
      <c r="I40" s="31"/>
    </row>
    <row r="41" spans="1:9" ht="13.5" thickBot="1">
      <c r="A41" s="230"/>
      <c r="B41" s="55" t="s">
        <v>754</v>
      </c>
      <c r="C41" s="56">
        <v>15</v>
      </c>
      <c r="D41" s="57">
        <v>1818.5</v>
      </c>
      <c r="E41" s="57">
        <v>172.4</v>
      </c>
      <c r="F41" s="57">
        <v>1370.3</v>
      </c>
      <c r="G41" s="57">
        <v>3361.2</v>
      </c>
      <c r="H41" s="33"/>
      <c r="I41" s="31"/>
    </row>
    <row r="42" spans="1:9" ht="41.25" customHeight="1" thickBot="1">
      <c r="A42" s="228" t="s">
        <v>576</v>
      </c>
      <c r="B42" s="55" t="s">
        <v>532</v>
      </c>
      <c r="C42" s="56">
        <f>SUM(C43:C47)</f>
        <v>180</v>
      </c>
      <c r="D42" s="57">
        <f>SUM(D43:D47)</f>
        <v>19684</v>
      </c>
      <c r="E42" s="57">
        <f>SUM(E43:E47)</f>
        <v>1865.6999999999998</v>
      </c>
      <c r="F42" s="57">
        <f>SUM(F43:F47)</f>
        <v>14832.7</v>
      </c>
      <c r="G42" s="57">
        <f>SUM(G43:G47)</f>
        <v>36382.4</v>
      </c>
      <c r="H42" s="33"/>
      <c r="I42" s="31"/>
    </row>
    <row r="43" spans="1:9" ht="13.5" thickBot="1">
      <c r="A43" s="229"/>
      <c r="B43" s="55" t="s">
        <v>525</v>
      </c>
      <c r="C43" s="56">
        <v>30</v>
      </c>
      <c r="D43" s="57">
        <v>2679.7</v>
      </c>
      <c r="E43" s="57">
        <v>254</v>
      </c>
      <c r="F43" s="57">
        <v>2019.3</v>
      </c>
      <c r="G43" s="57">
        <v>4953</v>
      </c>
      <c r="H43" s="33"/>
      <c r="I43" s="31"/>
    </row>
    <row r="44" spans="1:9" ht="13.5" thickBot="1">
      <c r="A44" s="229"/>
      <c r="B44" s="55" t="s">
        <v>529</v>
      </c>
      <c r="C44" s="56">
        <v>30</v>
      </c>
      <c r="D44" s="57">
        <v>2966.9</v>
      </c>
      <c r="E44" s="57">
        <v>281.2</v>
      </c>
      <c r="F44" s="57">
        <v>2235.7</v>
      </c>
      <c r="G44" s="57">
        <v>5483.8</v>
      </c>
      <c r="H44" s="33"/>
      <c r="I44" s="31"/>
    </row>
    <row r="45" spans="1:9" ht="13.5" thickBot="1">
      <c r="A45" s="229"/>
      <c r="B45" s="55" t="s">
        <v>533</v>
      </c>
      <c r="C45" s="56">
        <v>40</v>
      </c>
      <c r="D45" s="57">
        <v>4338.8</v>
      </c>
      <c r="E45" s="57">
        <v>411.3</v>
      </c>
      <c r="F45" s="57">
        <v>3269.5</v>
      </c>
      <c r="G45" s="57">
        <v>8019.6</v>
      </c>
      <c r="H45" s="33"/>
      <c r="I45" s="31"/>
    </row>
    <row r="46" spans="1:9" ht="13.5" thickBot="1">
      <c r="A46" s="229"/>
      <c r="B46" s="55" t="s">
        <v>531</v>
      </c>
      <c r="C46" s="56">
        <v>40</v>
      </c>
      <c r="D46" s="57">
        <v>4849.3</v>
      </c>
      <c r="E46" s="57">
        <v>459.6</v>
      </c>
      <c r="F46" s="57">
        <v>3654.1</v>
      </c>
      <c r="G46" s="57">
        <v>8963</v>
      </c>
      <c r="H46" s="33"/>
      <c r="I46" s="31"/>
    </row>
    <row r="47" spans="1:9" ht="13.5" thickBot="1">
      <c r="A47" s="230"/>
      <c r="B47" s="55" t="s">
        <v>754</v>
      </c>
      <c r="C47" s="56">
        <v>40</v>
      </c>
      <c r="D47" s="57">
        <v>4849.3</v>
      </c>
      <c r="E47" s="57">
        <v>459.6</v>
      </c>
      <c r="F47" s="57">
        <v>3654.1</v>
      </c>
      <c r="G47" s="57">
        <v>8963</v>
      </c>
      <c r="H47" s="33"/>
      <c r="I47" s="31"/>
    </row>
    <row r="48" spans="1:9" ht="45" customHeight="1" thickBot="1">
      <c r="A48" s="228" t="s">
        <v>581</v>
      </c>
      <c r="B48" s="55" t="s">
        <v>535</v>
      </c>
      <c r="C48" s="56">
        <f>SUM(C49:C53)</f>
        <v>0</v>
      </c>
      <c r="D48" s="57">
        <f>SUM(D49:D53)</f>
        <v>0</v>
      </c>
      <c r="E48" s="57">
        <f>SUM(E49:E53)</f>
        <v>0</v>
      </c>
      <c r="F48" s="57">
        <f>SUM(F49:F53)</f>
        <v>0</v>
      </c>
      <c r="G48" s="57">
        <f>SUM(G49:G53)</f>
        <v>0</v>
      </c>
      <c r="H48" s="33"/>
      <c r="I48" s="31"/>
    </row>
    <row r="49" spans="1:9" ht="13.5" thickBot="1">
      <c r="A49" s="229"/>
      <c r="B49" s="55" t="s">
        <v>525</v>
      </c>
      <c r="C49" s="56">
        <v>0</v>
      </c>
      <c r="D49" s="57">
        <v>0</v>
      </c>
      <c r="E49" s="57">
        <v>0</v>
      </c>
      <c r="F49" s="57">
        <v>0</v>
      </c>
      <c r="G49" s="57">
        <v>0</v>
      </c>
      <c r="H49" s="33"/>
      <c r="I49" s="31"/>
    </row>
    <row r="50" spans="1:9" ht="13.5" thickBot="1">
      <c r="A50" s="229"/>
      <c r="B50" s="55" t="s">
        <v>529</v>
      </c>
      <c r="C50" s="56">
        <v>0</v>
      </c>
      <c r="D50" s="57">
        <v>0</v>
      </c>
      <c r="E50" s="57">
        <v>0</v>
      </c>
      <c r="F50" s="57">
        <v>0</v>
      </c>
      <c r="G50" s="57">
        <v>0</v>
      </c>
      <c r="H50" s="33"/>
      <c r="I50" s="31"/>
    </row>
    <row r="51" spans="1:9" ht="13.5" thickBot="1">
      <c r="A51" s="229"/>
      <c r="B51" s="55" t="s">
        <v>533</v>
      </c>
      <c r="C51" s="56">
        <v>0</v>
      </c>
      <c r="D51" s="57">
        <v>0</v>
      </c>
      <c r="E51" s="57">
        <v>0</v>
      </c>
      <c r="F51" s="57">
        <v>0</v>
      </c>
      <c r="G51" s="57">
        <v>0</v>
      </c>
      <c r="H51" s="33"/>
      <c r="I51" s="31"/>
    </row>
    <row r="52" spans="1:9" ht="13.5" thickBot="1">
      <c r="A52" s="229"/>
      <c r="B52" s="55" t="s">
        <v>531</v>
      </c>
      <c r="C52" s="56">
        <v>0</v>
      </c>
      <c r="D52" s="57">
        <v>0</v>
      </c>
      <c r="E52" s="57">
        <v>0</v>
      </c>
      <c r="F52" s="57">
        <v>0</v>
      </c>
      <c r="G52" s="57">
        <v>0</v>
      </c>
      <c r="H52" s="33"/>
      <c r="I52" s="31"/>
    </row>
    <row r="53" spans="1:9" ht="13.5" thickBot="1">
      <c r="A53" s="230"/>
      <c r="B53" s="55" t="s">
        <v>754</v>
      </c>
      <c r="C53" s="56">
        <v>0</v>
      </c>
      <c r="D53" s="57">
        <v>0</v>
      </c>
      <c r="E53" s="57">
        <v>0</v>
      </c>
      <c r="F53" s="57">
        <v>0</v>
      </c>
      <c r="G53" s="57">
        <v>0</v>
      </c>
      <c r="H53" s="33"/>
      <c r="I53" s="31"/>
    </row>
    <row r="54" spans="1:9" ht="28.5" customHeight="1" thickBot="1">
      <c r="A54" s="228" t="s">
        <v>798</v>
      </c>
      <c r="B54" s="55" t="s">
        <v>1420</v>
      </c>
      <c r="C54" s="56">
        <f>SUM(C55:C59)</f>
        <v>50</v>
      </c>
      <c r="D54" s="57">
        <f>SUM(D55:D59)</f>
        <v>3418.2000000000003</v>
      </c>
      <c r="E54" s="57">
        <f>SUM(E55:E59)</f>
        <v>323.99999999999994</v>
      </c>
      <c r="F54" s="57">
        <f>SUM(F55:F59)</f>
        <v>2574.6</v>
      </c>
      <c r="G54" s="57">
        <f>SUM(G55:G59)</f>
        <v>6316.8</v>
      </c>
      <c r="H54" s="33"/>
      <c r="I54" s="31"/>
    </row>
    <row r="55" spans="1:9" ht="13.5" thickBot="1">
      <c r="A55" s="229"/>
      <c r="B55" s="58" t="s">
        <v>517</v>
      </c>
      <c r="C55" s="56">
        <v>10</v>
      </c>
      <c r="D55" s="57">
        <v>683.6</v>
      </c>
      <c r="E55" s="57">
        <v>64.8</v>
      </c>
      <c r="F55" s="57">
        <v>515.2</v>
      </c>
      <c r="G55" s="57">
        <v>1263.6</v>
      </c>
      <c r="H55" s="33"/>
      <c r="I55" s="31"/>
    </row>
    <row r="56" spans="1:9" ht="13.5" thickBot="1">
      <c r="A56" s="229"/>
      <c r="B56" s="58" t="s">
        <v>526</v>
      </c>
      <c r="C56" s="56">
        <v>15</v>
      </c>
      <c r="D56" s="57">
        <v>1025.5</v>
      </c>
      <c r="E56" s="57">
        <v>97.2</v>
      </c>
      <c r="F56" s="57">
        <v>772.1</v>
      </c>
      <c r="G56" s="57">
        <v>1894.8</v>
      </c>
      <c r="H56" s="33"/>
      <c r="I56" s="31"/>
    </row>
    <row r="57" spans="1:9" ht="13.5" thickBot="1">
      <c r="A57" s="229"/>
      <c r="B57" s="58" t="s">
        <v>746</v>
      </c>
      <c r="C57" s="56">
        <v>15</v>
      </c>
      <c r="D57" s="57">
        <v>1025.5</v>
      </c>
      <c r="E57" s="57">
        <v>97.2</v>
      </c>
      <c r="F57" s="57">
        <v>772.1</v>
      </c>
      <c r="G57" s="57">
        <v>1894.8</v>
      </c>
      <c r="H57" s="33"/>
      <c r="I57" s="31"/>
    </row>
    <row r="58" spans="1:9" ht="13.5" thickBot="1">
      <c r="A58" s="229"/>
      <c r="B58" s="58" t="s">
        <v>750</v>
      </c>
      <c r="C58" s="56">
        <v>5</v>
      </c>
      <c r="D58" s="57">
        <v>341.8</v>
      </c>
      <c r="E58" s="57">
        <v>32.4</v>
      </c>
      <c r="F58" s="57">
        <v>257.6</v>
      </c>
      <c r="G58" s="57">
        <v>631.8</v>
      </c>
      <c r="H58" s="33"/>
      <c r="I58" s="31"/>
    </row>
    <row r="59" spans="1:9" ht="13.5" thickBot="1">
      <c r="A59" s="230"/>
      <c r="B59" s="58" t="s">
        <v>754</v>
      </c>
      <c r="C59" s="56">
        <v>5</v>
      </c>
      <c r="D59" s="57">
        <v>341.8</v>
      </c>
      <c r="E59" s="57">
        <v>32.4</v>
      </c>
      <c r="F59" s="57">
        <v>257.6</v>
      </c>
      <c r="G59" s="57">
        <v>631.8</v>
      </c>
      <c r="H59" s="33"/>
      <c r="I59" s="31"/>
    </row>
    <row r="60" spans="1:9" ht="18.75" customHeight="1" thickBot="1">
      <c r="A60" s="228" t="s">
        <v>799</v>
      </c>
      <c r="B60" s="55" t="s">
        <v>1427</v>
      </c>
      <c r="C60" s="56">
        <f>SUM(C61:C65)</f>
        <v>60</v>
      </c>
      <c r="D60" s="57">
        <f>SUM(D61:D65)</f>
        <v>4557.6</v>
      </c>
      <c r="E60" s="57">
        <f>SUM(E61:E65)</f>
        <v>432</v>
      </c>
      <c r="F60" s="57">
        <f>SUM(F61:F65)</f>
        <v>3434.4</v>
      </c>
      <c r="G60" s="57">
        <f>SUM(G61:G65)</f>
        <v>8424</v>
      </c>
      <c r="H60" s="33"/>
      <c r="I60" s="31"/>
    </row>
    <row r="61" spans="1:9" ht="13.5" thickBot="1">
      <c r="A61" s="229"/>
      <c r="B61" s="58" t="s">
        <v>517</v>
      </c>
      <c r="C61" s="56">
        <v>20</v>
      </c>
      <c r="D61" s="57">
        <v>1519.2</v>
      </c>
      <c r="E61" s="57">
        <v>144</v>
      </c>
      <c r="F61" s="57">
        <v>1144.8</v>
      </c>
      <c r="G61" s="57">
        <v>2808</v>
      </c>
      <c r="H61" s="33"/>
      <c r="I61" s="31"/>
    </row>
    <row r="62" spans="1:9" ht="13.5" thickBot="1">
      <c r="A62" s="229"/>
      <c r="B62" s="58" t="s">
        <v>526</v>
      </c>
      <c r="C62" s="56">
        <v>25</v>
      </c>
      <c r="D62" s="57">
        <v>1899</v>
      </c>
      <c r="E62" s="57">
        <v>180</v>
      </c>
      <c r="F62" s="57">
        <v>1431</v>
      </c>
      <c r="G62" s="57">
        <v>3510</v>
      </c>
      <c r="H62" s="33"/>
      <c r="I62" s="31"/>
    </row>
    <row r="63" spans="1:9" ht="13.5" thickBot="1">
      <c r="A63" s="229"/>
      <c r="B63" s="58" t="s">
        <v>746</v>
      </c>
      <c r="C63" s="56">
        <v>15</v>
      </c>
      <c r="D63" s="57">
        <v>1139.4</v>
      </c>
      <c r="E63" s="57">
        <v>108</v>
      </c>
      <c r="F63" s="57">
        <v>858.6</v>
      </c>
      <c r="G63" s="57">
        <v>2106</v>
      </c>
      <c r="H63" s="33"/>
      <c r="I63" s="31"/>
    </row>
    <row r="64" spans="1:9" ht="13.5" thickBot="1">
      <c r="A64" s="229"/>
      <c r="B64" s="58" t="s">
        <v>750</v>
      </c>
      <c r="C64" s="56">
        <v>0</v>
      </c>
      <c r="D64" s="57">
        <v>0</v>
      </c>
      <c r="E64" s="57">
        <v>0</v>
      </c>
      <c r="F64" s="57">
        <v>0</v>
      </c>
      <c r="G64" s="57">
        <v>0</v>
      </c>
      <c r="H64" s="33"/>
      <c r="I64" s="31"/>
    </row>
    <row r="65" spans="1:9" ht="13.5" thickBot="1">
      <c r="A65" s="230"/>
      <c r="B65" s="58" t="s">
        <v>754</v>
      </c>
      <c r="C65" s="56">
        <v>0</v>
      </c>
      <c r="D65" s="57">
        <v>0</v>
      </c>
      <c r="E65" s="57">
        <v>0</v>
      </c>
      <c r="F65" s="57">
        <v>0</v>
      </c>
      <c r="G65" s="57">
        <v>0</v>
      </c>
      <c r="H65" s="33"/>
      <c r="I65" s="31"/>
    </row>
    <row r="66" spans="1:9" ht="19.5" customHeight="1" thickBot="1">
      <c r="A66" s="228" t="s">
        <v>800</v>
      </c>
      <c r="B66" s="55" t="s">
        <v>1432</v>
      </c>
      <c r="C66" s="56">
        <f>SUM(C67:C71)</f>
        <v>7</v>
      </c>
      <c r="D66" s="57">
        <f>SUM(D67:D71)</f>
        <v>443.1</v>
      </c>
      <c r="E66" s="57">
        <f>SUM(E67:E71)</f>
        <v>42</v>
      </c>
      <c r="F66" s="57">
        <f>SUM(F67:F71)</f>
        <v>333.9</v>
      </c>
      <c r="G66" s="57">
        <f>SUM(G67:G71)</f>
        <v>819</v>
      </c>
      <c r="H66" s="33"/>
      <c r="I66" s="31"/>
    </row>
    <row r="67" spans="1:9" ht="13.5" thickBot="1">
      <c r="A67" s="229"/>
      <c r="B67" s="58" t="s">
        <v>517</v>
      </c>
      <c r="C67" s="56">
        <v>4</v>
      </c>
      <c r="D67" s="57">
        <v>253.2</v>
      </c>
      <c r="E67" s="57">
        <v>24</v>
      </c>
      <c r="F67" s="57">
        <v>190.8</v>
      </c>
      <c r="G67" s="57">
        <v>468</v>
      </c>
      <c r="H67" s="33"/>
      <c r="I67" s="31"/>
    </row>
    <row r="68" spans="1:9" ht="13.5" thickBot="1">
      <c r="A68" s="229"/>
      <c r="B68" s="58" t="s">
        <v>526</v>
      </c>
      <c r="C68" s="56">
        <v>3</v>
      </c>
      <c r="D68" s="57">
        <v>189.9</v>
      </c>
      <c r="E68" s="57">
        <v>18</v>
      </c>
      <c r="F68" s="57">
        <v>143.1</v>
      </c>
      <c r="G68" s="57">
        <v>351</v>
      </c>
      <c r="H68" s="33"/>
      <c r="I68" s="31"/>
    </row>
    <row r="69" spans="1:9" ht="13.5" thickBot="1">
      <c r="A69" s="229"/>
      <c r="B69" s="58" t="s">
        <v>746</v>
      </c>
      <c r="C69" s="56">
        <v>0</v>
      </c>
      <c r="D69" s="57">
        <v>0</v>
      </c>
      <c r="E69" s="57">
        <v>0</v>
      </c>
      <c r="F69" s="57">
        <v>0</v>
      </c>
      <c r="G69" s="57">
        <v>0</v>
      </c>
      <c r="H69" s="33"/>
      <c r="I69" s="31"/>
    </row>
    <row r="70" spans="1:9" ht="13.5" thickBot="1">
      <c r="A70" s="229"/>
      <c r="B70" s="58" t="s">
        <v>750</v>
      </c>
      <c r="C70" s="56">
        <v>0</v>
      </c>
      <c r="D70" s="57">
        <v>0</v>
      </c>
      <c r="E70" s="57">
        <v>0</v>
      </c>
      <c r="F70" s="57">
        <v>0</v>
      </c>
      <c r="G70" s="57">
        <v>0</v>
      </c>
      <c r="H70" s="33"/>
      <c r="I70" s="31"/>
    </row>
    <row r="71" spans="1:9" ht="13.5" thickBot="1">
      <c r="A71" s="230"/>
      <c r="B71" s="58" t="s">
        <v>754</v>
      </c>
      <c r="C71" s="56">
        <v>0</v>
      </c>
      <c r="D71" s="57">
        <v>0</v>
      </c>
      <c r="E71" s="57">
        <v>0</v>
      </c>
      <c r="F71" s="57">
        <v>0</v>
      </c>
      <c r="G71" s="57">
        <v>0</v>
      </c>
      <c r="H71" s="33"/>
      <c r="I71" s="31"/>
    </row>
    <row r="72" spans="1:9" ht="33" customHeight="1" thickBot="1">
      <c r="A72" s="228" t="s">
        <v>801</v>
      </c>
      <c r="B72" s="55" t="s">
        <v>1444</v>
      </c>
      <c r="C72" s="56">
        <f>SUM(C73:C77)</f>
        <v>25</v>
      </c>
      <c r="D72" s="57">
        <f>SUM(D73:D77)</f>
        <v>1266</v>
      </c>
      <c r="E72" s="57">
        <f>SUM(E73:E77)</f>
        <v>120</v>
      </c>
      <c r="F72" s="57">
        <f>SUM(F73:F77)</f>
        <v>954.0000000000001</v>
      </c>
      <c r="G72" s="57">
        <f>SUM(G73:G77)</f>
        <v>2340</v>
      </c>
      <c r="H72" s="33"/>
      <c r="I72" s="31"/>
    </row>
    <row r="73" spans="1:9" ht="13.5" thickBot="1">
      <c r="A73" s="229"/>
      <c r="B73" s="58" t="s">
        <v>517</v>
      </c>
      <c r="C73" s="56">
        <v>5</v>
      </c>
      <c r="D73" s="57">
        <v>253.2</v>
      </c>
      <c r="E73" s="57">
        <v>24</v>
      </c>
      <c r="F73" s="57">
        <v>190.8</v>
      </c>
      <c r="G73" s="57">
        <v>468</v>
      </c>
      <c r="H73" s="33"/>
      <c r="I73" s="31"/>
    </row>
    <row r="74" spans="1:9" ht="13.5" thickBot="1">
      <c r="A74" s="229"/>
      <c r="B74" s="58" t="s">
        <v>526</v>
      </c>
      <c r="C74" s="56">
        <v>10</v>
      </c>
      <c r="D74" s="57">
        <v>506.4</v>
      </c>
      <c r="E74" s="57">
        <v>48</v>
      </c>
      <c r="F74" s="57">
        <v>381.6</v>
      </c>
      <c r="G74" s="57">
        <v>936</v>
      </c>
      <c r="H74" s="33"/>
      <c r="I74" s="31"/>
    </row>
    <row r="75" spans="1:9" ht="13.5" thickBot="1">
      <c r="A75" s="229"/>
      <c r="B75" s="58" t="s">
        <v>746</v>
      </c>
      <c r="C75" s="56">
        <v>10</v>
      </c>
      <c r="D75" s="57">
        <v>506.4</v>
      </c>
      <c r="E75" s="57">
        <v>48</v>
      </c>
      <c r="F75" s="57">
        <v>381.6</v>
      </c>
      <c r="G75" s="57">
        <v>936</v>
      </c>
      <c r="H75" s="33"/>
      <c r="I75" s="31"/>
    </row>
    <row r="76" spans="1:9" ht="13.5" thickBot="1">
      <c r="A76" s="229"/>
      <c r="B76" s="58" t="s">
        <v>750</v>
      </c>
      <c r="C76" s="56">
        <v>0</v>
      </c>
      <c r="D76" s="57">
        <v>0</v>
      </c>
      <c r="E76" s="57">
        <v>0</v>
      </c>
      <c r="F76" s="57">
        <v>0</v>
      </c>
      <c r="G76" s="57">
        <v>0</v>
      </c>
      <c r="H76" s="33"/>
      <c r="I76" s="31"/>
    </row>
    <row r="77" spans="1:9" ht="13.5" thickBot="1">
      <c r="A77" s="230"/>
      <c r="B77" s="58" t="s">
        <v>754</v>
      </c>
      <c r="C77" s="56">
        <v>0</v>
      </c>
      <c r="D77" s="57">
        <v>0</v>
      </c>
      <c r="E77" s="57">
        <v>0</v>
      </c>
      <c r="F77" s="57">
        <v>0</v>
      </c>
      <c r="G77" s="57">
        <v>0</v>
      </c>
      <c r="H77" s="33"/>
      <c r="I77" s="31"/>
    </row>
    <row r="78" spans="1:9" ht="27.75" customHeight="1" thickBot="1">
      <c r="A78" s="228" t="s">
        <v>802</v>
      </c>
      <c r="B78" s="55" t="s">
        <v>1447</v>
      </c>
      <c r="C78" s="56">
        <f>SUM(C79:C83)</f>
        <v>50</v>
      </c>
      <c r="D78" s="57">
        <f>SUM(D79:D83)</f>
        <v>3418.2</v>
      </c>
      <c r="E78" s="57">
        <f>SUM(E79:E83)</f>
        <v>324</v>
      </c>
      <c r="F78" s="57">
        <f>SUM(F79:F83)</f>
        <v>2575.8</v>
      </c>
      <c r="G78" s="57">
        <f>SUM(G79:G83)</f>
        <v>6318</v>
      </c>
      <c r="H78" s="33"/>
      <c r="I78" s="31"/>
    </row>
    <row r="79" spans="1:9" ht="13.5" thickBot="1">
      <c r="A79" s="229"/>
      <c r="B79" s="58" t="s">
        <v>517</v>
      </c>
      <c r="C79" s="59">
        <v>10</v>
      </c>
      <c r="D79" s="57">
        <v>683.6</v>
      </c>
      <c r="E79" s="57">
        <v>64.8</v>
      </c>
      <c r="F79" s="57">
        <v>515.2</v>
      </c>
      <c r="G79" s="57">
        <v>1263.6</v>
      </c>
      <c r="H79" s="33"/>
      <c r="I79" s="31"/>
    </row>
    <row r="80" spans="1:9" ht="13.5" thickBot="1">
      <c r="A80" s="229"/>
      <c r="B80" s="58" t="s">
        <v>526</v>
      </c>
      <c r="C80" s="59">
        <v>15</v>
      </c>
      <c r="D80" s="57">
        <v>1025.5</v>
      </c>
      <c r="E80" s="57">
        <v>97.2</v>
      </c>
      <c r="F80" s="57">
        <v>772.7</v>
      </c>
      <c r="G80" s="57">
        <v>1895.4</v>
      </c>
      <c r="H80" s="33"/>
      <c r="I80" s="31"/>
    </row>
    <row r="81" spans="1:9" ht="13.5" thickBot="1">
      <c r="A81" s="229"/>
      <c r="B81" s="58" t="s">
        <v>746</v>
      </c>
      <c r="C81" s="59">
        <v>25</v>
      </c>
      <c r="D81" s="57">
        <v>1709.1</v>
      </c>
      <c r="E81" s="57">
        <v>162</v>
      </c>
      <c r="F81" s="57">
        <v>1287.9</v>
      </c>
      <c r="G81" s="57">
        <v>3159</v>
      </c>
      <c r="H81" s="33"/>
      <c r="I81" s="31"/>
    </row>
    <row r="82" spans="1:9" ht="13.5" thickBot="1">
      <c r="A82" s="229"/>
      <c r="B82" s="58" t="s">
        <v>750</v>
      </c>
      <c r="C82" s="59">
        <v>0</v>
      </c>
      <c r="D82" s="57">
        <v>0</v>
      </c>
      <c r="E82" s="57">
        <v>0</v>
      </c>
      <c r="F82" s="57">
        <v>0</v>
      </c>
      <c r="G82" s="57">
        <v>0</v>
      </c>
      <c r="H82" s="33"/>
      <c r="I82" s="31"/>
    </row>
    <row r="83" spans="1:9" ht="13.5" thickBot="1">
      <c r="A83" s="230"/>
      <c r="B83" s="58" t="s">
        <v>754</v>
      </c>
      <c r="C83" s="59">
        <v>0</v>
      </c>
      <c r="D83" s="57">
        <v>0</v>
      </c>
      <c r="E83" s="57">
        <v>0</v>
      </c>
      <c r="F83" s="57">
        <v>0</v>
      </c>
      <c r="G83" s="57">
        <v>0</v>
      </c>
      <c r="H83" s="33"/>
      <c r="I83" s="31"/>
    </row>
    <row r="84" spans="1:9" ht="27.75" customHeight="1" thickBot="1">
      <c r="A84" s="228" t="s">
        <v>351</v>
      </c>
      <c r="B84" s="55" t="s">
        <v>733</v>
      </c>
      <c r="C84" s="59">
        <f>SUM(C85:C89)</f>
        <v>5</v>
      </c>
      <c r="D84" s="57">
        <f>SUM(D85:D89)</f>
        <v>253.2</v>
      </c>
      <c r="E84" s="57">
        <f>SUM(E85:E89)</f>
        <v>24</v>
      </c>
      <c r="F84" s="57">
        <f>SUM(F85:F89)</f>
        <v>190.8</v>
      </c>
      <c r="G84" s="57">
        <f>SUM(G85:G89)</f>
        <v>468</v>
      </c>
      <c r="H84" s="33"/>
      <c r="I84" s="31"/>
    </row>
    <row r="85" spans="1:9" ht="13.5" thickBot="1">
      <c r="A85" s="229"/>
      <c r="B85" s="58" t="s">
        <v>517</v>
      </c>
      <c r="C85" s="59">
        <v>5</v>
      </c>
      <c r="D85" s="57">
        <v>253.2</v>
      </c>
      <c r="E85" s="57">
        <v>24</v>
      </c>
      <c r="F85" s="57">
        <v>190.8</v>
      </c>
      <c r="G85" s="57">
        <v>468</v>
      </c>
      <c r="H85" s="33"/>
      <c r="I85" s="31"/>
    </row>
    <row r="86" spans="1:9" ht="13.5" thickBot="1">
      <c r="A86" s="229"/>
      <c r="B86" s="58" t="s">
        <v>526</v>
      </c>
      <c r="C86" s="59">
        <v>0</v>
      </c>
      <c r="D86" s="57">
        <v>0</v>
      </c>
      <c r="E86" s="57">
        <v>0</v>
      </c>
      <c r="F86" s="57">
        <v>0</v>
      </c>
      <c r="G86" s="57">
        <v>0</v>
      </c>
      <c r="H86" s="33"/>
      <c r="I86" s="31"/>
    </row>
    <row r="87" spans="1:9" ht="13.5" thickBot="1">
      <c r="A87" s="229"/>
      <c r="B87" s="58" t="s">
        <v>746</v>
      </c>
      <c r="C87" s="59">
        <v>0</v>
      </c>
      <c r="D87" s="57">
        <v>0</v>
      </c>
      <c r="E87" s="57">
        <v>0</v>
      </c>
      <c r="F87" s="57">
        <v>0</v>
      </c>
      <c r="G87" s="57">
        <v>0</v>
      </c>
      <c r="H87" s="33"/>
      <c r="I87" s="31"/>
    </row>
    <row r="88" spans="1:9" ht="13.5" thickBot="1">
      <c r="A88" s="229"/>
      <c r="B88" s="58" t="s">
        <v>750</v>
      </c>
      <c r="C88" s="59">
        <v>0</v>
      </c>
      <c r="D88" s="57">
        <v>0</v>
      </c>
      <c r="E88" s="57">
        <v>0</v>
      </c>
      <c r="F88" s="57">
        <v>0</v>
      </c>
      <c r="G88" s="57">
        <v>0</v>
      </c>
      <c r="H88" s="33"/>
      <c r="I88" s="31"/>
    </row>
    <row r="89" spans="1:9" ht="13.5" thickBot="1">
      <c r="A89" s="230"/>
      <c r="B89" s="58" t="s">
        <v>754</v>
      </c>
      <c r="C89" s="59">
        <v>0</v>
      </c>
      <c r="D89" s="57">
        <v>0</v>
      </c>
      <c r="E89" s="57">
        <v>0</v>
      </c>
      <c r="F89" s="57">
        <v>0</v>
      </c>
      <c r="G89" s="57">
        <v>0</v>
      </c>
      <c r="H89" s="33"/>
      <c r="I89" s="31"/>
    </row>
    <row r="90" spans="1:9" ht="15" customHeight="1" thickBot="1">
      <c r="A90" s="27" t="s">
        <v>1</v>
      </c>
      <c r="B90" s="223" t="s">
        <v>538</v>
      </c>
      <c r="C90" s="224"/>
      <c r="D90" s="224"/>
      <c r="E90" s="224"/>
      <c r="F90" s="224"/>
      <c r="G90" s="225"/>
      <c r="H90" s="33"/>
      <c r="I90" s="31"/>
    </row>
    <row r="91" spans="1:9" ht="33.75" customHeight="1" thickBot="1">
      <c r="A91" s="228" t="s">
        <v>803</v>
      </c>
      <c r="B91" s="55" t="s">
        <v>539</v>
      </c>
      <c r="C91" s="56">
        <f>SUM(C92:C96)</f>
        <v>30</v>
      </c>
      <c r="D91" s="57">
        <f>SUM(D92:D96)</f>
        <v>2844.4999999999995</v>
      </c>
      <c r="E91" s="57">
        <f>SUM(E92:E96)</f>
        <v>269.6</v>
      </c>
      <c r="F91" s="57">
        <f>SUM(F92:F96)</f>
        <v>2143.4</v>
      </c>
      <c r="G91" s="57">
        <f>SUM(G92:G96)</f>
        <v>5257.5</v>
      </c>
      <c r="H91" s="33"/>
      <c r="I91" s="31"/>
    </row>
    <row r="92" spans="1:9" ht="13.5" thickBot="1">
      <c r="A92" s="229"/>
      <c r="B92" s="55" t="s">
        <v>517</v>
      </c>
      <c r="C92" s="56">
        <v>10</v>
      </c>
      <c r="D92" s="57">
        <v>797.6</v>
      </c>
      <c r="E92" s="57">
        <v>75.6</v>
      </c>
      <c r="F92" s="57">
        <v>601</v>
      </c>
      <c r="G92" s="57">
        <v>1474.2</v>
      </c>
      <c r="H92" s="33"/>
      <c r="I92" s="31"/>
    </row>
    <row r="93" spans="1:9" ht="13.5" thickBot="1">
      <c r="A93" s="229"/>
      <c r="B93" s="55" t="s">
        <v>526</v>
      </c>
      <c r="C93" s="56">
        <v>5</v>
      </c>
      <c r="D93" s="57">
        <v>441</v>
      </c>
      <c r="E93" s="57">
        <v>41.7</v>
      </c>
      <c r="F93" s="57">
        <v>332.3</v>
      </c>
      <c r="G93" s="57">
        <v>815</v>
      </c>
      <c r="H93" s="33"/>
      <c r="I93" s="31"/>
    </row>
    <row r="94" spans="1:9" ht="13.5" thickBot="1">
      <c r="A94" s="229"/>
      <c r="B94" s="55" t="s">
        <v>746</v>
      </c>
      <c r="C94" s="56">
        <v>5</v>
      </c>
      <c r="D94" s="57">
        <v>482.1</v>
      </c>
      <c r="E94" s="57">
        <v>45.7</v>
      </c>
      <c r="F94" s="57">
        <v>363.2</v>
      </c>
      <c r="G94" s="57">
        <v>891</v>
      </c>
      <c r="H94" s="33"/>
      <c r="I94" s="31"/>
    </row>
    <row r="95" spans="1:9" ht="13.5" thickBot="1">
      <c r="A95" s="229"/>
      <c r="B95" s="55" t="s">
        <v>750</v>
      </c>
      <c r="C95" s="56">
        <v>5</v>
      </c>
      <c r="D95" s="57">
        <v>530.2</v>
      </c>
      <c r="E95" s="57">
        <v>50.3</v>
      </c>
      <c r="F95" s="57">
        <v>399.5</v>
      </c>
      <c r="G95" s="57">
        <v>980</v>
      </c>
      <c r="H95" s="33"/>
      <c r="I95" s="31"/>
    </row>
    <row r="96" spans="1:9" ht="13.5" thickBot="1">
      <c r="A96" s="230"/>
      <c r="B96" s="55" t="s">
        <v>754</v>
      </c>
      <c r="C96" s="56">
        <v>5</v>
      </c>
      <c r="D96" s="57">
        <v>593.6</v>
      </c>
      <c r="E96" s="57">
        <v>56.3</v>
      </c>
      <c r="F96" s="57">
        <v>447.4</v>
      </c>
      <c r="G96" s="57">
        <v>1097.3</v>
      </c>
      <c r="H96" s="33"/>
      <c r="I96" s="31"/>
    </row>
    <row r="97" spans="1:9" ht="30" customHeight="1" thickBot="1">
      <c r="A97" s="228" t="s">
        <v>804</v>
      </c>
      <c r="B97" s="55" t="s">
        <v>540</v>
      </c>
      <c r="C97" s="56">
        <f>SUM(C98:C102)</f>
        <v>18</v>
      </c>
      <c r="D97" s="57">
        <f>SUM(D98:D102)</f>
        <v>1731.5</v>
      </c>
      <c r="E97" s="57">
        <f>SUM(E98:E102)</f>
        <v>164</v>
      </c>
      <c r="F97" s="57">
        <f>SUM(F98:F102)</f>
        <v>1322.3</v>
      </c>
      <c r="G97" s="57">
        <f>SUM(G98:G102)</f>
        <v>3217.8</v>
      </c>
      <c r="H97" s="33"/>
      <c r="I97" s="31"/>
    </row>
    <row r="98" spans="1:9" ht="13.5" thickBot="1">
      <c r="A98" s="229"/>
      <c r="B98" s="55" t="s">
        <v>517</v>
      </c>
      <c r="C98" s="56">
        <v>4</v>
      </c>
      <c r="D98" s="57">
        <v>319</v>
      </c>
      <c r="E98" s="57">
        <v>30.2</v>
      </c>
      <c r="F98" s="57">
        <v>240</v>
      </c>
      <c r="G98" s="57">
        <v>589.2</v>
      </c>
      <c r="H98" s="33"/>
      <c r="I98" s="31"/>
    </row>
    <row r="99" spans="1:9" ht="13.5" thickBot="1">
      <c r="A99" s="229"/>
      <c r="B99" s="55" t="s">
        <v>526</v>
      </c>
      <c r="C99" s="56">
        <v>4</v>
      </c>
      <c r="D99" s="57">
        <v>352.8</v>
      </c>
      <c r="E99" s="57">
        <v>33.4</v>
      </c>
      <c r="F99" s="57">
        <v>265.8</v>
      </c>
      <c r="G99" s="57">
        <v>652</v>
      </c>
      <c r="H99" s="33"/>
      <c r="I99" s="31"/>
    </row>
    <row r="100" spans="1:9" ht="13.5" thickBot="1">
      <c r="A100" s="229"/>
      <c r="B100" s="55" t="s">
        <v>746</v>
      </c>
      <c r="C100" s="56">
        <v>4</v>
      </c>
      <c r="D100" s="57">
        <v>385.7</v>
      </c>
      <c r="E100" s="57">
        <v>36.6</v>
      </c>
      <c r="F100" s="57">
        <v>290.7</v>
      </c>
      <c r="G100" s="57">
        <v>713</v>
      </c>
      <c r="H100" s="33"/>
      <c r="I100" s="31"/>
    </row>
    <row r="101" spans="1:9" ht="13.5" thickBot="1">
      <c r="A101" s="229"/>
      <c r="B101" s="55" t="s">
        <v>750</v>
      </c>
      <c r="C101" s="56">
        <v>3</v>
      </c>
      <c r="D101" s="57">
        <v>318</v>
      </c>
      <c r="E101" s="57">
        <v>30.1</v>
      </c>
      <c r="F101" s="57">
        <v>239.6</v>
      </c>
      <c r="G101" s="57">
        <v>587.7</v>
      </c>
      <c r="H101" s="33"/>
      <c r="I101" s="31"/>
    </row>
    <row r="102" spans="1:9" ht="13.5" thickBot="1">
      <c r="A102" s="230"/>
      <c r="B102" s="55" t="s">
        <v>754</v>
      </c>
      <c r="C102" s="56">
        <v>3</v>
      </c>
      <c r="D102" s="57">
        <v>356</v>
      </c>
      <c r="E102" s="57">
        <v>33.7</v>
      </c>
      <c r="F102" s="57">
        <v>286.2</v>
      </c>
      <c r="G102" s="57">
        <v>675.9</v>
      </c>
      <c r="H102" s="33"/>
      <c r="I102" s="31"/>
    </row>
    <row r="103" spans="1:9" ht="32.25" customHeight="1" thickBot="1">
      <c r="A103" s="228" t="s">
        <v>806</v>
      </c>
      <c r="B103" s="55" t="s">
        <v>109</v>
      </c>
      <c r="C103" s="56">
        <f>SUM(C104:C108)</f>
        <v>15</v>
      </c>
      <c r="D103" s="57">
        <f>SUM(D104:D108)</f>
        <v>1188.3000000000002</v>
      </c>
      <c r="E103" s="57">
        <f>SUM(E104:E108)</f>
        <v>112.6</v>
      </c>
      <c r="F103" s="57">
        <f>SUM(F104:F108)</f>
        <v>895.5</v>
      </c>
      <c r="G103" s="57">
        <f>SUM(G104:G108)</f>
        <v>2196.4</v>
      </c>
      <c r="H103" s="33"/>
      <c r="I103" s="31"/>
    </row>
    <row r="104" spans="1:9" ht="13.5" thickBot="1">
      <c r="A104" s="229"/>
      <c r="B104" s="55" t="s">
        <v>517</v>
      </c>
      <c r="C104" s="56">
        <v>5</v>
      </c>
      <c r="D104" s="57">
        <v>396.2</v>
      </c>
      <c r="E104" s="57">
        <v>37.5</v>
      </c>
      <c r="F104" s="57">
        <v>298.5</v>
      </c>
      <c r="G104" s="57">
        <v>732.2</v>
      </c>
      <c r="H104" s="33"/>
      <c r="I104" s="31"/>
    </row>
    <row r="105" spans="1:9" ht="13.5" thickBot="1">
      <c r="A105" s="229"/>
      <c r="B105" s="55" t="s">
        <v>526</v>
      </c>
      <c r="C105" s="56">
        <v>5</v>
      </c>
      <c r="D105" s="57">
        <v>396</v>
      </c>
      <c r="E105" s="57">
        <v>37.6</v>
      </c>
      <c r="F105" s="57">
        <v>298.5</v>
      </c>
      <c r="G105" s="57">
        <v>732.1</v>
      </c>
      <c r="H105" s="33"/>
      <c r="I105" s="31"/>
    </row>
    <row r="106" spans="1:9" ht="13.5" thickBot="1">
      <c r="A106" s="229"/>
      <c r="B106" s="55" t="s">
        <v>746</v>
      </c>
      <c r="C106" s="59">
        <v>5</v>
      </c>
      <c r="D106" s="57">
        <v>396.1</v>
      </c>
      <c r="E106" s="57">
        <v>37.5</v>
      </c>
      <c r="F106" s="57">
        <v>298.5</v>
      </c>
      <c r="G106" s="57">
        <v>732.1</v>
      </c>
      <c r="H106" s="33"/>
      <c r="I106" s="31"/>
    </row>
    <row r="107" spans="1:9" ht="13.5" thickBot="1">
      <c r="A107" s="229"/>
      <c r="B107" s="55" t="s">
        <v>750</v>
      </c>
      <c r="C107" s="59">
        <v>0</v>
      </c>
      <c r="D107" s="57"/>
      <c r="E107" s="57">
        <v>0</v>
      </c>
      <c r="F107" s="57">
        <v>0</v>
      </c>
      <c r="G107" s="57">
        <v>0</v>
      </c>
      <c r="H107" s="33"/>
      <c r="I107" s="31"/>
    </row>
    <row r="108" spans="1:9" ht="13.5" thickBot="1">
      <c r="A108" s="230"/>
      <c r="B108" s="55" t="s">
        <v>754</v>
      </c>
      <c r="C108" s="59">
        <v>0</v>
      </c>
      <c r="D108" s="57">
        <v>0</v>
      </c>
      <c r="E108" s="57">
        <v>0</v>
      </c>
      <c r="F108" s="57">
        <v>0</v>
      </c>
      <c r="G108" s="57">
        <v>0</v>
      </c>
      <c r="H108" s="33"/>
      <c r="I108" s="31"/>
    </row>
    <row r="109" spans="1:9" ht="57" customHeight="1" thickBot="1">
      <c r="A109" s="228" t="s">
        <v>808</v>
      </c>
      <c r="B109" s="55" t="s">
        <v>119</v>
      </c>
      <c r="C109" s="56">
        <f>SUM(C110:C114)</f>
        <v>15</v>
      </c>
      <c r="D109" s="57">
        <f>SUM(D110:D114)</f>
        <v>1188.4</v>
      </c>
      <c r="E109" s="57">
        <f>SUM(E110:E114)</f>
        <v>112.5</v>
      </c>
      <c r="F109" s="57">
        <f>SUM(F110:F114)</f>
        <v>895.5</v>
      </c>
      <c r="G109" s="57">
        <f>SUM(G110:G114)</f>
        <v>2196.4</v>
      </c>
      <c r="H109" s="33"/>
      <c r="I109" s="31"/>
    </row>
    <row r="110" spans="1:9" ht="13.5" thickBot="1">
      <c r="A110" s="229"/>
      <c r="B110" s="55" t="s">
        <v>517</v>
      </c>
      <c r="C110" s="56">
        <v>5</v>
      </c>
      <c r="D110" s="57">
        <v>396.2</v>
      </c>
      <c r="E110" s="57">
        <v>37.5</v>
      </c>
      <c r="F110" s="57">
        <v>298.5</v>
      </c>
      <c r="G110" s="57">
        <v>732.2</v>
      </c>
      <c r="H110" s="33"/>
      <c r="I110" s="31"/>
    </row>
    <row r="111" spans="1:9" ht="13.5" thickBot="1">
      <c r="A111" s="229"/>
      <c r="B111" s="55" t="s">
        <v>526</v>
      </c>
      <c r="C111" s="56">
        <v>5</v>
      </c>
      <c r="D111" s="57">
        <v>396.1</v>
      </c>
      <c r="E111" s="57">
        <v>37.5</v>
      </c>
      <c r="F111" s="57">
        <v>298.5</v>
      </c>
      <c r="G111" s="57">
        <v>732.1</v>
      </c>
      <c r="H111" s="33"/>
      <c r="I111" s="31"/>
    </row>
    <row r="112" spans="1:9" ht="13.5" thickBot="1">
      <c r="A112" s="229"/>
      <c r="B112" s="55" t="s">
        <v>746</v>
      </c>
      <c r="C112" s="59">
        <v>5</v>
      </c>
      <c r="D112" s="57">
        <v>396.1</v>
      </c>
      <c r="E112" s="57">
        <v>37.5</v>
      </c>
      <c r="F112" s="57">
        <v>298.5</v>
      </c>
      <c r="G112" s="57">
        <v>732.1</v>
      </c>
      <c r="H112" s="33"/>
      <c r="I112" s="31"/>
    </row>
    <row r="113" spans="1:9" ht="13.5" thickBot="1">
      <c r="A113" s="229"/>
      <c r="B113" s="55" t="s">
        <v>750</v>
      </c>
      <c r="C113" s="59">
        <v>0</v>
      </c>
      <c r="D113" s="57">
        <v>0</v>
      </c>
      <c r="E113" s="57">
        <v>0</v>
      </c>
      <c r="F113" s="57">
        <v>0</v>
      </c>
      <c r="G113" s="57">
        <v>0</v>
      </c>
      <c r="H113" s="33"/>
      <c r="I113" s="31"/>
    </row>
    <row r="114" spans="1:9" ht="13.5" thickBot="1">
      <c r="A114" s="230"/>
      <c r="B114" s="55" t="s">
        <v>754</v>
      </c>
      <c r="C114" s="59">
        <v>0</v>
      </c>
      <c r="D114" s="57">
        <v>0</v>
      </c>
      <c r="E114" s="57">
        <v>0</v>
      </c>
      <c r="F114" s="57">
        <v>0</v>
      </c>
      <c r="G114" s="57">
        <v>0</v>
      </c>
      <c r="H114" s="33"/>
      <c r="I114" s="31"/>
    </row>
    <row r="115" spans="1:9" ht="29.25" customHeight="1" thickBot="1">
      <c r="A115" s="228" t="s">
        <v>356</v>
      </c>
      <c r="B115" s="55" t="s">
        <v>213</v>
      </c>
      <c r="C115" s="56">
        <f>SUM(C116:C120)</f>
        <v>5</v>
      </c>
      <c r="D115" s="57">
        <f>SUM(D116:D120)</f>
        <v>316.9</v>
      </c>
      <c r="E115" s="57">
        <f>SUM(E116:E120)</f>
        <v>30</v>
      </c>
      <c r="F115" s="57">
        <f>SUM(F116:F120)</f>
        <v>238.8</v>
      </c>
      <c r="G115" s="57">
        <f>SUM(G116:G120)</f>
        <v>585.7</v>
      </c>
      <c r="H115" s="33"/>
      <c r="I115" s="31"/>
    </row>
    <row r="116" spans="1:9" ht="13.5" thickBot="1">
      <c r="A116" s="229"/>
      <c r="B116" s="55" t="s">
        <v>517</v>
      </c>
      <c r="C116" s="56">
        <v>5</v>
      </c>
      <c r="D116" s="57">
        <v>316.9</v>
      </c>
      <c r="E116" s="57">
        <v>30</v>
      </c>
      <c r="F116" s="57">
        <v>238.8</v>
      </c>
      <c r="G116" s="57">
        <v>585.7</v>
      </c>
      <c r="H116" s="33"/>
      <c r="I116" s="31"/>
    </row>
    <row r="117" spans="1:9" ht="13.5" thickBot="1">
      <c r="A117" s="229"/>
      <c r="B117" s="55" t="s">
        <v>526</v>
      </c>
      <c r="C117" s="59">
        <v>0</v>
      </c>
      <c r="D117" s="57">
        <v>0</v>
      </c>
      <c r="E117" s="57">
        <v>0</v>
      </c>
      <c r="F117" s="57">
        <v>0</v>
      </c>
      <c r="G117" s="57">
        <v>0</v>
      </c>
      <c r="H117" s="33"/>
      <c r="I117" s="31"/>
    </row>
    <row r="118" spans="1:9" ht="13.5" thickBot="1">
      <c r="A118" s="229"/>
      <c r="B118" s="55" t="s">
        <v>746</v>
      </c>
      <c r="C118" s="59">
        <v>0</v>
      </c>
      <c r="D118" s="57">
        <v>0</v>
      </c>
      <c r="E118" s="57">
        <v>0</v>
      </c>
      <c r="F118" s="57">
        <v>0</v>
      </c>
      <c r="G118" s="57">
        <v>0</v>
      </c>
      <c r="H118" s="33"/>
      <c r="I118" s="31"/>
    </row>
    <row r="119" spans="1:9" ht="13.5" thickBot="1">
      <c r="A119" s="229"/>
      <c r="B119" s="55" t="s">
        <v>750</v>
      </c>
      <c r="C119" s="59">
        <v>0</v>
      </c>
      <c r="D119" s="57">
        <v>0</v>
      </c>
      <c r="E119" s="57">
        <v>0</v>
      </c>
      <c r="F119" s="57">
        <v>0</v>
      </c>
      <c r="G119" s="57">
        <v>0</v>
      </c>
      <c r="H119" s="33"/>
      <c r="I119" s="31"/>
    </row>
    <row r="120" spans="1:9" ht="13.5" thickBot="1">
      <c r="A120" s="230"/>
      <c r="B120" s="55" t="s">
        <v>754</v>
      </c>
      <c r="C120" s="59">
        <v>0</v>
      </c>
      <c r="D120" s="57">
        <v>0</v>
      </c>
      <c r="E120" s="57">
        <v>0</v>
      </c>
      <c r="F120" s="57">
        <v>0</v>
      </c>
      <c r="G120" s="57">
        <v>0</v>
      </c>
      <c r="H120" s="33"/>
      <c r="I120" s="31"/>
    </row>
    <row r="121" spans="1:9" ht="27.75" customHeight="1" thickBot="1">
      <c r="A121" s="228" t="s">
        <v>357</v>
      </c>
      <c r="B121" s="55" t="s">
        <v>218</v>
      </c>
      <c r="C121" s="59">
        <f>SUM(C122:C126)</f>
        <v>0</v>
      </c>
      <c r="D121" s="57">
        <f>SUM(D122:D126)</f>
        <v>0</v>
      </c>
      <c r="E121" s="57">
        <f>SUM(E122:E126)</f>
        <v>0</v>
      </c>
      <c r="F121" s="57">
        <f>SUM(F122:F126)</f>
        <v>0</v>
      </c>
      <c r="G121" s="57">
        <f>SUM(G122:G126)</f>
        <v>0</v>
      </c>
      <c r="H121" s="33"/>
      <c r="I121" s="31"/>
    </row>
    <row r="122" spans="1:9" ht="13.5" thickBot="1">
      <c r="A122" s="229"/>
      <c r="B122" s="55" t="s">
        <v>517</v>
      </c>
      <c r="C122" s="59">
        <v>0</v>
      </c>
      <c r="D122" s="57">
        <v>0</v>
      </c>
      <c r="E122" s="57">
        <v>0</v>
      </c>
      <c r="F122" s="57">
        <v>0</v>
      </c>
      <c r="G122" s="57">
        <v>0</v>
      </c>
      <c r="H122" s="33"/>
      <c r="I122" s="31"/>
    </row>
    <row r="123" spans="1:9" ht="13.5" thickBot="1">
      <c r="A123" s="229"/>
      <c r="B123" s="55" t="s">
        <v>526</v>
      </c>
      <c r="C123" s="59">
        <v>0</v>
      </c>
      <c r="D123" s="57">
        <v>0</v>
      </c>
      <c r="E123" s="57">
        <v>0</v>
      </c>
      <c r="F123" s="57">
        <v>0</v>
      </c>
      <c r="G123" s="57">
        <v>0</v>
      </c>
      <c r="H123" s="33"/>
      <c r="I123" s="31"/>
    </row>
    <row r="124" spans="1:9" ht="13.5" thickBot="1">
      <c r="A124" s="229"/>
      <c r="B124" s="55" t="s">
        <v>746</v>
      </c>
      <c r="C124" s="59">
        <v>0</v>
      </c>
      <c r="D124" s="57">
        <v>0</v>
      </c>
      <c r="E124" s="57">
        <v>0</v>
      </c>
      <c r="F124" s="57">
        <v>0</v>
      </c>
      <c r="G124" s="57">
        <v>0</v>
      </c>
      <c r="H124" s="33"/>
      <c r="I124" s="31"/>
    </row>
    <row r="125" spans="1:9" ht="13.5" thickBot="1">
      <c r="A125" s="229"/>
      <c r="B125" s="55" t="s">
        <v>750</v>
      </c>
      <c r="C125" s="59">
        <v>0</v>
      </c>
      <c r="D125" s="57">
        <v>0</v>
      </c>
      <c r="E125" s="57">
        <v>0</v>
      </c>
      <c r="F125" s="57">
        <v>0</v>
      </c>
      <c r="G125" s="57">
        <v>0</v>
      </c>
      <c r="H125" s="33"/>
      <c r="I125" s="31"/>
    </row>
    <row r="126" spans="1:9" ht="13.5" thickBot="1">
      <c r="A126" s="230"/>
      <c r="B126" s="55" t="s">
        <v>754</v>
      </c>
      <c r="C126" s="59">
        <v>0</v>
      </c>
      <c r="D126" s="57">
        <v>0</v>
      </c>
      <c r="E126" s="57">
        <v>0</v>
      </c>
      <c r="F126" s="57">
        <v>0</v>
      </c>
      <c r="G126" s="57">
        <v>0</v>
      </c>
      <c r="H126" s="33"/>
      <c r="I126" s="31"/>
    </row>
    <row r="127" spans="1:9" ht="54.75" customHeight="1" thickBot="1">
      <c r="A127" s="228" t="s">
        <v>358</v>
      </c>
      <c r="B127" s="55" t="s">
        <v>226</v>
      </c>
      <c r="C127" s="56">
        <f>SUM(C128:C132)</f>
        <v>6</v>
      </c>
      <c r="D127" s="57">
        <f>SUM(D128:D132)</f>
        <v>380.29999999999995</v>
      </c>
      <c r="E127" s="57">
        <f>SUM(E128:E132)</f>
        <v>36</v>
      </c>
      <c r="F127" s="57">
        <f>SUM(F128:F132)</f>
        <v>286.6</v>
      </c>
      <c r="G127" s="57">
        <f>SUM(G128:G132)</f>
        <v>702.9</v>
      </c>
      <c r="H127" s="33"/>
      <c r="I127" s="31"/>
    </row>
    <row r="128" spans="1:9" ht="13.5" thickBot="1">
      <c r="A128" s="229"/>
      <c r="B128" s="55" t="s">
        <v>517</v>
      </c>
      <c r="C128" s="56">
        <v>3</v>
      </c>
      <c r="D128" s="57">
        <v>190.2</v>
      </c>
      <c r="E128" s="57">
        <v>18</v>
      </c>
      <c r="F128" s="57">
        <v>143.3</v>
      </c>
      <c r="G128" s="57">
        <v>351.5</v>
      </c>
      <c r="H128" s="33"/>
      <c r="I128" s="31"/>
    </row>
    <row r="129" spans="1:9" ht="13.5" thickBot="1">
      <c r="A129" s="229"/>
      <c r="B129" s="55" t="s">
        <v>526</v>
      </c>
      <c r="C129" s="56">
        <v>3</v>
      </c>
      <c r="D129" s="57">
        <v>190.1</v>
      </c>
      <c r="E129" s="57">
        <v>18</v>
      </c>
      <c r="F129" s="57">
        <v>143.3</v>
      </c>
      <c r="G129" s="57">
        <v>351.4</v>
      </c>
      <c r="H129" s="33"/>
      <c r="I129" s="31"/>
    </row>
    <row r="130" spans="1:9" ht="13.5" thickBot="1">
      <c r="A130" s="229"/>
      <c r="B130" s="55" t="s">
        <v>746</v>
      </c>
      <c r="C130" s="59">
        <v>0</v>
      </c>
      <c r="D130" s="57">
        <v>0</v>
      </c>
      <c r="E130" s="57">
        <v>0</v>
      </c>
      <c r="F130" s="57">
        <v>0</v>
      </c>
      <c r="G130" s="57">
        <v>0</v>
      </c>
      <c r="H130" s="33"/>
      <c r="I130" s="31"/>
    </row>
    <row r="131" spans="1:9" ht="13.5" thickBot="1">
      <c r="A131" s="229"/>
      <c r="B131" s="55" t="s">
        <v>750</v>
      </c>
      <c r="C131" s="59">
        <v>0</v>
      </c>
      <c r="D131" s="57">
        <v>0</v>
      </c>
      <c r="E131" s="57">
        <v>0</v>
      </c>
      <c r="F131" s="57">
        <v>0</v>
      </c>
      <c r="G131" s="57">
        <v>0</v>
      </c>
      <c r="H131" s="33"/>
      <c r="I131" s="31"/>
    </row>
    <row r="132" spans="1:9" ht="13.5" thickBot="1">
      <c r="A132" s="230"/>
      <c r="B132" s="55" t="s">
        <v>754</v>
      </c>
      <c r="C132" s="59">
        <v>0</v>
      </c>
      <c r="D132" s="57">
        <v>0</v>
      </c>
      <c r="E132" s="57">
        <v>0</v>
      </c>
      <c r="F132" s="57">
        <v>0</v>
      </c>
      <c r="G132" s="57">
        <v>0</v>
      </c>
      <c r="H132" s="33"/>
      <c r="I132" s="31"/>
    </row>
    <row r="133" spans="1:9" ht="13.5" thickBot="1">
      <c r="A133" s="27" t="s">
        <v>696</v>
      </c>
      <c r="B133" s="223" t="s">
        <v>229</v>
      </c>
      <c r="C133" s="224"/>
      <c r="D133" s="224"/>
      <c r="E133" s="224"/>
      <c r="F133" s="224"/>
      <c r="G133" s="225"/>
      <c r="H133" s="33"/>
      <c r="I133" s="31"/>
    </row>
    <row r="134" spans="1:9" ht="27.75" customHeight="1" thickBot="1">
      <c r="A134" s="178" t="s">
        <v>812</v>
      </c>
      <c r="B134" s="55" t="s">
        <v>231</v>
      </c>
      <c r="C134" s="56">
        <f>SUM(C135:C139)</f>
        <v>160</v>
      </c>
      <c r="D134" s="57">
        <f>SUM(D135:D139)</f>
        <v>15211.1</v>
      </c>
      <c r="E134" s="57">
        <f>SUM(E135:E139)</f>
        <v>1441.6999999999998</v>
      </c>
      <c r="F134" s="57">
        <f>SUM(F135:F139)</f>
        <v>11462.000000000002</v>
      </c>
      <c r="G134" s="57">
        <f>SUM(G135:G139)</f>
        <v>28114.8</v>
      </c>
      <c r="H134" s="33"/>
      <c r="I134" s="31"/>
    </row>
    <row r="135" spans="1:9" ht="13.5" thickBot="1">
      <c r="A135" s="187"/>
      <c r="B135" s="55" t="s">
        <v>525</v>
      </c>
      <c r="C135" s="56">
        <v>25</v>
      </c>
      <c r="D135" s="57">
        <v>2376.7</v>
      </c>
      <c r="E135" s="57">
        <v>225.3</v>
      </c>
      <c r="F135" s="57">
        <v>1790.9</v>
      </c>
      <c r="G135" s="57">
        <v>4392.9</v>
      </c>
      <c r="H135" s="33"/>
      <c r="I135" s="31"/>
    </row>
    <row r="136" spans="1:9" ht="13.5" thickBot="1">
      <c r="A136" s="187"/>
      <c r="B136" s="55" t="s">
        <v>541</v>
      </c>
      <c r="C136" s="56">
        <v>45</v>
      </c>
      <c r="D136" s="57">
        <v>4278.1</v>
      </c>
      <c r="E136" s="57">
        <v>405.5</v>
      </c>
      <c r="F136" s="57">
        <v>3223.8</v>
      </c>
      <c r="G136" s="57">
        <v>7907.4</v>
      </c>
      <c r="H136" s="33"/>
      <c r="I136" s="31"/>
    </row>
    <row r="137" spans="1:9" ht="13.5" thickBot="1">
      <c r="A137" s="187"/>
      <c r="B137" s="55" t="s">
        <v>746</v>
      </c>
      <c r="C137" s="56">
        <v>30</v>
      </c>
      <c r="D137" s="57">
        <v>2852.1</v>
      </c>
      <c r="E137" s="57">
        <v>270.3</v>
      </c>
      <c r="F137" s="57">
        <v>2149.1</v>
      </c>
      <c r="G137" s="57">
        <v>5271.5</v>
      </c>
      <c r="H137" s="33"/>
      <c r="I137" s="31"/>
    </row>
    <row r="138" spans="1:9" ht="13.5" thickBot="1">
      <c r="A138" s="187"/>
      <c r="B138" s="55" t="s">
        <v>750</v>
      </c>
      <c r="C138" s="56">
        <v>30</v>
      </c>
      <c r="D138" s="57">
        <v>2852.1</v>
      </c>
      <c r="E138" s="57">
        <v>270.3</v>
      </c>
      <c r="F138" s="57">
        <v>2149.1</v>
      </c>
      <c r="G138" s="57">
        <v>5271.5</v>
      </c>
      <c r="H138" s="33"/>
      <c r="I138" s="31"/>
    </row>
    <row r="139" spans="1:9" ht="13.5" thickBot="1">
      <c r="A139" s="179"/>
      <c r="B139" s="55" t="s">
        <v>527</v>
      </c>
      <c r="C139" s="56">
        <v>30</v>
      </c>
      <c r="D139" s="57">
        <v>2852.1</v>
      </c>
      <c r="E139" s="57">
        <v>270.3</v>
      </c>
      <c r="F139" s="57">
        <v>2149.1</v>
      </c>
      <c r="G139" s="57">
        <v>5271.5</v>
      </c>
      <c r="H139" s="33"/>
      <c r="I139" s="31"/>
    </row>
    <row r="140" spans="1:9" ht="18.75" customHeight="1" thickBot="1">
      <c r="A140" s="178" t="s">
        <v>813</v>
      </c>
      <c r="B140" s="55" t="s">
        <v>1047</v>
      </c>
      <c r="C140" s="56">
        <f>SUM(C141:C145)</f>
        <v>160</v>
      </c>
      <c r="D140" s="57">
        <f>SUM(D141:D145)</f>
        <v>13689.7</v>
      </c>
      <c r="E140" s="57">
        <f>SUM(E141:E145)</f>
        <v>1232.3999999999999</v>
      </c>
      <c r="F140" s="57">
        <f>SUM(F141:F145)</f>
        <v>10315.800000000001</v>
      </c>
      <c r="G140" s="57">
        <f>SUM(G141:G145)</f>
        <v>25237.899999999998</v>
      </c>
      <c r="H140" s="33"/>
      <c r="I140" s="31"/>
    </row>
    <row r="141" spans="1:9" ht="13.5" thickBot="1">
      <c r="A141" s="187"/>
      <c r="B141" s="55" t="s">
        <v>525</v>
      </c>
      <c r="C141" s="56">
        <v>30</v>
      </c>
      <c r="D141" s="57">
        <v>2566.8</v>
      </c>
      <c r="E141" s="57">
        <v>243.3</v>
      </c>
      <c r="F141" s="57">
        <v>1934.2</v>
      </c>
      <c r="G141" s="57">
        <v>4744.3</v>
      </c>
      <c r="H141" s="33"/>
      <c r="I141" s="31"/>
    </row>
    <row r="142" spans="1:9" ht="13.5" thickBot="1">
      <c r="A142" s="187"/>
      <c r="B142" s="55" t="s">
        <v>541</v>
      </c>
      <c r="C142" s="56">
        <v>30</v>
      </c>
      <c r="D142" s="57">
        <v>2566.8</v>
      </c>
      <c r="E142" s="57">
        <v>243.3</v>
      </c>
      <c r="F142" s="57">
        <v>1934.2</v>
      </c>
      <c r="G142" s="57">
        <v>4744.3</v>
      </c>
      <c r="H142" s="33"/>
      <c r="I142" s="31"/>
    </row>
    <row r="143" spans="1:9" ht="13.5" thickBot="1">
      <c r="A143" s="187"/>
      <c r="B143" s="55" t="s">
        <v>746</v>
      </c>
      <c r="C143" s="56">
        <v>40</v>
      </c>
      <c r="D143" s="57">
        <v>3422.5</v>
      </c>
      <c r="E143" s="57">
        <v>259.2</v>
      </c>
      <c r="F143" s="57">
        <v>2579</v>
      </c>
      <c r="G143" s="57">
        <v>6260.7</v>
      </c>
      <c r="H143" s="33"/>
      <c r="I143" s="31"/>
    </row>
    <row r="144" spans="1:9" ht="13.5" thickBot="1">
      <c r="A144" s="187"/>
      <c r="B144" s="55" t="s">
        <v>750</v>
      </c>
      <c r="C144" s="56">
        <v>30</v>
      </c>
      <c r="D144" s="57">
        <v>2566.8</v>
      </c>
      <c r="E144" s="57">
        <v>243.3</v>
      </c>
      <c r="F144" s="57">
        <v>1934.2</v>
      </c>
      <c r="G144" s="57">
        <v>4744.3</v>
      </c>
      <c r="H144" s="33"/>
      <c r="I144" s="31"/>
    </row>
    <row r="145" spans="1:9" ht="13.5" thickBot="1">
      <c r="A145" s="179"/>
      <c r="B145" s="55" t="s">
        <v>527</v>
      </c>
      <c r="C145" s="56">
        <v>30</v>
      </c>
      <c r="D145" s="57">
        <v>2566.8</v>
      </c>
      <c r="E145" s="57">
        <v>243.3</v>
      </c>
      <c r="F145" s="57">
        <v>1934.2</v>
      </c>
      <c r="G145" s="57">
        <v>4744.3</v>
      </c>
      <c r="H145" s="33"/>
      <c r="I145" s="31"/>
    </row>
    <row r="146" spans="1:9" ht="13.5" thickBot="1">
      <c r="A146" s="27" t="s">
        <v>5</v>
      </c>
      <c r="B146" s="223" t="s">
        <v>1054</v>
      </c>
      <c r="C146" s="224"/>
      <c r="D146" s="224"/>
      <c r="E146" s="224"/>
      <c r="F146" s="224"/>
      <c r="G146" s="225"/>
      <c r="H146" s="33"/>
      <c r="I146" s="31"/>
    </row>
    <row r="147" spans="1:9" ht="30" customHeight="1" thickBot="1">
      <c r="A147" s="178" t="s">
        <v>814</v>
      </c>
      <c r="B147" s="55" t="s">
        <v>1056</v>
      </c>
      <c r="C147" s="56">
        <f>SUM(C148:C152)</f>
        <v>62</v>
      </c>
      <c r="D147" s="57">
        <f>SUM(D148:D152)</f>
        <v>2825.7000000000003</v>
      </c>
      <c r="E147" s="57">
        <f>SUM(E148:E152)</f>
        <v>267.8</v>
      </c>
      <c r="F147" s="57">
        <f>SUM(F148:F152)</f>
        <v>2073.1</v>
      </c>
      <c r="G147" s="57">
        <f>SUM(G148:G152)</f>
        <v>5166.599999999999</v>
      </c>
      <c r="H147" s="33"/>
      <c r="I147" s="31"/>
    </row>
    <row r="148" spans="1:9" ht="13.5" thickBot="1">
      <c r="A148" s="187"/>
      <c r="B148" s="55" t="s">
        <v>517</v>
      </c>
      <c r="C148" s="59">
        <v>0</v>
      </c>
      <c r="D148" s="57">
        <v>0</v>
      </c>
      <c r="E148" s="57">
        <v>0</v>
      </c>
      <c r="F148" s="57">
        <v>0</v>
      </c>
      <c r="G148" s="57">
        <v>0</v>
      </c>
      <c r="H148" s="33"/>
      <c r="I148" s="31"/>
    </row>
    <row r="149" spans="1:9" ht="13.5" thickBot="1">
      <c r="A149" s="187"/>
      <c r="B149" s="55" t="s">
        <v>526</v>
      </c>
      <c r="C149" s="56">
        <v>10</v>
      </c>
      <c r="D149" s="57">
        <v>455.8</v>
      </c>
      <c r="E149" s="57">
        <v>43.2</v>
      </c>
      <c r="F149" s="57">
        <v>343.4</v>
      </c>
      <c r="G149" s="57">
        <v>842.4</v>
      </c>
      <c r="H149" s="33"/>
      <c r="I149" s="31"/>
    </row>
    <row r="150" spans="1:9" ht="13.5" thickBot="1">
      <c r="A150" s="187"/>
      <c r="B150" s="55" t="s">
        <v>746</v>
      </c>
      <c r="C150" s="56">
        <v>52</v>
      </c>
      <c r="D150" s="57">
        <v>2369.9</v>
      </c>
      <c r="E150" s="57">
        <v>224.6</v>
      </c>
      <c r="F150" s="57">
        <v>1729.7</v>
      </c>
      <c r="G150" s="57">
        <v>4324.2</v>
      </c>
      <c r="H150" s="33"/>
      <c r="I150" s="31"/>
    </row>
    <row r="151" spans="1:9" ht="13.5" thickBot="1">
      <c r="A151" s="187"/>
      <c r="B151" s="55" t="s">
        <v>750</v>
      </c>
      <c r="C151" s="59">
        <v>0</v>
      </c>
      <c r="D151" s="57">
        <v>0</v>
      </c>
      <c r="E151" s="57">
        <v>0</v>
      </c>
      <c r="F151" s="57">
        <v>0</v>
      </c>
      <c r="G151" s="57">
        <v>0</v>
      </c>
      <c r="H151" s="33"/>
      <c r="I151" s="31"/>
    </row>
    <row r="152" spans="1:9" ht="13.5" thickBot="1">
      <c r="A152" s="179"/>
      <c r="B152" s="55" t="s">
        <v>754</v>
      </c>
      <c r="C152" s="59">
        <v>0</v>
      </c>
      <c r="D152" s="57">
        <v>0</v>
      </c>
      <c r="E152" s="57">
        <v>0</v>
      </c>
      <c r="F152" s="57">
        <v>0</v>
      </c>
      <c r="G152" s="57">
        <v>0</v>
      </c>
      <c r="H152" s="33"/>
      <c r="I152" s="31"/>
    </row>
    <row r="153" spans="1:9" ht="42.75" customHeight="1" thickBot="1">
      <c r="A153" s="178" t="s">
        <v>815</v>
      </c>
      <c r="B153" s="55" t="s">
        <v>1058</v>
      </c>
      <c r="C153" s="56">
        <f>SUM(C154:C158)</f>
        <v>10</v>
      </c>
      <c r="D153" s="57">
        <f>SUM(D154:D158)</f>
        <v>0</v>
      </c>
      <c r="E153" s="57">
        <f>SUM(E154:E158)</f>
        <v>137.5</v>
      </c>
      <c r="F153" s="57">
        <f>SUM(F154:F158)</f>
        <v>2544.8</v>
      </c>
      <c r="G153" s="57">
        <f>SUM(G154:G158)</f>
        <v>2682.3</v>
      </c>
      <c r="H153" s="33"/>
      <c r="I153" s="31"/>
    </row>
    <row r="154" spans="1:9" ht="13.5" thickBot="1">
      <c r="A154" s="187"/>
      <c r="B154" s="55" t="s">
        <v>525</v>
      </c>
      <c r="C154" s="56">
        <v>10</v>
      </c>
      <c r="D154" s="57">
        <v>0</v>
      </c>
      <c r="E154" s="57">
        <v>137.5</v>
      </c>
      <c r="F154" s="57">
        <v>2544.8</v>
      </c>
      <c r="G154" s="57">
        <v>2682.3</v>
      </c>
      <c r="H154" s="33"/>
      <c r="I154" s="31"/>
    </row>
    <row r="155" spans="1:9" ht="13.5" thickBot="1">
      <c r="A155" s="187"/>
      <c r="B155" s="55" t="s">
        <v>529</v>
      </c>
      <c r="C155" s="56">
        <v>0</v>
      </c>
      <c r="D155" s="57">
        <v>0</v>
      </c>
      <c r="E155" s="57">
        <v>0</v>
      </c>
      <c r="F155" s="57">
        <v>0</v>
      </c>
      <c r="G155" s="57">
        <v>0</v>
      </c>
      <c r="H155" s="33"/>
      <c r="I155" s="31"/>
    </row>
    <row r="156" spans="1:9" ht="13.5" thickBot="1">
      <c r="A156" s="187"/>
      <c r="B156" s="55" t="s">
        <v>746</v>
      </c>
      <c r="C156" s="56">
        <v>0</v>
      </c>
      <c r="D156" s="57">
        <v>0</v>
      </c>
      <c r="E156" s="57">
        <v>0</v>
      </c>
      <c r="F156" s="57">
        <v>0</v>
      </c>
      <c r="G156" s="57">
        <v>0</v>
      </c>
      <c r="H156" s="33"/>
      <c r="I156" s="31"/>
    </row>
    <row r="157" spans="1:9" ht="13.5" thickBot="1">
      <c r="A157" s="187"/>
      <c r="B157" s="55" t="s">
        <v>750</v>
      </c>
      <c r="C157" s="56">
        <v>0</v>
      </c>
      <c r="D157" s="57">
        <v>0</v>
      </c>
      <c r="E157" s="57">
        <v>0</v>
      </c>
      <c r="F157" s="57">
        <v>0</v>
      </c>
      <c r="G157" s="57">
        <v>0</v>
      </c>
      <c r="H157" s="33"/>
      <c r="I157" s="31"/>
    </row>
    <row r="158" spans="1:9" ht="13.5" thickBot="1">
      <c r="A158" s="179"/>
      <c r="B158" s="55" t="s">
        <v>527</v>
      </c>
      <c r="C158" s="56">
        <v>0</v>
      </c>
      <c r="D158" s="57">
        <v>0</v>
      </c>
      <c r="E158" s="57">
        <v>0</v>
      </c>
      <c r="F158" s="57">
        <v>0</v>
      </c>
      <c r="G158" s="57">
        <v>0</v>
      </c>
      <c r="H158" s="33"/>
      <c r="I158" s="31"/>
    </row>
    <row r="159" spans="1:9" ht="42.75" customHeight="1" thickBot="1">
      <c r="A159" s="178" t="s">
        <v>816</v>
      </c>
      <c r="B159" s="55" t="s">
        <v>1060</v>
      </c>
      <c r="C159" s="56">
        <f>SUM(C160:C164)</f>
        <v>4</v>
      </c>
      <c r="D159" s="57">
        <f>SUM(D160:D164)</f>
        <v>0</v>
      </c>
      <c r="E159" s="57">
        <f>SUM(E160:E164)</f>
        <v>17.2</v>
      </c>
      <c r="F159" s="57">
        <f>SUM(F160:F164)</f>
        <v>319.7</v>
      </c>
      <c r="G159" s="57">
        <f>SUM(G160:G164)</f>
        <v>336.9</v>
      </c>
      <c r="H159" s="33"/>
      <c r="I159" s="31"/>
    </row>
    <row r="160" spans="1:9" ht="13.5" thickBot="1">
      <c r="A160" s="187"/>
      <c r="B160" s="55" t="s">
        <v>525</v>
      </c>
      <c r="C160" s="56">
        <v>4</v>
      </c>
      <c r="D160" s="57">
        <v>0</v>
      </c>
      <c r="E160" s="57">
        <v>17.2</v>
      </c>
      <c r="F160" s="57">
        <v>319.7</v>
      </c>
      <c r="G160" s="57">
        <v>336.9</v>
      </c>
      <c r="H160" s="33"/>
      <c r="I160" s="31"/>
    </row>
    <row r="161" spans="1:9" ht="13.5" thickBot="1">
      <c r="A161" s="187"/>
      <c r="B161" s="55" t="s">
        <v>529</v>
      </c>
      <c r="C161" s="56">
        <v>0</v>
      </c>
      <c r="D161" s="57">
        <v>0</v>
      </c>
      <c r="E161" s="57">
        <v>0</v>
      </c>
      <c r="F161" s="57">
        <v>0</v>
      </c>
      <c r="G161" s="57">
        <v>0</v>
      </c>
      <c r="H161" s="33"/>
      <c r="I161" s="31"/>
    </row>
    <row r="162" spans="1:9" ht="13.5" thickBot="1">
      <c r="A162" s="187"/>
      <c r="B162" s="55" t="s">
        <v>746</v>
      </c>
      <c r="C162" s="56">
        <v>0</v>
      </c>
      <c r="D162" s="57">
        <v>0</v>
      </c>
      <c r="E162" s="57">
        <v>0</v>
      </c>
      <c r="F162" s="57">
        <v>0</v>
      </c>
      <c r="G162" s="57">
        <v>0</v>
      </c>
      <c r="H162" s="33"/>
      <c r="I162" s="31"/>
    </row>
    <row r="163" spans="1:9" ht="13.5" thickBot="1">
      <c r="A163" s="187"/>
      <c r="B163" s="55" t="s">
        <v>750</v>
      </c>
      <c r="C163" s="56">
        <v>0</v>
      </c>
      <c r="D163" s="57">
        <v>0</v>
      </c>
      <c r="E163" s="57">
        <v>0</v>
      </c>
      <c r="F163" s="57">
        <v>0</v>
      </c>
      <c r="G163" s="57">
        <v>0</v>
      </c>
      <c r="H163" s="33"/>
      <c r="I163" s="31"/>
    </row>
    <row r="164" spans="1:9" ht="13.5" thickBot="1">
      <c r="A164" s="179"/>
      <c r="B164" s="55" t="s">
        <v>527</v>
      </c>
      <c r="C164" s="56">
        <v>0</v>
      </c>
      <c r="D164" s="57">
        <v>0</v>
      </c>
      <c r="E164" s="57">
        <v>0</v>
      </c>
      <c r="F164" s="57">
        <v>0</v>
      </c>
      <c r="G164" s="57">
        <v>0</v>
      </c>
      <c r="H164" s="33"/>
      <c r="I164" s="31"/>
    </row>
    <row r="165" spans="1:9" ht="27.75" customHeight="1" thickBot="1">
      <c r="A165" s="178" t="s">
        <v>817</v>
      </c>
      <c r="B165" s="55" t="s">
        <v>1063</v>
      </c>
      <c r="C165" s="56">
        <f>SUM(C166:C170)</f>
        <v>5</v>
      </c>
      <c r="D165" s="57">
        <f>SUM(D166:D170)</f>
        <v>0</v>
      </c>
      <c r="E165" s="57">
        <f>SUM(E166:E170)</f>
        <v>21.6</v>
      </c>
      <c r="F165" s="57">
        <f>SUM(F166:F170)</f>
        <v>399.6</v>
      </c>
      <c r="G165" s="57">
        <f>SUM(G166:G170)</f>
        <v>421.2</v>
      </c>
      <c r="H165" s="33"/>
      <c r="I165" s="31"/>
    </row>
    <row r="166" spans="1:9" ht="13.5" thickBot="1">
      <c r="A166" s="187"/>
      <c r="B166" s="55" t="s">
        <v>525</v>
      </c>
      <c r="C166" s="56">
        <v>5</v>
      </c>
      <c r="D166" s="57">
        <v>0</v>
      </c>
      <c r="E166" s="57">
        <v>21.6</v>
      </c>
      <c r="F166" s="57">
        <v>399.6</v>
      </c>
      <c r="G166" s="57">
        <v>421.2</v>
      </c>
      <c r="H166" s="33"/>
      <c r="I166" s="31"/>
    </row>
    <row r="167" spans="1:9" ht="13.5" thickBot="1">
      <c r="A167" s="187"/>
      <c r="B167" s="55" t="s">
        <v>529</v>
      </c>
      <c r="C167" s="56">
        <v>0</v>
      </c>
      <c r="D167" s="57">
        <v>0</v>
      </c>
      <c r="E167" s="57">
        <v>0</v>
      </c>
      <c r="F167" s="57">
        <v>0</v>
      </c>
      <c r="G167" s="57">
        <v>0</v>
      </c>
      <c r="H167" s="33"/>
      <c r="I167" s="31"/>
    </row>
    <row r="168" spans="1:9" ht="13.5" thickBot="1">
      <c r="A168" s="187"/>
      <c r="B168" s="55" t="s">
        <v>746</v>
      </c>
      <c r="C168" s="56">
        <v>0</v>
      </c>
      <c r="D168" s="57">
        <v>0</v>
      </c>
      <c r="E168" s="57">
        <v>0</v>
      </c>
      <c r="F168" s="57">
        <v>0</v>
      </c>
      <c r="G168" s="57">
        <v>0</v>
      </c>
      <c r="H168" s="33"/>
      <c r="I168" s="31"/>
    </row>
    <row r="169" spans="1:9" ht="13.5" thickBot="1">
      <c r="A169" s="187"/>
      <c r="B169" s="55" t="s">
        <v>750</v>
      </c>
      <c r="C169" s="56">
        <v>0</v>
      </c>
      <c r="D169" s="57">
        <v>0</v>
      </c>
      <c r="E169" s="57">
        <v>0</v>
      </c>
      <c r="F169" s="57">
        <v>0</v>
      </c>
      <c r="G169" s="57">
        <v>0</v>
      </c>
      <c r="H169" s="33"/>
      <c r="I169" s="31"/>
    </row>
    <row r="170" spans="1:9" ht="13.5" thickBot="1">
      <c r="A170" s="179"/>
      <c r="B170" s="55" t="s">
        <v>527</v>
      </c>
      <c r="C170" s="56">
        <v>0</v>
      </c>
      <c r="D170" s="57">
        <v>0</v>
      </c>
      <c r="E170" s="57">
        <v>0</v>
      </c>
      <c r="F170" s="57">
        <v>0</v>
      </c>
      <c r="G170" s="57">
        <v>0</v>
      </c>
      <c r="H170" s="33"/>
      <c r="I170" s="31"/>
    </row>
    <row r="171" spans="1:9" ht="26.25" thickBot="1">
      <c r="A171" s="178" t="s">
        <v>818</v>
      </c>
      <c r="B171" s="55" t="s">
        <v>1066</v>
      </c>
      <c r="C171" s="56">
        <f>SUM(C172:C176)</f>
        <v>5</v>
      </c>
      <c r="D171" s="57">
        <f>SUM(D172:D176)</f>
        <v>0</v>
      </c>
      <c r="E171" s="57">
        <f>SUM(E172:E176)</f>
        <v>26.4</v>
      </c>
      <c r="F171" s="57">
        <f>SUM(F172:F176)</f>
        <v>488.4</v>
      </c>
      <c r="G171" s="57">
        <f>SUM(G172:G176)</f>
        <v>514.8</v>
      </c>
      <c r="H171" s="33"/>
      <c r="I171" s="31"/>
    </row>
    <row r="172" spans="1:9" ht="13.5" thickBot="1">
      <c r="A172" s="187"/>
      <c r="B172" s="55" t="s">
        <v>525</v>
      </c>
      <c r="C172" s="56">
        <v>5</v>
      </c>
      <c r="D172" s="57">
        <v>0</v>
      </c>
      <c r="E172" s="57">
        <v>26.4</v>
      </c>
      <c r="F172" s="57">
        <v>488.4</v>
      </c>
      <c r="G172" s="57">
        <v>514.8</v>
      </c>
      <c r="H172" s="33"/>
      <c r="I172" s="31"/>
    </row>
    <row r="173" spans="1:9" ht="13.5" thickBot="1">
      <c r="A173" s="187"/>
      <c r="B173" s="55" t="s">
        <v>529</v>
      </c>
      <c r="C173" s="56">
        <v>0</v>
      </c>
      <c r="D173" s="57">
        <v>0</v>
      </c>
      <c r="E173" s="57">
        <v>0</v>
      </c>
      <c r="F173" s="57">
        <v>0</v>
      </c>
      <c r="G173" s="57">
        <v>0</v>
      </c>
      <c r="H173" s="33"/>
      <c r="I173" s="31"/>
    </row>
    <row r="174" spans="1:9" ht="13.5" thickBot="1">
      <c r="A174" s="187"/>
      <c r="B174" s="55" t="s">
        <v>746</v>
      </c>
      <c r="C174" s="56">
        <v>0</v>
      </c>
      <c r="D174" s="57">
        <v>0</v>
      </c>
      <c r="E174" s="57">
        <v>0</v>
      </c>
      <c r="F174" s="57">
        <v>0</v>
      </c>
      <c r="G174" s="57">
        <v>0</v>
      </c>
      <c r="H174" s="33"/>
      <c r="I174" s="31"/>
    </row>
    <row r="175" spans="1:9" ht="13.5" thickBot="1">
      <c r="A175" s="187"/>
      <c r="B175" s="55" t="s">
        <v>750</v>
      </c>
      <c r="C175" s="56">
        <v>0</v>
      </c>
      <c r="D175" s="57">
        <v>0</v>
      </c>
      <c r="E175" s="57">
        <v>0</v>
      </c>
      <c r="F175" s="57">
        <v>0</v>
      </c>
      <c r="G175" s="57">
        <v>0</v>
      </c>
      <c r="H175" s="33"/>
      <c r="I175" s="31"/>
    </row>
    <row r="176" spans="1:9" ht="13.5" thickBot="1">
      <c r="A176" s="179"/>
      <c r="B176" s="55" t="s">
        <v>527</v>
      </c>
      <c r="C176" s="56">
        <v>0</v>
      </c>
      <c r="D176" s="57">
        <v>0</v>
      </c>
      <c r="E176" s="57">
        <v>0</v>
      </c>
      <c r="F176" s="57">
        <v>0</v>
      </c>
      <c r="G176" s="57">
        <v>0</v>
      </c>
      <c r="H176" s="33"/>
      <c r="I176" s="31"/>
    </row>
    <row r="177" spans="1:9" ht="17.25" customHeight="1" thickBot="1">
      <c r="A177" s="178" t="s">
        <v>359</v>
      </c>
      <c r="B177" s="55" t="s">
        <v>1069</v>
      </c>
      <c r="C177" s="56">
        <f>SUM(C178:C182)</f>
        <v>30</v>
      </c>
      <c r="D177" s="57">
        <f>SUM(D178:D182)</f>
        <v>0</v>
      </c>
      <c r="E177" s="57">
        <f>SUM(E178:E182)</f>
        <v>201.6</v>
      </c>
      <c r="F177" s="57">
        <f>SUM(F178:F182)</f>
        <v>3729.6</v>
      </c>
      <c r="G177" s="57">
        <f>SUM(G178:G182)</f>
        <v>3931.2</v>
      </c>
      <c r="H177" s="33"/>
      <c r="I177" s="31"/>
    </row>
    <row r="178" spans="1:9" ht="13.5" thickBot="1">
      <c r="A178" s="187"/>
      <c r="B178" s="55" t="s">
        <v>525</v>
      </c>
      <c r="C178" s="56">
        <v>15</v>
      </c>
      <c r="D178" s="57">
        <v>0</v>
      </c>
      <c r="E178" s="57">
        <v>100.8</v>
      </c>
      <c r="F178" s="57">
        <v>1864.8</v>
      </c>
      <c r="G178" s="57">
        <v>1965.6</v>
      </c>
      <c r="H178" s="33"/>
      <c r="I178" s="31"/>
    </row>
    <row r="179" spans="1:9" ht="13.5" thickBot="1">
      <c r="A179" s="187"/>
      <c r="B179" s="55" t="s">
        <v>529</v>
      </c>
      <c r="C179" s="56">
        <v>15</v>
      </c>
      <c r="D179" s="57">
        <v>0</v>
      </c>
      <c r="E179" s="57">
        <v>100.8</v>
      </c>
      <c r="F179" s="57">
        <v>1864.8</v>
      </c>
      <c r="G179" s="57">
        <v>1965.6</v>
      </c>
      <c r="H179" s="33"/>
      <c r="I179" s="31"/>
    </row>
    <row r="180" spans="1:9" ht="13.5" thickBot="1">
      <c r="A180" s="187"/>
      <c r="B180" s="55" t="s">
        <v>746</v>
      </c>
      <c r="C180" s="56">
        <v>0</v>
      </c>
      <c r="D180" s="57">
        <v>0</v>
      </c>
      <c r="E180" s="57">
        <v>0</v>
      </c>
      <c r="F180" s="57">
        <v>0</v>
      </c>
      <c r="G180" s="57">
        <v>0</v>
      </c>
      <c r="H180" s="33"/>
      <c r="I180" s="31"/>
    </row>
    <row r="181" spans="1:9" ht="13.5" thickBot="1">
      <c r="A181" s="187"/>
      <c r="B181" s="55" t="s">
        <v>750</v>
      </c>
      <c r="C181" s="56">
        <v>0</v>
      </c>
      <c r="D181" s="57">
        <v>0</v>
      </c>
      <c r="E181" s="57">
        <v>0</v>
      </c>
      <c r="F181" s="57">
        <v>0</v>
      </c>
      <c r="G181" s="57">
        <v>0</v>
      </c>
      <c r="H181" s="33"/>
      <c r="I181" s="31"/>
    </row>
    <row r="182" spans="1:9" ht="13.5" thickBot="1">
      <c r="A182" s="179"/>
      <c r="B182" s="55" t="s">
        <v>527</v>
      </c>
      <c r="C182" s="56">
        <v>0</v>
      </c>
      <c r="D182" s="57">
        <v>0</v>
      </c>
      <c r="E182" s="57">
        <v>0</v>
      </c>
      <c r="F182" s="57">
        <v>0</v>
      </c>
      <c r="G182" s="57">
        <v>0</v>
      </c>
      <c r="H182" s="33"/>
      <c r="I182" s="31"/>
    </row>
    <row r="183" spans="1:9" ht="27" customHeight="1" thickBot="1">
      <c r="A183" s="178" t="s">
        <v>360</v>
      </c>
      <c r="B183" s="55" t="s">
        <v>543</v>
      </c>
      <c r="C183" s="56">
        <f>SUM(C184:C188)</f>
        <v>50</v>
      </c>
      <c r="D183" s="57">
        <f>SUM(D184:D188)</f>
        <v>3038.4</v>
      </c>
      <c r="E183" s="57">
        <f>SUM(E184:E188)</f>
        <v>288</v>
      </c>
      <c r="F183" s="57">
        <f>SUM(F184:F188)</f>
        <v>2217.6</v>
      </c>
      <c r="G183" s="57">
        <f>SUM(G184:G188)</f>
        <v>5544</v>
      </c>
      <c r="H183" s="33"/>
      <c r="I183" s="31"/>
    </row>
    <row r="184" spans="1:9" ht="13.5" thickBot="1">
      <c r="A184" s="187"/>
      <c r="B184" s="55" t="s">
        <v>525</v>
      </c>
      <c r="C184" s="56">
        <v>50</v>
      </c>
      <c r="D184" s="57">
        <v>3038.4</v>
      </c>
      <c r="E184" s="57">
        <v>288</v>
      </c>
      <c r="F184" s="57">
        <v>2217.6</v>
      </c>
      <c r="G184" s="57">
        <v>5544</v>
      </c>
      <c r="H184" s="33"/>
      <c r="I184" s="31"/>
    </row>
    <row r="185" spans="1:9" ht="13.5" thickBot="1">
      <c r="A185" s="187"/>
      <c r="B185" s="55" t="s">
        <v>529</v>
      </c>
      <c r="C185" s="56">
        <v>0</v>
      </c>
      <c r="D185" s="57">
        <v>0</v>
      </c>
      <c r="E185" s="57">
        <v>0</v>
      </c>
      <c r="F185" s="57">
        <v>0</v>
      </c>
      <c r="G185" s="57">
        <v>0</v>
      </c>
      <c r="H185" s="33"/>
      <c r="I185" s="31"/>
    </row>
    <row r="186" spans="1:9" ht="13.5" thickBot="1">
      <c r="A186" s="187"/>
      <c r="B186" s="55" t="s">
        <v>746</v>
      </c>
      <c r="C186" s="56">
        <v>0</v>
      </c>
      <c r="D186" s="57">
        <v>0</v>
      </c>
      <c r="E186" s="57">
        <v>0</v>
      </c>
      <c r="F186" s="57">
        <v>0</v>
      </c>
      <c r="G186" s="57">
        <v>0</v>
      </c>
      <c r="H186" s="33"/>
      <c r="I186" s="31"/>
    </row>
    <row r="187" spans="1:9" ht="13.5" thickBot="1">
      <c r="A187" s="187"/>
      <c r="B187" s="55" t="s">
        <v>750</v>
      </c>
      <c r="C187" s="56">
        <v>0</v>
      </c>
      <c r="D187" s="57">
        <v>0</v>
      </c>
      <c r="E187" s="57">
        <v>0</v>
      </c>
      <c r="F187" s="57">
        <v>0</v>
      </c>
      <c r="G187" s="57">
        <v>0</v>
      </c>
      <c r="H187" s="33"/>
      <c r="I187" s="31"/>
    </row>
    <row r="188" spans="1:9" ht="13.5" thickBot="1">
      <c r="A188" s="179"/>
      <c r="B188" s="55" t="s">
        <v>527</v>
      </c>
      <c r="C188" s="56">
        <v>0</v>
      </c>
      <c r="D188" s="57">
        <v>0</v>
      </c>
      <c r="E188" s="57">
        <v>0</v>
      </c>
      <c r="F188" s="57">
        <v>0</v>
      </c>
      <c r="G188" s="57">
        <v>0</v>
      </c>
      <c r="H188" s="33"/>
      <c r="I188" s="31"/>
    </row>
    <row r="189" spans="1:9" ht="31.5" customHeight="1" thickBot="1">
      <c r="A189" s="178" t="s">
        <v>361</v>
      </c>
      <c r="B189" s="55" t="s">
        <v>1077</v>
      </c>
      <c r="C189" s="56">
        <f>SUM(C190:C194)</f>
        <v>5</v>
      </c>
      <c r="D189" s="57">
        <f>SUM(D190:D194)</f>
        <v>0</v>
      </c>
      <c r="E189" s="57">
        <f>SUM(E190:E194)</f>
        <v>18</v>
      </c>
      <c r="F189" s="57">
        <f>SUM(F190:F194)</f>
        <v>333</v>
      </c>
      <c r="G189" s="57">
        <f>SUM(G190:G194)</f>
        <v>351</v>
      </c>
      <c r="H189" s="33"/>
      <c r="I189" s="31"/>
    </row>
    <row r="190" spans="1:9" ht="13.5" thickBot="1">
      <c r="A190" s="187"/>
      <c r="B190" s="55" t="s">
        <v>525</v>
      </c>
      <c r="C190" s="56">
        <v>5</v>
      </c>
      <c r="D190" s="57">
        <v>0</v>
      </c>
      <c r="E190" s="57">
        <v>18</v>
      </c>
      <c r="F190" s="57">
        <v>333</v>
      </c>
      <c r="G190" s="57">
        <v>351</v>
      </c>
      <c r="H190" s="33"/>
      <c r="I190" s="31"/>
    </row>
    <row r="191" spans="1:9" ht="13.5" thickBot="1">
      <c r="A191" s="187"/>
      <c r="B191" s="55" t="s">
        <v>529</v>
      </c>
      <c r="C191" s="56">
        <v>0</v>
      </c>
      <c r="D191" s="57">
        <v>0</v>
      </c>
      <c r="E191" s="57">
        <v>0</v>
      </c>
      <c r="F191" s="57">
        <v>0</v>
      </c>
      <c r="G191" s="57">
        <v>0</v>
      </c>
      <c r="H191" s="33"/>
      <c r="I191" s="31"/>
    </row>
    <row r="192" spans="1:9" ht="13.5" thickBot="1">
      <c r="A192" s="187"/>
      <c r="B192" s="55" t="s">
        <v>746</v>
      </c>
      <c r="C192" s="56">
        <v>0</v>
      </c>
      <c r="D192" s="57">
        <v>0</v>
      </c>
      <c r="E192" s="57">
        <v>0</v>
      </c>
      <c r="F192" s="57">
        <v>0</v>
      </c>
      <c r="G192" s="57">
        <v>0</v>
      </c>
      <c r="H192" s="33"/>
      <c r="I192" s="31"/>
    </row>
    <row r="193" spans="1:9" ht="13.5" thickBot="1">
      <c r="A193" s="187"/>
      <c r="B193" s="55" t="s">
        <v>750</v>
      </c>
      <c r="C193" s="56">
        <v>0</v>
      </c>
      <c r="D193" s="57">
        <v>0</v>
      </c>
      <c r="E193" s="57">
        <v>0</v>
      </c>
      <c r="F193" s="57">
        <v>0</v>
      </c>
      <c r="G193" s="57">
        <v>0</v>
      </c>
      <c r="H193" s="33"/>
      <c r="I193" s="31"/>
    </row>
    <row r="194" spans="1:9" ht="13.5" thickBot="1">
      <c r="A194" s="179"/>
      <c r="B194" s="55" t="s">
        <v>527</v>
      </c>
      <c r="C194" s="56">
        <v>0</v>
      </c>
      <c r="D194" s="57">
        <v>0</v>
      </c>
      <c r="E194" s="57">
        <v>0</v>
      </c>
      <c r="F194" s="57">
        <v>0</v>
      </c>
      <c r="G194" s="57">
        <v>0</v>
      </c>
      <c r="H194" s="33"/>
      <c r="I194" s="31"/>
    </row>
    <row r="195" spans="1:9" ht="13.5" thickBot="1">
      <c r="A195" s="27" t="s">
        <v>704</v>
      </c>
      <c r="B195" s="223" t="s">
        <v>648</v>
      </c>
      <c r="C195" s="224"/>
      <c r="D195" s="224"/>
      <c r="E195" s="224"/>
      <c r="F195" s="224"/>
      <c r="G195" s="225"/>
      <c r="H195" s="33"/>
      <c r="I195" s="31"/>
    </row>
    <row r="196" spans="1:9" ht="32.25" customHeight="1" thickBot="1">
      <c r="A196" s="228" t="s">
        <v>362</v>
      </c>
      <c r="B196" s="55" t="s">
        <v>650</v>
      </c>
      <c r="C196" s="56">
        <f>SUM(C197:C201)</f>
        <v>6</v>
      </c>
      <c r="D196" s="57">
        <f>SUM(D197:D201)</f>
        <v>362.2</v>
      </c>
      <c r="E196" s="57">
        <f>SUM(E197:E201)</f>
        <v>36</v>
      </c>
      <c r="F196" s="57">
        <f>SUM(F197:F201)</f>
        <v>286.6</v>
      </c>
      <c r="G196" s="57">
        <f>SUM(G197:G201)</f>
        <v>684.8</v>
      </c>
      <c r="H196" s="33"/>
      <c r="I196" s="31"/>
    </row>
    <row r="197" spans="1:9" ht="13.5" thickBot="1">
      <c r="A197" s="229"/>
      <c r="B197" s="55" t="s">
        <v>525</v>
      </c>
      <c r="C197" s="56">
        <v>3</v>
      </c>
      <c r="D197" s="57">
        <v>181.1</v>
      </c>
      <c r="E197" s="57">
        <v>18</v>
      </c>
      <c r="F197" s="57">
        <v>143.3</v>
      </c>
      <c r="G197" s="57">
        <v>342.4</v>
      </c>
      <c r="H197" s="33"/>
      <c r="I197" s="31"/>
    </row>
    <row r="198" spans="1:9" ht="13.5" thickBot="1">
      <c r="A198" s="229"/>
      <c r="B198" s="55" t="s">
        <v>541</v>
      </c>
      <c r="C198" s="56">
        <v>3</v>
      </c>
      <c r="D198" s="57">
        <v>181.1</v>
      </c>
      <c r="E198" s="57">
        <v>18</v>
      </c>
      <c r="F198" s="57">
        <v>143.3</v>
      </c>
      <c r="G198" s="57">
        <v>342.4</v>
      </c>
      <c r="H198" s="33"/>
      <c r="I198" s="31"/>
    </row>
    <row r="199" spans="1:9" ht="13.5" thickBot="1">
      <c r="A199" s="229"/>
      <c r="B199" s="55" t="s">
        <v>746</v>
      </c>
      <c r="C199" s="56">
        <v>0</v>
      </c>
      <c r="D199" s="57">
        <v>0</v>
      </c>
      <c r="E199" s="57">
        <v>0</v>
      </c>
      <c r="F199" s="57">
        <v>0</v>
      </c>
      <c r="G199" s="57">
        <v>0</v>
      </c>
      <c r="H199" s="33"/>
      <c r="I199" s="31"/>
    </row>
    <row r="200" spans="1:9" ht="13.5" thickBot="1">
      <c r="A200" s="229"/>
      <c r="B200" s="55" t="s">
        <v>750</v>
      </c>
      <c r="C200" s="56">
        <v>0</v>
      </c>
      <c r="D200" s="57">
        <v>0</v>
      </c>
      <c r="E200" s="57">
        <v>0</v>
      </c>
      <c r="F200" s="57">
        <v>0</v>
      </c>
      <c r="G200" s="57">
        <v>0</v>
      </c>
      <c r="H200" s="33"/>
      <c r="I200" s="31"/>
    </row>
    <row r="201" spans="1:9" ht="13.5" thickBot="1">
      <c r="A201" s="230"/>
      <c r="B201" s="55" t="s">
        <v>527</v>
      </c>
      <c r="C201" s="56">
        <v>0</v>
      </c>
      <c r="D201" s="57">
        <v>0</v>
      </c>
      <c r="E201" s="57">
        <v>0</v>
      </c>
      <c r="F201" s="57">
        <v>0</v>
      </c>
      <c r="G201" s="57">
        <v>0</v>
      </c>
      <c r="H201" s="33"/>
      <c r="I201" s="31"/>
    </row>
    <row r="202" spans="1:9" ht="20.25" customHeight="1" thickBot="1">
      <c r="A202" s="228" t="s">
        <v>823</v>
      </c>
      <c r="B202" s="55" t="s">
        <v>544</v>
      </c>
      <c r="C202" s="56">
        <f>SUM(C203:C207)</f>
        <v>55</v>
      </c>
      <c r="D202" s="57">
        <f>SUM(D203:D207)</f>
        <v>4356.4</v>
      </c>
      <c r="E202" s="57">
        <f>SUM(E203:E207)</f>
        <v>413</v>
      </c>
      <c r="F202" s="57">
        <f>SUM(F203:F207)</f>
        <v>3283.5</v>
      </c>
      <c r="G202" s="57">
        <f>SUM(G203:G207)</f>
        <v>8052.9</v>
      </c>
      <c r="H202" s="33"/>
      <c r="I202" s="31"/>
    </row>
    <row r="203" spans="1:9" ht="13.5" thickBot="1">
      <c r="A203" s="229"/>
      <c r="B203" s="55" t="s">
        <v>525</v>
      </c>
      <c r="C203" s="56">
        <v>10</v>
      </c>
      <c r="D203" s="57">
        <v>792</v>
      </c>
      <c r="E203" s="57">
        <v>75.1</v>
      </c>
      <c r="F203" s="57">
        <v>597</v>
      </c>
      <c r="G203" s="57">
        <v>1464.1</v>
      </c>
      <c r="H203" s="33"/>
      <c r="I203" s="31"/>
    </row>
    <row r="204" spans="1:9" ht="13.5" thickBot="1">
      <c r="A204" s="229"/>
      <c r="B204" s="55" t="s">
        <v>541</v>
      </c>
      <c r="C204" s="56">
        <v>10</v>
      </c>
      <c r="D204" s="57">
        <v>792</v>
      </c>
      <c r="E204" s="57">
        <v>75.1</v>
      </c>
      <c r="F204" s="57">
        <v>597</v>
      </c>
      <c r="G204" s="57">
        <v>1464.1</v>
      </c>
      <c r="H204" s="33"/>
      <c r="I204" s="31"/>
    </row>
    <row r="205" spans="1:9" ht="13.5" thickBot="1">
      <c r="A205" s="229"/>
      <c r="B205" s="55" t="s">
        <v>746</v>
      </c>
      <c r="C205" s="56">
        <v>15</v>
      </c>
      <c r="D205" s="57">
        <v>1188.4</v>
      </c>
      <c r="E205" s="57">
        <v>112.6</v>
      </c>
      <c r="F205" s="57">
        <v>895.5</v>
      </c>
      <c r="G205" s="57">
        <v>2196.5</v>
      </c>
      <c r="H205" s="33"/>
      <c r="I205" s="31"/>
    </row>
    <row r="206" spans="1:9" ht="13.5" thickBot="1">
      <c r="A206" s="229"/>
      <c r="B206" s="55" t="s">
        <v>750</v>
      </c>
      <c r="C206" s="56">
        <v>10</v>
      </c>
      <c r="D206" s="57">
        <v>792</v>
      </c>
      <c r="E206" s="57">
        <v>75.1</v>
      </c>
      <c r="F206" s="57">
        <v>597</v>
      </c>
      <c r="G206" s="57">
        <v>1464.1</v>
      </c>
      <c r="H206" s="33"/>
      <c r="I206" s="31"/>
    </row>
    <row r="207" spans="1:9" ht="13.5" thickBot="1">
      <c r="A207" s="230"/>
      <c r="B207" s="55" t="s">
        <v>527</v>
      </c>
      <c r="C207" s="56">
        <v>10</v>
      </c>
      <c r="D207" s="57">
        <v>792</v>
      </c>
      <c r="E207" s="57">
        <v>75.1</v>
      </c>
      <c r="F207" s="57">
        <v>597</v>
      </c>
      <c r="G207" s="57">
        <v>1464.1</v>
      </c>
      <c r="H207" s="33"/>
      <c r="I207" s="31"/>
    </row>
    <row r="208" spans="1:9" ht="29.25" customHeight="1" thickBot="1">
      <c r="A208" s="228" t="s">
        <v>824</v>
      </c>
      <c r="B208" s="55" t="s">
        <v>658</v>
      </c>
      <c r="C208" s="56">
        <f>SUM(C209:C213)</f>
        <v>16</v>
      </c>
      <c r="D208" s="57">
        <f>SUM(D209:D213)</f>
        <v>1267.6</v>
      </c>
      <c r="E208" s="57">
        <f>SUM(E209:E213)</f>
        <v>120</v>
      </c>
      <c r="F208" s="57">
        <f>SUM(F209:F213)</f>
        <v>955.2</v>
      </c>
      <c r="G208" s="57">
        <f>SUM(G209:G213)</f>
        <v>2342.8</v>
      </c>
      <c r="H208" s="33"/>
      <c r="I208" s="31"/>
    </row>
    <row r="209" spans="1:9" ht="13.5" thickBot="1">
      <c r="A209" s="229"/>
      <c r="B209" s="55" t="s">
        <v>525</v>
      </c>
      <c r="C209" s="56">
        <v>4</v>
      </c>
      <c r="D209" s="57">
        <v>316.9</v>
      </c>
      <c r="E209" s="57">
        <v>30</v>
      </c>
      <c r="F209" s="57">
        <v>238.8</v>
      </c>
      <c r="G209" s="57">
        <v>585.7</v>
      </c>
      <c r="H209" s="33"/>
      <c r="I209" s="31"/>
    </row>
    <row r="210" spans="1:9" ht="13.5" thickBot="1">
      <c r="A210" s="229"/>
      <c r="B210" s="55" t="s">
        <v>541</v>
      </c>
      <c r="C210" s="56">
        <v>4</v>
      </c>
      <c r="D210" s="57">
        <v>316.9</v>
      </c>
      <c r="E210" s="57">
        <v>30</v>
      </c>
      <c r="F210" s="57">
        <v>238.8</v>
      </c>
      <c r="G210" s="57">
        <v>585.7</v>
      </c>
      <c r="H210" s="33"/>
      <c r="I210" s="31"/>
    </row>
    <row r="211" spans="1:9" ht="13.5" thickBot="1">
      <c r="A211" s="229"/>
      <c r="B211" s="55" t="s">
        <v>746</v>
      </c>
      <c r="C211" s="56">
        <v>4</v>
      </c>
      <c r="D211" s="57">
        <v>316.9</v>
      </c>
      <c r="E211" s="57">
        <v>30</v>
      </c>
      <c r="F211" s="57">
        <v>238.8</v>
      </c>
      <c r="G211" s="57">
        <v>585.7</v>
      </c>
      <c r="H211" s="33"/>
      <c r="I211" s="31"/>
    </row>
    <row r="212" spans="1:9" ht="13.5" thickBot="1">
      <c r="A212" s="229"/>
      <c r="B212" s="55" t="s">
        <v>750</v>
      </c>
      <c r="C212" s="56">
        <v>4</v>
      </c>
      <c r="D212" s="57">
        <v>316.9</v>
      </c>
      <c r="E212" s="57">
        <v>30</v>
      </c>
      <c r="F212" s="57">
        <v>238.8</v>
      </c>
      <c r="G212" s="57">
        <v>585.7</v>
      </c>
      <c r="H212" s="33"/>
      <c r="I212" s="31"/>
    </row>
    <row r="213" spans="1:9" ht="13.5" thickBot="1">
      <c r="A213" s="230"/>
      <c r="B213" s="55" t="s">
        <v>527</v>
      </c>
      <c r="C213" s="56">
        <v>0</v>
      </c>
      <c r="D213" s="57">
        <v>0</v>
      </c>
      <c r="E213" s="57">
        <v>0</v>
      </c>
      <c r="F213" s="57">
        <v>0</v>
      </c>
      <c r="G213" s="57">
        <v>0</v>
      </c>
      <c r="H213" s="33"/>
      <c r="I213" s="31"/>
    </row>
    <row r="214" spans="1:9" ht="25.5" customHeight="1" thickBot="1">
      <c r="A214" s="228" t="s">
        <v>825</v>
      </c>
      <c r="B214" s="55" t="s">
        <v>661</v>
      </c>
      <c r="C214" s="56">
        <f>SUM(C215:C219)</f>
        <v>30</v>
      </c>
      <c r="D214" s="57">
        <f>SUM(D215:D219)</f>
        <v>1426.1000000000001</v>
      </c>
      <c r="E214" s="57">
        <f>SUM(E215:E219)</f>
        <v>135</v>
      </c>
      <c r="F214" s="57">
        <f>SUM(F215:F219)</f>
        <v>1074.6</v>
      </c>
      <c r="G214" s="57">
        <f>SUM(G215:G219)</f>
        <v>2635.7000000000003</v>
      </c>
      <c r="H214" s="33"/>
      <c r="I214" s="31"/>
    </row>
    <row r="215" spans="1:9" ht="13.5" thickBot="1">
      <c r="A215" s="229"/>
      <c r="B215" s="55" t="s">
        <v>525</v>
      </c>
      <c r="C215" s="56">
        <v>5</v>
      </c>
      <c r="D215" s="57">
        <v>237.7</v>
      </c>
      <c r="E215" s="57">
        <v>22.5</v>
      </c>
      <c r="F215" s="57">
        <v>179.1</v>
      </c>
      <c r="G215" s="57">
        <v>439.3</v>
      </c>
      <c r="H215" s="33"/>
      <c r="I215" s="31"/>
    </row>
    <row r="216" spans="1:9" ht="13.5" thickBot="1">
      <c r="A216" s="229"/>
      <c r="B216" s="55" t="s">
        <v>541</v>
      </c>
      <c r="C216" s="56">
        <v>10</v>
      </c>
      <c r="D216" s="57">
        <v>475.3</v>
      </c>
      <c r="E216" s="57">
        <v>45</v>
      </c>
      <c r="F216" s="57">
        <v>358.2</v>
      </c>
      <c r="G216" s="57">
        <v>878.5</v>
      </c>
      <c r="H216" s="33"/>
      <c r="I216" s="31"/>
    </row>
    <row r="217" spans="1:9" ht="13.5" thickBot="1">
      <c r="A217" s="229"/>
      <c r="B217" s="55" t="s">
        <v>746</v>
      </c>
      <c r="C217" s="56">
        <v>5</v>
      </c>
      <c r="D217" s="57">
        <v>237.7</v>
      </c>
      <c r="E217" s="57">
        <v>22.5</v>
      </c>
      <c r="F217" s="57">
        <v>179.1</v>
      </c>
      <c r="G217" s="57">
        <v>439.3</v>
      </c>
      <c r="H217" s="33"/>
      <c r="I217" s="31"/>
    </row>
    <row r="218" spans="1:9" ht="13.5" thickBot="1">
      <c r="A218" s="229"/>
      <c r="B218" s="55" t="s">
        <v>750</v>
      </c>
      <c r="C218" s="56">
        <v>5</v>
      </c>
      <c r="D218" s="57">
        <v>237.7</v>
      </c>
      <c r="E218" s="57">
        <v>22.5</v>
      </c>
      <c r="F218" s="57">
        <v>179.1</v>
      </c>
      <c r="G218" s="57">
        <v>439.3</v>
      </c>
      <c r="H218" s="33"/>
      <c r="I218" s="31"/>
    </row>
    <row r="219" spans="1:9" ht="13.5" thickBot="1">
      <c r="A219" s="230"/>
      <c r="B219" s="55" t="s">
        <v>527</v>
      </c>
      <c r="C219" s="56">
        <v>5</v>
      </c>
      <c r="D219" s="57">
        <v>237.7</v>
      </c>
      <c r="E219" s="57">
        <v>22.5</v>
      </c>
      <c r="F219" s="57">
        <v>179.1</v>
      </c>
      <c r="G219" s="57">
        <v>439.3</v>
      </c>
      <c r="H219" s="33"/>
      <c r="I219" s="31"/>
    </row>
    <row r="220" spans="1:9" ht="27.75" customHeight="1" thickBot="1">
      <c r="A220" s="228" t="s">
        <v>362</v>
      </c>
      <c r="B220" s="55" t="s">
        <v>666</v>
      </c>
      <c r="C220" s="56">
        <f>SUM(C221:C225)</f>
        <v>65</v>
      </c>
      <c r="D220" s="57">
        <f>SUM(D221:D225)</f>
        <v>5148.9</v>
      </c>
      <c r="E220" s="57">
        <f>SUM(E221:E225)</f>
        <v>488.0999999999999</v>
      </c>
      <c r="F220" s="57">
        <f>SUM(F221:F225)</f>
        <v>3880.5</v>
      </c>
      <c r="G220" s="57">
        <f>SUM(G221:G225)</f>
        <v>9517.5</v>
      </c>
      <c r="H220" s="33"/>
      <c r="I220" s="31"/>
    </row>
    <row r="221" spans="1:9" ht="13.5" thickBot="1">
      <c r="A221" s="229"/>
      <c r="B221" s="55" t="s">
        <v>525</v>
      </c>
      <c r="C221" s="56">
        <v>10</v>
      </c>
      <c r="D221" s="57">
        <v>792</v>
      </c>
      <c r="E221" s="57">
        <v>75.1</v>
      </c>
      <c r="F221" s="57">
        <v>597</v>
      </c>
      <c r="G221" s="57">
        <v>1464.1</v>
      </c>
      <c r="H221" s="33"/>
      <c r="I221" s="31"/>
    </row>
    <row r="222" spans="1:9" ht="13.5" thickBot="1">
      <c r="A222" s="229"/>
      <c r="B222" s="55" t="s">
        <v>541</v>
      </c>
      <c r="C222" s="56">
        <v>10</v>
      </c>
      <c r="D222" s="57">
        <v>792</v>
      </c>
      <c r="E222" s="57">
        <v>75.1</v>
      </c>
      <c r="F222" s="57">
        <v>597</v>
      </c>
      <c r="G222" s="57">
        <v>1464.1</v>
      </c>
      <c r="H222" s="33"/>
      <c r="I222" s="31"/>
    </row>
    <row r="223" spans="1:9" ht="13.5" thickBot="1">
      <c r="A223" s="229"/>
      <c r="B223" s="55" t="s">
        <v>746</v>
      </c>
      <c r="C223" s="56">
        <v>15</v>
      </c>
      <c r="D223" s="57">
        <v>1188.4</v>
      </c>
      <c r="E223" s="57">
        <v>112.6</v>
      </c>
      <c r="F223" s="57">
        <v>895.5</v>
      </c>
      <c r="G223" s="57">
        <v>2196.5</v>
      </c>
      <c r="H223" s="33"/>
      <c r="I223" s="31"/>
    </row>
    <row r="224" spans="1:9" ht="13.5" thickBot="1">
      <c r="A224" s="229"/>
      <c r="B224" s="55" t="s">
        <v>750</v>
      </c>
      <c r="C224" s="56">
        <v>20</v>
      </c>
      <c r="D224" s="57">
        <v>1584.5</v>
      </c>
      <c r="E224" s="57">
        <v>150.2</v>
      </c>
      <c r="F224" s="57">
        <v>1194</v>
      </c>
      <c r="G224" s="57">
        <v>2928.7</v>
      </c>
      <c r="H224" s="33"/>
      <c r="I224" s="31"/>
    </row>
    <row r="225" spans="1:9" ht="13.5" thickBot="1">
      <c r="A225" s="230"/>
      <c r="B225" s="55" t="s">
        <v>527</v>
      </c>
      <c r="C225" s="56">
        <v>10</v>
      </c>
      <c r="D225" s="57">
        <v>792</v>
      </c>
      <c r="E225" s="57">
        <v>75.1</v>
      </c>
      <c r="F225" s="57">
        <v>597</v>
      </c>
      <c r="G225" s="57">
        <v>1464.1</v>
      </c>
      <c r="H225" s="33"/>
      <c r="I225" s="31"/>
    </row>
    <row r="226" spans="1:9" ht="17.25" customHeight="1" thickBot="1">
      <c r="A226" s="25" t="s">
        <v>706</v>
      </c>
      <c r="B226" s="223" t="s">
        <v>276</v>
      </c>
      <c r="C226" s="224"/>
      <c r="D226" s="224"/>
      <c r="E226" s="224"/>
      <c r="F226" s="224"/>
      <c r="G226" s="225"/>
      <c r="H226" s="33"/>
      <c r="I226" s="31"/>
    </row>
    <row r="227" spans="1:9" ht="29.25" customHeight="1" thickBot="1">
      <c r="A227" s="178" t="s">
        <v>718</v>
      </c>
      <c r="B227" s="20" t="s">
        <v>289</v>
      </c>
      <c r="C227" s="36">
        <f>SUM(C228:C232)</f>
        <v>0</v>
      </c>
      <c r="D227" s="32">
        <f>SUM(D228:D232)</f>
        <v>0</v>
      </c>
      <c r="E227" s="32">
        <f>SUM(E228:E232)</f>
        <v>0</v>
      </c>
      <c r="F227" s="32">
        <f>SUM(F228:F232)</f>
        <v>65.5</v>
      </c>
      <c r="G227" s="32">
        <f>SUM(G228:G232)</f>
        <v>65.5</v>
      </c>
      <c r="H227" s="33"/>
      <c r="I227" s="31"/>
    </row>
    <row r="228" spans="1:9" ht="13.5" thickBot="1">
      <c r="A228" s="187"/>
      <c r="B228" s="20" t="s">
        <v>525</v>
      </c>
      <c r="C228" s="36">
        <v>0</v>
      </c>
      <c r="D228" s="32">
        <v>0</v>
      </c>
      <c r="E228" s="32">
        <v>0</v>
      </c>
      <c r="F228" s="32">
        <v>35.1</v>
      </c>
      <c r="G228" s="32">
        <v>35.1</v>
      </c>
      <c r="H228" s="33"/>
      <c r="I228" s="31"/>
    </row>
    <row r="229" spans="1:9" ht="13.5" thickBot="1">
      <c r="A229" s="187"/>
      <c r="B229" s="20" t="s">
        <v>545</v>
      </c>
      <c r="C229" s="36">
        <v>0</v>
      </c>
      <c r="D229" s="32">
        <v>0</v>
      </c>
      <c r="E229" s="32">
        <v>0</v>
      </c>
      <c r="F229" s="32">
        <v>13.5</v>
      </c>
      <c r="G229" s="32">
        <v>13.5</v>
      </c>
      <c r="H229" s="33"/>
      <c r="I229" s="31"/>
    </row>
    <row r="230" spans="1:9" ht="13.5" thickBot="1">
      <c r="A230" s="187"/>
      <c r="B230" s="20" t="s">
        <v>546</v>
      </c>
      <c r="C230" s="36">
        <v>0</v>
      </c>
      <c r="D230" s="32">
        <v>0</v>
      </c>
      <c r="E230" s="32">
        <v>0</v>
      </c>
      <c r="F230" s="32">
        <v>16.9</v>
      </c>
      <c r="G230" s="32">
        <v>16.9</v>
      </c>
      <c r="H230" s="33"/>
      <c r="I230" s="31"/>
    </row>
    <row r="231" spans="1:9" ht="13.5" thickBot="1">
      <c r="A231" s="187"/>
      <c r="B231" s="20" t="s">
        <v>750</v>
      </c>
      <c r="C231" s="36">
        <v>0</v>
      </c>
      <c r="D231" s="32">
        <v>0</v>
      </c>
      <c r="E231" s="32">
        <v>0</v>
      </c>
      <c r="F231" s="32">
        <v>0</v>
      </c>
      <c r="G231" s="32">
        <v>0</v>
      </c>
      <c r="H231" s="33"/>
      <c r="I231" s="31"/>
    </row>
    <row r="232" spans="1:9" ht="13.5" thickBot="1">
      <c r="A232" s="179"/>
      <c r="B232" s="20" t="s">
        <v>754</v>
      </c>
      <c r="C232" s="36">
        <v>0</v>
      </c>
      <c r="D232" s="32">
        <v>0</v>
      </c>
      <c r="E232" s="32">
        <v>0</v>
      </c>
      <c r="F232" s="32">
        <v>0</v>
      </c>
      <c r="G232" s="32">
        <v>0</v>
      </c>
      <c r="H232" s="33"/>
      <c r="I232" s="31"/>
    </row>
    <row r="233" spans="1:9" ht="15" thickBot="1">
      <c r="A233" s="226" t="s">
        <v>547</v>
      </c>
      <c r="B233" s="227"/>
      <c r="C233" s="37">
        <f>SUM(C234:C238)</f>
        <v>1359</v>
      </c>
      <c r="D233" s="29">
        <f>SUM(D234:D238)</f>
        <v>91830.70000000001</v>
      </c>
      <c r="E233" s="29">
        <f>SUM(E234:E238)</f>
        <v>9458</v>
      </c>
      <c r="F233" s="29">
        <f>SUM(F234:F238)</f>
        <v>105375.09999999999</v>
      </c>
      <c r="G233" s="35">
        <f>SUM(G234:G238)</f>
        <v>206663.80000000002</v>
      </c>
      <c r="H233" s="33"/>
      <c r="I233" s="31"/>
    </row>
    <row r="234" spans="1:9" ht="15" thickBot="1">
      <c r="A234" s="221" t="s">
        <v>517</v>
      </c>
      <c r="B234" s="222"/>
      <c r="C234" s="38">
        <f aca="true" t="shared" si="0" ref="C234:G238">C18+C24+C30+C37+C43+C49+C55+C61+C67+C73+C79+C85+C92+C98+C104+C110+C116+C122+C128+C135+C141+C148+C154+C160+C166+C172+C178+C184+C190+C197+C203+C209+C215+C221+C228</f>
        <v>327</v>
      </c>
      <c r="D234" s="38">
        <f t="shared" si="0"/>
        <v>19096.2</v>
      </c>
      <c r="E234" s="38">
        <f t="shared" si="0"/>
        <v>2188.8</v>
      </c>
      <c r="F234" s="38">
        <f t="shared" si="0"/>
        <v>24371.299999999992</v>
      </c>
      <c r="G234" s="38">
        <f t="shared" si="0"/>
        <v>45656.299999999996</v>
      </c>
      <c r="H234" s="33"/>
      <c r="I234" s="31"/>
    </row>
    <row r="235" spans="1:9" ht="15" thickBot="1">
      <c r="A235" s="221" t="s">
        <v>526</v>
      </c>
      <c r="B235" s="222"/>
      <c r="C235" s="38">
        <f t="shared" si="0"/>
        <v>292</v>
      </c>
      <c r="D235" s="38">
        <f t="shared" si="0"/>
        <v>19310.1</v>
      </c>
      <c r="E235" s="38">
        <f t="shared" si="0"/>
        <v>1999.1999999999998</v>
      </c>
      <c r="F235" s="38">
        <f t="shared" si="0"/>
        <v>21272.9</v>
      </c>
      <c r="G235" s="38">
        <f t="shared" si="0"/>
        <v>42582.2</v>
      </c>
      <c r="H235" s="33"/>
      <c r="I235" s="31"/>
    </row>
    <row r="236" spans="1:9" ht="15" thickBot="1">
      <c r="A236" s="221" t="s">
        <v>746</v>
      </c>
      <c r="B236" s="222"/>
      <c r="C236" s="38">
        <f t="shared" si="0"/>
        <v>330</v>
      </c>
      <c r="D236" s="38">
        <f t="shared" si="0"/>
        <v>22570.800000000007</v>
      </c>
      <c r="E236" s="38">
        <f t="shared" si="0"/>
        <v>2152.6</v>
      </c>
      <c r="F236" s="38">
        <f t="shared" si="0"/>
        <v>22612.200000000004</v>
      </c>
      <c r="G236" s="38">
        <f t="shared" si="0"/>
        <v>47335.6</v>
      </c>
      <c r="H236" s="33"/>
      <c r="I236" s="31"/>
    </row>
    <row r="237" spans="1:9" ht="15" thickBot="1">
      <c r="A237" s="221" t="s">
        <v>750</v>
      </c>
      <c r="B237" s="222"/>
      <c r="C237" s="38">
        <f t="shared" si="0"/>
        <v>207</v>
      </c>
      <c r="D237" s="38">
        <f t="shared" si="0"/>
        <v>15558.1</v>
      </c>
      <c r="E237" s="38">
        <f t="shared" si="0"/>
        <v>1564.9999999999998</v>
      </c>
      <c r="F237" s="38">
        <f t="shared" si="0"/>
        <v>18209.399999999998</v>
      </c>
      <c r="G237" s="38">
        <f t="shared" si="0"/>
        <v>35332.5</v>
      </c>
      <c r="H237" s="33"/>
      <c r="I237" s="31"/>
    </row>
    <row r="238" spans="1:9" ht="15" thickBot="1">
      <c r="A238" s="221" t="s">
        <v>754</v>
      </c>
      <c r="B238" s="222"/>
      <c r="C238" s="38">
        <f t="shared" si="0"/>
        <v>203</v>
      </c>
      <c r="D238" s="38">
        <f t="shared" si="0"/>
        <v>15295.5</v>
      </c>
      <c r="E238" s="38">
        <f t="shared" si="0"/>
        <v>1552.3999999999999</v>
      </c>
      <c r="F238" s="38">
        <f t="shared" si="0"/>
        <v>18909.3</v>
      </c>
      <c r="G238" s="38">
        <f t="shared" si="0"/>
        <v>35757.200000000004</v>
      </c>
      <c r="H238" s="33"/>
      <c r="I238" s="31"/>
    </row>
    <row r="240" spans="3:7" ht="12.75">
      <c r="C240" s="31"/>
      <c r="D240" s="31"/>
      <c r="E240" s="31"/>
      <c r="F240" s="31"/>
      <c r="G240" s="31"/>
    </row>
  </sheetData>
  <sheetProtection/>
  <mergeCells count="59">
    <mergeCell ref="A11:G11"/>
    <mergeCell ref="A177:A182"/>
    <mergeCell ref="A127:A132"/>
    <mergeCell ref="A183:A188"/>
    <mergeCell ref="A189:A194"/>
    <mergeCell ref="A109:A114"/>
    <mergeCell ref="A115:A120"/>
    <mergeCell ref="A121:A126"/>
    <mergeCell ref="A134:A139"/>
    <mergeCell ref="A140:A145"/>
    <mergeCell ref="A220:A225"/>
    <mergeCell ref="A165:A170"/>
    <mergeCell ref="A171:A176"/>
    <mergeCell ref="A159:A164"/>
    <mergeCell ref="A208:A213"/>
    <mergeCell ref="A214:A219"/>
    <mergeCell ref="A29:A34"/>
    <mergeCell ref="B13:B14"/>
    <mergeCell ref="A42:A47"/>
    <mergeCell ref="A48:A53"/>
    <mergeCell ref="A54:A59"/>
    <mergeCell ref="A13:A14"/>
    <mergeCell ref="C13:C14"/>
    <mergeCell ref="B35:G35"/>
    <mergeCell ref="A36:A41"/>
    <mergeCell ref="B90:G90"/>
    <mergeCell ref="D13:G13"/>
    <mergeCell ref="B16:G16"/>
    <mergeCell ref="A17:A22"/>
    <mergeCell ref="A23:A28"/>
    <mergeCell ref="A60:A65"/>
    <mergeCell ref="A66:A71"/>
    <mergeCell ref="A91:A96"/>
    <mergeCell ref="A97:A102"/>
    <mergeCell ref="B133:G133"/>
    <mergeCell ref="A72:A77"/>
    <mergeCell ref="A78:A83"/>
    <mergeCell ref="A84:A89"/>
    <mergeCell ref="A103:A108"/>
    <mergeCell ref="B146:G146"/>
    <mergeCell ref="A147:A152"/>
    <mergeCell ref="A153:A158"/>
    <mergeCell ref="B195:G195"/>
    <mergeCell ref="A196:A201"/>
    <mergeCell ref="A202:A207"/>
    <mergeCell ref="A237:B237"/>
    <mergeCell ref="A238:B238"/>
    <mergeCell ref="B226:G226"/>
    <mergeCell ref="A227:A232"/>
    <mergeCell ref="A233:B233"/>
    <mergeCell ref="A234:B234"/>
    <mergeCell ref="A235:B235"/>
    <mergeCell ref="A236:B236"/>
    <mergeCell ref="E6:G6"/>
    <mergeCell ref="F7:G7"/>
    <mergeCell ref="D3:G3"/>
    <mergeCell ref="E2:G2"/>
    <mergeCell ref="E4:G4"/>
    <mergeCell ref="E5:G5"/>
  </mergeCells>
  <printOptions horizontalCentered="1" verticalCentered="1"/>
  <pageMargins left="0.7874015748031497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6"/>
  <sheetViews>
    <sheetView zoomScale="89" zoomScaleNormal="89" zoomScalePageLayoutView="0" workbookViewId="0" topLeftCell="A1">
      <selection activeCell="G8" sqref="G8"/>
    </sheetView>
  </sheetViews>
  <sheetFormatPr defaultColWidth="9.00390625" defaultRowHeight="12.75"/>
  <cols>
    <col min="1" max="1" width="37.625" style="0" customWidth="1"/>
    <col min="2" max="2" width="9.125" style="0" customWidth="1"/>
    <col min="3" max="3" width="10.00390625" style="0" customWidth="1"/>
    <col min="4" max="4" width="10.125" style="0" customWidth="1"/>
    <col min="5" max="5" width="9.75390625" style="0" customWidth="1"/>
    <col min="6" max="6" width="10.875" style="0" customWidth="1"/>
    <col min="7" max="7" width="10.375" style="0" customWidth="1"/>
  </cols>
  <sheetData>
    <row r="1" spans="1:8" ht="18.75">
      <c r="A1" s="42"/>
      <c r="B1" s="42"/>
      <c r="C1" s="42"/>
      <c r="D1" s="42"/>
      <c r="E1" s="95"/>
      <c r="F1" s="88"/>
      <c r="G1" s="88" t="s">
        <v>2081</v>
      </c>
      <c r="H1" s="42"/>
    </row>
    <row r="2" spans="1:8" ht="17.25" customHeight="1">
      <c r="A2" s="42"/>
      <c r="B2" s="42"/>
      <c r="C2" s="42"/>
      <c r="D2" s="167" t="s">
        <v>2064</v>
      </c>
      <c r="E2" s="168"/>
      <c r="F2" s="168"/>
      <c r="G2" s="168"/>
      <c r="H2" s="42"/>
    </row>
    <row r="3" spans="1:8" ht="14.25" customHeight="1">
      <c r="A3" s="42"/>
      <c r="B3" s="167" t="s">
        <v>2065</v>
      </c>
      <c r="C3" s="168"/>
      <c r="D3" s="168"/>
      <c r="E3" s="168"/>
      <c r="F3" s="168"/>
      <c r="G3" s="168"/>
      <c r="H3" s="42"/>
    </row>
    <row r="4" spans="1:8" ht="15.75" customHeight="1">
      <c r="A4" s="42"/>
      <c r="B4" s="167" t="s">
        <v>2069</v>
      </c>
      <c r="C4" s="168"/>
      <c r="D4" s="168"/>
      <c r="E4" s="168"/>
      <c r="F4" s="168"/>
      <c r="G4" s="168"/>
      <c r="H4" s="42"/>
    </row>
    <row r="5" spans="1:8" ht="12.75" customHeight="1">
      <c r="A5" s="42"/>
      <c r="B5" s="42"/>
      <c r="C5" s="167" t="s">
        <v>2070</v>
      </c>
      <c r="D5" s="168"/>
      <c r="E5" s="168"/>
      <c r="F5" s="168"/>
      <c r="G5" s="168"/>
      <c r="H5" s="42"/>
    </row>
    <row r="6" spans="1:8" ht="18.75">
      <c r="A6" s="42"/>
      <c r="B6" s="42"/>
      <c r="C6" s="42"/>
      <c r="D6" s="167" t="s">
        <v>2071</v>
      </c>
      <c r="E6" s="168"/>
      <c r="F6" s="168"/>
      <c r="G6" s="168"/>
      <c r="H6" s="42"/>
    </row>
    <row r="7" spans="1:8" ht="18.75">
      <c r="A7" s="42"/>
      <c r="B7" s="42"/>
      <c r="C7" s="42"/>
      <c r="D7" s="42"/>
      <c r="E7" s="167" t="s">
        <v>2072</v>
      </c>
      <c r="F7" s="169"/>
      <c r="G7" s="169"/>
      <c r="H7" s="42"/>
    </row>
    <row r="8" spans="1:8" ht="18.75">
      <c r="A8" s="42"/>
      <c r="B8" s="42"/>
      <c r="C8" s="42"/>
      <c r="D8" s="42"/>
      <c r="E8" s="88"/>
      <c r="F8" s="88"/>
      <c r="G8" s="88" t="s">
        <v>2088</v>
      </c>
      <c r="H8" s="42"/>
    </row>
    <row r="9" spans="1:8" ht="33.75" customHeight="1">
      <c r="A9" s="234" t="s">
        <v>1497</v>
      </c>
      <c r="B9" s="234"/>
      <c r="C9" s="234"/>
      <c r="D9" s="234"/>
      <c r="E9" s="234"/>
      <c r="F9" s="234"/>
      <c r="G9" s="234"/>
      <c r="H9" s="42"/>
    </row>
    <row r="11" spans="1:7" ht="15">
      <c r="A11" s="246" t="s">
        <v>2073</v>
      </c>
      <c r="B11" s="246"/>
      <c r="C11" s="101"/>
      <c r="D11" s="101"/>
      <c r="E11" s="101"/>
      <c r="F11" s="101"/>
      <c r="G11" s="101"/>
    </row>
    <row r="12" spans="1:7" ht="15.75" thickBot="1">
      <c r="A12" s="247" t="s">
        <v>1498</v>
      </c>
      <c r="B12" s="247"/>
      <c r="C12" s="101"/>
      <c r="D12" s="101"/>
      <c r="E12" s="101"/>
      <c r="F12" s="101"/>
      <c r="G12" s="101"/>
    </row>
    <row r="13" spans="1:7" ht="16.5" customHeight="1" thickBot="1">
      <c r="A13" s="102" t="s">
        <v>1456</v>
      </c>
      <c r="B13" s="235" t="s">
        <v>1508</v>
      </c>
      <c r="C13" s="235"/>
      <c r="D13" s="235"/>
      <c r="E13" s="235"/>
      <c r="F13" s="235"/>
      <c r="G13" s="235"/>
    </row>
    <row r="14" spans="1:7" ht="15.75" customHeight="1" thickBot="1">
      <c r="A14" s="102" t="s">
        <v>1457</v>
      </c>
      <c r="B14" s="235" t="s">
        <v>1458</v>
      </c>
      <c r="C14" s="235"/>
      <c r="D14" s="235"/>
      <c r="E14" s="235"/>
      <c r="F14" s="235"/>
      <c r="G14" s="235"/>
    </row>
    <row r="15" spans="1:7" ht="15.75" customHeight="1" thickBot="1">
      <c r="A15" s="102" t="s">
        <v>1459</v>
      </c>
      <c r="B15" s="235" t="s">
        <v>1460</v>
      </c>
      <c r="C15" s="235"/>
      <c r="D15" s="235"/>
      <c r="E15" s="235"/>
      <c r="F15" s="235"/>
      <c r="G15" s="235"/>
    </row>
    <row r="16" spans="1:7" ht="16.5" customHeight="1" thickBot="1">
      <c r="A16" s="102" t="s">
        <v>1461</v>
      </c>
      <c r="B16" s="235" t="s">
        <v>1462</v>
      </c>
      <c r="C16" s="235"/>
      <c r="D16" s="235"/>
      <c r="E16" s="235"/>
      <c r="F16" s="235"/>
      <c r="G16" s="235"/>
    </row>
    <row r="17" spans="1:7" ht="15.75" customHeight="1" thickBot="1">
      <c r="A17" s="102" t="s">
        <v>1463</v>
      </c>
      <c r="B17" s="242" t="s">
        <v>1464</v>
      </c>
      <c r="C17" s="242"/>
      <c r="D17" s="242"/>
      <c r="E17" s="242"/>
      <c r="F17" s="242"/>
      <c r="G17" s="242"/>
    </row>
    <row r="18" spans="1:7" ht="17.25" customHeight="1" thickBot="1">
      <c r="A18" s="102" t="s">
        <v>1465</v>
      </c>
      <c r="B18" s="235" t="s">
        <v>1466</v>
      </c>
      <c r="C18" s="235"/>
      <c r="D18" s="235"/>
      <c r="E18" s="235"/>
      <c r="F18" s="235"/>
      <c r="G18" s="235"/>
    </row>
    <row r="19" spans="1:7" ht="51.75" customHeight="1" thickBot="1">
      <c r="A19" s="102" t="s">
        <v>1467</v>
      </c>
      <c r="B19" s="235" t="s">
        <v>1468</v>
      </c>
      <c r="C19" s="235"/>
      <c r="D19" s="235"/>
      <c r="E19" s="235"/>
      <c r="F19" s="235"/>
      <c r="G19" s="235"/>
    </row>
    <row r="20" spans="1:7" ht="18.75" customHeight="1" thickBot="1">
      <c r="A20" s="102" t="s">
        <v>1469</v>
      </c>
      <c r="B20" s="235" t="s">
        <v>1470</v>
      </c>
      <c r="C20" s="235"/>
      <c r="D20" s="235"/>
      <c r="E20" s="235"/>
      <c r="F20" s="235"/>
      <c r="G20" s="235"/>
    </row>
    <row r="21" spans="1:7" ht="16.5" customHeight="1" thickBot="1">
      <c r="A21" s="102" t="s">
        <v>1471</v>
      </c>
      <c r="B21" s="235" t="s">
        <v>1472</v>
      </c>
      <c r="C21" s="235"/>
      <c r="D21" s="235"/>
      <c r="E21" s="235"/>
      <c r="F21" s="235"/>
      <c r="G21" s="235"/>
    </row>
    <row r="22" spans="1:7" ht="14.25">
      <c r="A22" s="101"/>
      <c r="B22" s="101"/>
      <c r="C22" s="101"/>
      <c r="D22" s="101"/>
      <c r="E22" s="101"/>
      <c r="F22" s="101"/>
      <c r="G22" s="101"/>
    </row>
    <row r="23" spans="1:7" ht="6" customHeight="1">
      <c r="A23" s="101"/>
      <c r="B23" s="101"/>
      <c r="C23" s="101"/>
      <c r="D23" s="101"/>
      <c r="E23" s="101"/>
      <c r="F23" s="101"/>
      <c r="G23" s="101"/>
    </row>
    <row r="24" spans="1:7" ht="15" customHeight="1" thickBot="1">
      <c r="A24" s="245" t="s">
        <v>1499</v>
      </c>
      <c r="B24" s="245"/>
      <c r="C24" s="101"/>
      <c r="D24" s="101"/>
      <c r="E24" s="101"/>
      <c r="F24" s="101"/>
      <c r="G24" s="101"/>
    </row>
    <row r="25" spans="1:7" ht="49.5" customHeight="1" thickBot="1">
      <c r="A25" s="103" t="s">
        <v>1473</v>
      </c>
      <c r="B25" s="235" t="s">
        <v>1474</v>
      </c>
      <c r="C25" s="235"/>
      <c r="D25" s="235"/>
      <c r="E25" s="235"/>
      <c r="F25" s="235"/>
      <c r="G25" s="235"/>
    </row>
    <row r="26" spans="1:7" ht="50.25" customHeight="1" thickBot="1">
      <c r="A26" s="103" t="s">
        <v>1475</v>
      </c>
      <c r="B26" s="235" t="s">
        <v>1476</v>
      </c>
      <c r="C26" s="235"/>
      <c r="D26" s="235"/>
      <c r="E26" s="235"/>
      <c r="F26" s="235"/>
      <c r="G26" s="235"/>
    </row>
    <row r="27" spans="1:7" ht="17.25" customHeight="1" thickBot="1">
      <c r="A27" s="103" t="s">
        <v>1477</v>
      </c>
      <c r="B27" s="235" t="s">
        <v>54</v>
      </c>
      <c r="C27" s="235"/>
      <c r="D27" s="235"/>
      <c r="E27" s="235"/>
      <c r="F27" s="235"/>
      <c r="G27" s="235"/>
    </row>
    <row r="28" spans="1:7" ht="30.75" thickBot="1">
      <c r="A28" s="103" t="s">
        <v>1478</v>
      </c>
      <c r="B28" s="235">
        <v>371.843</v>
      </c>
      <c r="C28" s="235"/>
      <c r="D28" s="235"/>
      <c r="E28" s="235"/>
      <c r="F28" s="235"/>
      <c r="G28" s="235"/>
    </row>
    <row r="29" spans="1:7" ht="25.5" customHeight="1" thickBot="1">
      <c r="A29" s="243" t="s">
        <v>1496</v>
      </c>
      <c r="B29" s="235" t="s">
        <v>1479</v>
      </c>
      <c r="C29" s="235"/>
      <c r="D29" s="235"/>
      <c r="E29" s="235"/>
      <c r="F29" s="235"/>
      <c r="G29" s="235"/>
    </row>
    <row r="30" spans="1:7" ht="36" customHeight="1" thickBot="1">
      <c r="A30" s="244"/>
      <c r="B30" s="235"/>
      <c r="C30" s="235"/>
      <c r="D30" s="235"/>
      <c r="E30" s="235"/>
      <c r="F30" s="235"/>
      <c r="G30" s="235"/>
    </row>
    <row r="31" spans="1:7" ht="14.25">
      <c r="A31" s="101"/>
      <c r="B31" s="101"/>
      <c r="C31" s="101"/>
      <c r="D31" s="101"/>
      <c r="E31" s="101"/>
      <c r="F31" s="101"/>
      <c r="G31" s="101"/>
    </row>
    <row r="32" spans="1:7" ht="5.25" customHeight="1">
      <c r="A32" s="101"/>
      <c r="B32" s="101"/>
      <c r="C32" s="101"/>
      <c r="D32" s="101"/>
      <c r="E32" s="101"/>
      <c r="F32" s="101"/>
      <c r="G32" s="101"/>
    </row>
    <row r="33" spans="1:7" ht="20.25" customHeight="1" thickBot="1">
      <c r="A33" s="245" t="s">
        <v>1500</v>
      </c>
      <c r="B33" s="245"/>
      <c r="C33" s="101"/>
      <c r="D33" s="101"/>
      <c r="E33" s="101"/>
      <c r="F33" s="101"/>
      <c r="G33" s="101"/>
    </row>
    <row r="34" spans="1:7" ht="15.75" thickBot="1">
      <c r="A34" s="102" t="s">
        <v>1480</v>
      </c>
      <c r="B34" s="236">
        <v>90</v>
      </c>
      <c r="C34" s="237"/>
      <c r="D34" s="237"/>
      <c r="E34" s="237"/>
      <c r="F34" s="237"/>
      <c r="G34" s="238"/>
    </row>
    <row r="35" spans="1:7" ht="30.75" thickBot="1">
      <c r="A35" s="104" t="s">
        <v>1481</v>
      </c>
      <c r="B35" s="236">
        <v>62</v>
      </c>
      <c r="C35" s="237"/>
      <c r="D35" s="237"/>
      <c r="E35" s="237"/>
      <c r="F35" s="237"/>
      <c r="G35" s="238"/>
    </row>
    <row r="36" spans="1:7" ht="29.25" thickBot="1">
      <c r="A36" s="104"/>
      <c r="B36" s="105" t="s">
        <v>537</v>
      </c>
      <c r="C36" s="105" t="s">
        <v>517</v>
      </c>
      <c r="D36" s="105" t="s">
        <v>526</v>
      </c>
      <c r="E36" s="105" t="s">
        <v>746</v>
      </c>
      <c r="F36" s="105" t="s">
        <v>750</v>
      </c>
      <c r="G36" s="105" t="s">
        <v>754</v>
      </c>
    </row>
    <row r="37" spans="1:7" ht="15.75" thickBot="1">
      <c r="A37" s="104" t="s">
        <v>1482</v>
      </c>
      <c r="B37" s="106"/>
      <c r="C37" s="106">
        <v>44200</v>
      </c>
      <c r="D37" s="106">
        <v>156615</v>
      </c>
      <c r="E37" s="106">
        <v>171028</v>
      </c>
      <c r="F37" s="106"/>
      <c r="G37" s="106"/>
    </row>
    <row r="38" spans="1:7" ht="30.75" thickBot="1">
      <c r="A38" s="104" t="s">
        <v>1483</v>
      </c>
      <c r="B38" s="106">
        <v>6103</v>
      </c>
      <c r="C38" s="106">
        <v>40001</v>
      </c>
      <c r="D38" s="106">
        <v>172726</v>
      </c>
      <c r="E38" s="106">
        <v>317663</v>
      </c>
      <c r="F38" s="106">
        <v>317663</v>
      </c>
      <c r="G38" s="106">
        <v>317663</v>
      </c>
    </row>
    <row r="39" spans="1:7" ht="30">
      <c r="A39" s="107" t="s">
        <v>1484</v>
      </c>
      <c r="B39" s="239">
        <v>109.5</v>
      </c>
      <c r="C39" s="239">
        <v>100</v>
      </c>
      <c r="D39" s="239">
        <v>106</v>
      </c>
      <c r="E39" s="239">
        <v>112</v>
      </c>
      <c r="F39" s="239">
        <v>119</v>
      </c>
      <c r="G39" s="239">
        <v>126</v>
      </c>
    </row>
    <row r="40" spans="1:7" ht="15.75" thickBot="1">
      <c r="A40" s="104" t="s">
        <v>1485</v>
      </c>
      <c r="B40" s="240"/>
      <c r="C40" s="240"/>
      <c r="D40" s="240"/>
      <c r="E40" s="240"/>
      <c r="F40" s="240"/>
      <c r="G40" s="240"/>
    </row>
    <row r="41" spans="1:7" ht="15.75" thickBot="1">
      <c r="A41" s="104" t="s">
        <v>1486</v>
      </c>
      <c r="B41" s="106">
        <v>12</v>
      </c>
      <c r="C41" s="106">
        <v>12</v>
      </c>
      <c r="D41" s="106">
        <v>62</v>
      </c>
      <c r="E41" s="106">
        <v>62</v>
      </c>
      <c r="F41" s="106">
        <v>62</v>
      </c>
      <c r="G41" s="106">
        <v>62</v>
      </c>
    </row>
    <row r="42" spans="1:7" ht="30.75" thickBot="1">
      <c r="A42" s="104" t="s">
        <v>1487</v>
      </c>
      <c r="B42" s="106">
        <v>3037</v>
      </c>
      <c r="C42" s="106">
        <v>3537</v>
      </c>
      <c r="D42" s="106">
        <v>21283</v>
      </c>
      <c r="E42" s="106">
        <v>24787</v>
      </c>
      <c r="F42" s="106">
        <v>28868</v>
      </c>
      <c r="G42" s="106">
        <v>33621</v>
      </c>
    </row>
    <row r="43" spans="1:7" ht="30.75" thickBot="1">
      <c r="A43" s="104" t="s">
        <v>1488</v>
      </c>
      <c r="B43" s="106">
        <v>21090</v>
      </c>
      <c r="C43" s="106">
        <v>24563</v>
      </c>
      <c r="D43" s="106">
        <v>28606</v>
      </c>
      <c r="E43" s="106">
        <v>33316</v>
      </c>
      <c r="F43" s="106">
        <v>38801</v>
      </c>
      <c r="G43" s="106">
        <v>45189</v>
      </c>
    </row>
    <row r="44" spans="1:7" ht="15">
      <c r="A44" s="107" t="s">
        <v>1489</v>
      </c>
      <c r="B44" s="239">
        <v>419</v>
      </c>
      <c r="C44" s="239">
        <v>481</v>
      </c>
      <c r="D44" s="239">
        <v>3571</v>
      </c>
      <c r="E44" s="239">
        <v>5238</v>
      </c>
      <c r="F44" s="239">
        <v>10922</v>
      </c>
      <c r="G44" s="239">
        <v>11396</v>
      </c>
    </row>
    <row r="45" spans="1:7" ht="15">
      <c r="A45" s="107" t="s">
        <v>1490</v>
      </c>
      <c r="B45" s="241"/>
      <c r="C45" s="241"/>
      <c r="D45" s="241"/>
      <c r="E45" s="241"/>
      <c r="F45" s="241"/>
      <c r="G45" s="241"/>
    </row>
    <row r="46" spans="1:7" ht="15.75" thickBot="1">
      <c r="A46" s="104" t="s">
        <v>1491</v>
      </c>
      <c r="B46" s="240"/>
      <c r="C46" s="240"/>
      <c r="D46" s="240"/>
      <c r="E46" s="240"/>
      <c r="F46" s="240"/>
      <c r="G46" s="240"/>
    </row>
    <row r="47" spans="1:7" ht="32.25" customHeight="1" thickBot="1">
      <c r="A47" s="107" t="s">
        <v>1492</v>
      </c>
      <c r="B47" s="108">
        <v>220</v>
      </c>
      <c r="C47" s="108">
        <v>481</v>
      </c>
      <c r="D47" s="108">
        <v>3571</v>
      </c>
      <c r="E47" s="108">
        <v>5238</v>
      </c>
      <c r="F47" s="108">
        <v>10922</v>
      </c>
      <c r="G47" s="108">
        <v>11396</v>
      </c>
    </row>
    <row r="48" spans="1:7" ht="15.75" thickBot="1">
      <c r="A48" s="104" t="s">
        <v>1493</v>
      </c>
      <c r="B48" s="106">
        <v>20</v>
      </c>
      <c r="C48" s="106">
        <v>20</v>
      </c>
      <c r="D48" s="106">
        <v>21</v>
      </c>
      <c r="E48" s="106">
        <v>22</v>
      </c>
      <c r="F48" s="106">
        <v>24</v>
      </c>
      <c r="G48" s="106">
        <v>25</v>
      </c>
    </row>
    <row r="49" spans="1:7" ht="15.75" thickBot="1">
      <c r="A49" s="104" t="s">
        <v>1494</v>
      </c>
      <c r="B49" s="106">
        <v>3</v>
      </c>
      <c r="C49" s="106">
        <v>1</v>
      </c>
      <c r="D49" s="106">
        <v>783</v>
      </c>
      <c r="E49" s="106">
        <v>1993</v>
      </c>
      <c r="F49" s="106">
        <v>7145</v>
      </c>
      <c r="G49" s="106">
        <v>7000</v>
      </c>
    </row>
    <row r="50" spans="1:7" ht="15.75" thickBot="1">
      <c r="A50" s="104" t="s">
        <v>1495</v>
      </c>
      <c r="B50" s="106">
        <v>197</v>
      </c>
      <c r="C50" s="106">
        <v>460</v>
      </c>
      <c r="D50" s="106">
        <v>2767</v>
      </c>
      <c r="E50" s="106">
        <v>3222</v>
      </c>
      <c r="F50" s="106">
        <v>3753</v>
      </c>
      <c r="G50" s="106">
        <v>4371</v>
      </c>
    </row>
    <row r="51" spans="1:7" ht="14.25">
      <c r="A51" s="101"/>
      <c r="B51" s="101"/>
      <c r="C51" s="101"/>
      <c r="D51" s="101"/>
      <c r="E51" s="101"/>
      <c r="F51" s="101"/>
      <c r="G51" s="101"/>
    </row>
    <row r="52" spans="1:7" ht="15">
      <c r="A52" s="246" t="s">
        <v>2074</v>
      </c>
      <c r="B52" s="246"/>
      <c r="C52" s="101"/>
      <c r="D52" s="101"/>
      <c r="E52" s="101"/>
      <c r="F52" s="101"/>
      <c r="G52" s="101"/>
    </row>
    <row r="53" spans="1:7" ht="15.75" thickBot="1">
      <c r="A53" s="247" t="s">
        <v>1498</v>
      </c>
      <c r="B53" s="247"/>
      <c r="C53" s="101"/>
      <c r="D53" s="101"/>
      <c r="E53" s="101"/>
      <c r="F53" s="101"/>
      <c r="G53" s="101"/>
    </row>
    <row r="54" spans="1:7" ht="33.75" customHeight="1" thickBot="1">
      <c r="A54" s="102" t="s">
        <v>1456</v>
      </c>
      <c r="B54" s="248" t="s">
        <v>1509</v>
      </c>
      <c r="C54" s="249"/>
      <c r="D54" s="249"/>
      <c r="E54" s="249"/>
      <c r="F54" s="249"/>
      <c r="G54" s="250"/>
    </row>
    <row r="55" spans="1:7" ht="16.5" customHeight="1" thickBot="1">
      <c r="A55" s="102" t="s">
        <v>1457</v>
      </c>
      <c r="B55" s="248" t="s">
        <v>1458</v>
      </c>
      <c r="C55" s="249"/>
      <c r="D55" s="249"/>
      <c r="E55" s="249"/>
      <c r="F55" s="249"/>
      <c r="G55" s="250"/>
    </row>
    <row r="56" spans="1:7" ht="18.75" customHeight="1" thickBot="1">
      <c r="A56" s="102" t="s">
        <v>1459</v>
      </c>
      <c r="B56" s="248" t="s">
        <v>1501</v>
      </c>
      <c r="C56" s="249"/>
      <c r="D56" s="249"/>
      <c r="E56" s="249"/>
      <c r="F56" s="249"/>
      <c r="G56" s="250"/>
    </row>
    <row r="57" spans="1:7" ht="15.75" customHeight="1" thickBot="1">
      <c r="A57" s="102" t="s">
        <v>1461</v>
      </c>
      <c r="B57" s="248" t="s">
        <v>1502</v>
      </c>
      <c r="C57" s="249"/>
      <c r="D57" s="249"/>
      <c r="E57" s="249"/>
      <c r="F57" s="249"/>
      <c r="G57" s="250"/>
    </row>
    <row r="58" spans="1:7" ht="15.75" customHeight="1" thickBot="1">
      <c r="A58" s="102" t="s">
        <v>1463</v>
      </c>
      <c r="B58" s="251" t="s">
        <v>1503</v>
      </c>
      <c r="C58" s="252"/>
      <c r="D58" s="252"/>
      <c r="E58" s="252"/>
      <c r="F58" s="252"/>
      <c r="G58" s="253"/>
    </row>
    <row r="59" spans="1:7" ht="16.5" customHeight="1" thickBot="1">
      <c r="A59" s="102" t="s">
        <v>1465</v>
      </c>
      <c r="B59" s="248" t="s">
        <v>1504</v>
      </c>
      <c r="C59" s="249"/>
      <c r="D59" s="249"/>
      <c r="E59" s="249"/>
      <c r="F59" s="249"/>
      <c r="G59" s="250"/>
    </row>
    <row r="60" spans="1:7" ht="14.25" customHeight="1" thickBot="1">
      <c r="A60" s="102" t="s">
        <v>1467</v>
      </c>
      <c r="B60" s="248" t="s">
        <v>1505</v>
      </c>
      <c r="C60" s="249"/>
      <c r="D60" s="249"/>
      <c r="E60" s="249"/>
      <c r="F60" s="249"/>
      <c r="G60" s="250"/>
    </row>
    <row r="61" spans="1:7" ht="15" customHeight="1" thickBot="1">
      <c r="A61" s="102" t="s">
        <v>1469</v>
      </c>
      <c r="B61" s="248" t="s">
        <v>1506</v>
      </c>
      <c r="C61" s="249"/>
      <c r="D61" s="249"/>
      <c r="E61" s="249"/>
      <c r="F61" s="249"/>
      <c r="G61" s="250"/>
    </row>
    <row r="62" spans="1:7" ht="15" customHeight="1" thickBot="1">
      <c r="A62" s="102" t="s">
        <v>1471</v>
      </c>
      <c r="B62" s="248" t="s">
        <v>1507</v>
      </c>
      <c r="C62" s="249"/>
      <c r="D62" s="249"/>
      <c r="E62" s="249"/>
      <c r="F62" s="249"/>
      <c r="G62" s="250"/>
    </row>
    <row r="63" spans="1:7" ht="14.25">
      <c r="A63" s="101"/>
      <c r="B63" s="101"/>
      <c r="C63" s="101"/>
      <c r="D63" s="101"/>
      <c r="E63" s="101"/>
      <c r="F63" s="101"/>
      <c r="G63" s="101"/>
    </row>
    <row r="64" spans="1:7" ht="15.75" thickBot="1">
      <c r="A64" s="245" t="s">
        <v>1499</v>
      </c>
      <c r="B64" s="245"/>
      <c r="C64" s="101"/>
      <c r="D64" s="101"/>
      <c r="E64" s="101"/>
      <c r="F64" s="101"/>
      <c r="G64" s="101"/>
    </row>
    <row r="65" spans="1:7" ht="51.75" customHeight="1" thickBot="1">
      <c r="A65" s="103" t="s">
        <v>1473</v>
      </c>
      <c r="B65" s="248" t="s">
        <v>1510</v>
      </c>
      <c r="C65" s="249"/>
      <c r="D65" s="249"/>
      <c r="E65" s="249"/>
      <c r="F65" s="249"/>
      <c r="G65" s="250"/>
    </row>
    <row r="66" spans="1:7" ht="21" customHeight="1" thickBot="1">
      <c r="A66" s="103" t="s">
        <v>1475</v>
      </c>
      <c r="B66" s="257" t="s">
        <v>1511</v>
      </c>
      <c r="C66" s="258"/>
      <c r="D66" s="258"/>
      <c r="E66" s="258"/>
      <c r="F66" s="258"/>
      <c r="G66" s="259"/>
    </row>
    <row r="67" spans="1:7" ht="23.25" customHeight="1" thickBot="1">
      <c r="A67" s="103" t="s">
        <v>1477</v>
      </c>
      <c r="B67" s="257" t="s">
        <v>1512</v>
      </c>
      <c r="C67" s="258"/>
      <c r="D67" s="258"/>
      <c r="E67" s="258"/>
      <c r="F67" s="258"/>
      <c r="G67" s="259"/>
    </row>
    <row r="68" spans="1:7" ht="30.75" thickBot="1">
      <c r="A68" s="103" t="s">
        <v>1478</v>
      </c>
      <c r="B68" s="257" t="s">
        <v>1513</v>
      </c>
      <c r="C68" s="258"/>
      <c r="D68" s="258"/>
      <c r="E68" s="258"/>
      <c r="F68" s="258"/>
      <c r="G68" s="259"/>
    </row>
    <row r="69" spans="1:7" ht="12.75" customHeight="1">
      <c r="A69" s="243" t="s">
        <v>1496</v>
      </c>
      <c r="B69" s="260" t="s">
        <v>1514</v>
      </c>
      <c r="C69" s="261"/>
      <c r="D69" s="261"/>
      <c r="E69" s="261"/>
      <c r="F69" s="261"/>
      <c r="G69" s="262"/>
    </row>
    <row r="70" spans="1:7" ht="51" customHeight="1" thickBot="1">
      <c r="A70" s="244"/>
      <c r="B70" s="263"/>
      <c r="C70" s="264"/>
      <c r="D70" s="264"/>
      <c r="E70" s="264"/>
      <c r="F70" s="264"/>
      <c r="G70" s="265"/>
    </row>
    <row r="71" spans="1:7" ht="14.25">
      <c r="A71" s="101"/>
      <c r="B71" s="101"/>
      <c r="C71" s="101"/>
      <c r="D71" s="101"/>
      <c r="E71" s="101"/>
      <c r="F71" s="101"/>
      <c r="G71" s="101"/>
    </row>
    <row r="72" spans="1:7" ht="15.75" thickBot="1">
      <c r="A72" s="245" t="s">
        <v>1500</v>
      </c>
      <c r="B72" s="245"/>
      <c r="C72" s="101"/>
      <c r="D72" s="101"/>
      <c r="E72" s="101"/>
      <c r="F72" s="101"/>
      <c r="G72" s="101"/>
    </row>
    <row r="73" spans="1:7" ht="15.75" thickBot="1">
      <c r="A73" s="102" t="s">
        <v>1528</v>
      </c>
      <c r="B73" s="254">
        <v>164.4</v>
      </c>
      <c r="C73" s="255"/>
      <c r="D73" s="255"/>
      <c r="E73" s="255"/>
      <c r="F73" s="255"/>
      <c r="G73" s="256"/>
    </row>
    <row r="74" spans="1:7" ht="30.75" thickBot="1">
      <c r="A74" s="104" t="s">
        <v>1529</v>
      </c>
      <c r="B74" s="254">
        <v>10</v>
      </c>
      <c r="C74" s="255"/>
      <c r="D74" s="255"/>
      <c r="E74" s="255"/>
      <c r="F74" s="255"/>
      <c r="G74" s="256"/>
    </row>
    <row r="75" spans="1:7" ht="29.25" thickBot="1">
      <c r="A75" s="104"/>
      <c r="B75" s="109" t="s">
        <v>537</v>
      </c>
      <c r="C75" s="109" t="s">
        <v>517</v>
      </c>
      <c r="D75" s="109" t="s">
        <v>526</v>
      </c>
      <c r="E75" s="109" t="s">
        <v>746</v>
      </c>
      <c r="F75" s="109" t="s">
        <v>750</v>
      </c>
      <c r="G75" s="109" t="s">
        <v>754</v>
      </c>
    </row>
    <row r="76" spans="1:7" ht="15.75" thickBot="1">
      <c r="A76" s="104" t="s">
        <v>1530</v>
      </c>
      <c r="B76" s="106">
        <v>0</v>
      </c>
      <c r="C76" s="110">
        <v>26928</v>
      </c>
      <c r="D76" s="110">
        <v>207090</v>
      </c>
      <c r="E76" s="110">
        <v>336271</v>
      </c>
      <c r="F76" s="110">
        <v>581492</v>
      </c>
      <c r="G76" s="110">
        <v>188402</v>
      </c>
    </row>
    <row r="77" spans="1:7" ht="30.75" thickBot="1">
      <c r="A77" s="104" t="s">
        <v>1483</v>
      </c>
      <c r="B77" s="106">
        <v>0</v>
      </c>
      <c r="C77" s="110">
        <v>113000</v>
      </c>
      <c r="D77" s="110">
        <v>101012</v>
      </c>
      <c r="E77" s="110">
        <v>187177</v>
      </c>
      <c r="F77" s="110">
        <v>304850</v>
      </c>
      <c r="G77" s="106" t="s">
        <v>1515</v>
      </c>
    </row>
    <row r="78" spans="1:7" ht="30.75" thickBot="1">
      <c r="A78" s="104" t="s">
        <v>1531</v>
      </c>
      <c r="B78" s="106">
        <v>0</v>
      </c>
      <c r="C78" s="111">
        <v>3238.6</v>
      </c>
      <c r="D78" s="111">
        <v>29298.9</v>
      </c>
      <c r="E78" s="111">
        <v>85601.1</v>
      </c>
      <c r="F78" s="111">
        <v>127914.6</v>
      </c>
      <c r="G78" s="111">
        <v>166671.4</v>
      </c>
    </row>
    <row r="79" spans="1:7" ht="15.75" thickBot="1">
      <c r="A79" s="104" t="s">
        <v>1532</v>
      </c>
      <c r="B79" s="106">
        <v>0</v>
      </c>
      <c r="C79" s="106">
        <v>315.5</v>
      </c>
      <c r="D79" s="106">
        <v>315.5</v>
      </c>
      <c r="E79" s="106">
        <v>315.5</v>
      </c>
      <c r="F79" s="106">
        <v>315.5</v>
      </c>
      <c r="G79" s="106">
        <v>325.5</v>
      </c>
    </row>
    <row r="80" spans="1:7" ht="30.75" thickBot="1">
      <c r="A80" s="104" t="s">
        <v>1533</v>
      </c>
      <c r="B80" s="106">
        <v>0</v>
      </c>
      <c r="C80" s="111">
        <v>94651.1</v>
      </c>
      <c r="D80" s="110">
        <v>99806</v>
      </c>
      <c r="E80" s="110">
        <v>105242</v>
      </c>
      <c r="F80" s="110">
        <v>115766</v>
      </c>
      <c r="G80" s="110">
        <v>129039</v>
      </c>
    </row>
    <row r="81" spans="1:7" ht="30.75" thickBot="1">
      <c r="A81" s="104" t="s">
        <v>1534</v>
      </c>
      <c r="B81" s="106">
        <v>0</v>
      </c>
      <c r="C81" s="110">
        <v>25000</v>
      </c>
      <c r="D81" s="110">
        <v>26362</v>
      </c>
      <c r="E81" s="110">
        <v>27798</v>
      </c>
      <c r="F81" s="110">
        <v>30577</v>
      </c>
      <c r="G81" s="110">
        <v>33036</v>
      </c>
    </row>
    <row r="82" spans="1:7" ht="37.5" customHeight="1" thickBot="1">
      <c r="A82" s="104" t="s">
        <v>1535</v>
      </c>
      <c r="B82" s="106">
        <v>0</v>
      </c>
      <c r="C82" s="111">
        <v>26554.9</v>
      </c>
      <c r="D82" s="111">
        <v>43877.9</v>
      </c>
      <c r="E82" s="111">
        <v>72679.4</v>
      </c>
      <c r="F82" s="111">
        <v>103285.9</v>
      </c>
      <c r="G82" s="111">
        <v>126471.1</v>
      </c>
    </row>
    <row r="83" spans="1:7" ht="45.75" thickBot="1">
      <c r="A83" s="104" t="s">
        <v>1536</v>
      </c>
      <c r="B83" s="106">
        <v>0</v>
      </c>
      <c r="C83" s="111">
        <v>7965.6</v>
      </c>
      <c r="D83" s="106" t="s">
        <v>1516</v>
      </c>
      <c r="E83" s="106" t="s">
        <v>1517</v>
      </c>
      <c r="F83" s="106" t="s">
        <v>1518</v>
      </c>
      <c r="G83" s="110">
        <v>40066</v>
      </c>
    </row>
    <row r="84" spans="1:7" ht="15.75" thickBot="1">
      <c r="A84" s="104" t="s">
        <v>1537</v>
      </c>
      <c r="B84" s="106">
        <v>0</v>
      </c>
      <c r="C84" s="106">
        <v>582.9</v>
      </c>
      <c r="D84" s="106" t="s">
        <v>1519</v>
      </c>
      <c r="E84" s="106" t="s">
        <v>1520</v>
      </c>
      <c r="F84" s="106" t="s">
        <v>1521</v>
      </c>
      <c r="G84" s="106" t="s">
        <v>1522</v>
      </c>
    </row>
    <row r="85" spans="1:7" ht="15.75" thickBot="1">
      <c r="A85" s="104" t="s">
        <v>1538</v>
      </c>
      <c r="B85" s="106">
        <v>0</v>
      </c>
      <c r="C85" s="106">
        <v>0</v>
      </c>
      <c r="D85" s="106">
        <v>0</v>
      </c>
      <c r="E85" s="106">
        <v>0</v>
      </c>
      <c r="F85" s="106">
        <v>0</v>
      </c>
      <c r="G85" s="106">
        <v>0</v>
      </c>
    </row>
    <row r="86" spans="1:7" ht="15.75" thickBot="1">
      <c r="A86" s="112" t="s">
        <v>1539</v>
      </c>
      <c r="B86" s="106">
        <v>0</v>
      </c>
      <c r="C86" s="106" t="s">
        <v>1523</v>
      </c>
      <c r="D86" s="106" t="s">
        <v>1524</v>
      </c>
      <c r="E86" s="106" t="s">
        <v>1525</v>
      </c>
      <c r="F86" s="106" t="s">
        <v>1526</v>
      </c>
      <c r="G86" s="106" t="s">
        <v>1527</v>
      </c>
    </row>
  </sheetData>
  <sheetProtection/>
  <mergeCells count="61">
    <mergeCell ref="A72:B72"/>
    <mergeCell ref="B73:G73"/>
    <mergeCell ref="B74:G74"/>
    <mergeCell ref="B65:G65"/>
    <mergeCell ref="B66:G66"/>
    <mergeCell ref="B67:G67"/>
    <mergeCell ref="B68:G68"/>
    <mergeCell ref="A69:A70"/>
    <mergeCell ref="B69:G70"/>
    <mergeCell ref="B58:G58"/>
    <mergeCell ref="B59:G59"/>
    <mergeCell ref="B60:G60"/>
    <mergeCell ref="B61:G61"/>
    <mergeCell ref="B62:G62"/>
    <mergeCell ref="A64:B64"/>
    <mergeCell ref="A52:B52"/>
    <mergeCell ref="A53:B53"/>
    <mergeCell ref="B54:G54"/>
    <mergeCell ref="B55:G55"/>
    <mergeCell ref="B56:G56"/>
    <mergeCell ref="B57:G57"/>
    <mergeCell ref="A29:A30"/>
    <mergeCell ref="A9:G9"/>
    <mergeCell ref="A33:B33"/>
    <mergeCell ref="A24:B24"/>
    <mergeCell ref="A11:B11"/>
    <mergeCell ref="A12:B12"/>
    <mergeCell ref="B20:G20"/>
    <mergeCell ref="B21:G21"/>
    <mergeCell ref="B25:G25"/>
    <mergeCell ref="B26:G26"/>
    <mergeCell ref="B27:G27"/>
    <mergeCell ref="B28:G28"/>
    <mergeCell ref="B13:G13"/>
    <mergeCell ref="B15:G15"/>
    <mergeCell ref="B14:G14"/>
    <mergeCell ref="B16:G16"/>
    <mergeCell ref="B17:G17"/>
    <mergeCell ref="B18:G18"/>
    <mergeCell ref="B19:G19"/>
    <mergeCell ref="B44:B46"/>
    <mergeCell ref="C44:C46"/>
    <mergeCell ref="D44:D46"/>
    <mergeCell ref="E44:E46"/>
    <mergeCell ref="F44:F46"/>
    <mergeCell ref="G44:G46"/>
    <mergeCell ref="B29:G30"/>
    <mergeCell ref="B34:G34"/>
    <mergeCell ref="B35:G35"/>
    <mergeCell ref="B39:B40"/>
    <mergeCell ref="C39:C40"/>
    <mergeCell ref="D39:D40"/>
    <mergeCell ref="E39:E40"/>
    <mergeCell ref="F39:F40"/>
    <mergeCell ref="G39:G40"/>
    <mergeCell ref="D2:G2"/>
    <mergeCell ref="B3:G3"/>
    <mergeCell ref="B4:G4"/>
    <mergeCell ref="C5:G5"/>
    <mergeCell ref="D6:G6"/>
    <mergeCell ref="E7:G7"/>
  </mergeCells>
  <hyperlinks>
    <hyperlink ref="B17" r:id="rId1" display="mailto:sko@mail.kamchatka.ru"/>
  </hyperlinks>
  <printOptions horizontalCentered="1"/>
  <pageMargins left="0.7874015748031497" right="0.7086614173228347" top="0.7874015748031497" bottom="0.984251968503937" header="0.31496062992125984" footer="0.5905511811023623"/>
  <pageSetup horizontalDpi="600" verticalDpi="600" orientation="portrait" paperSize="9" scale="9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2" max="2" width="34.375" style="0" customWidth="1"/>
    <col min="3" max="3" width="23.375" style="0" customWidth="1"/>
    <col min="4" max="4" width="29.875" style="0" customWidth="1"/>
  </cols>
  <sheetData>
    <row r="1" spans="1:4" ht="18.75">
      <c r="A1" s="42"/>
      <c r="B1" s="95"/>
      <c r="C1" s="88"/>
      <c r="D1" s="88" t="s">
        <v>2082</v>
      </c>
    </row>
    <row r="2" spans="1:4" ht="18.75">
      <c r="A2" s="42"/>
      <c r="B2" s="95"/>
      <c r="C2" s="167" t="s">
        <v>2064</v>
      </c>
      <c r="D2" s="167"/>
    </row>
    <row r="3" spans="1:4" ht="18.75">
      <c r="A3" s="42"/>
      <c r="B3" s="167" t="s">
        <v>2065</v>
      </c>
      <c r="C3" s="168"/>
      <c r="D3" s="168"/>
    </row>
    <row r="4" spans="1:4" ht="18.75">
      <c r="A4" s="42"/>
      <c r="B4" s="95"/>
      <c r="C4" s="167" t="s">
        <v>2069</v>
      </c>
      <c r="D4" s="169"/>
    </row>
    <row r="5" spans="1:4" ht="18.75">
      <c r="A5" s="42"/>
      <c r="B5" s="95"/>
      <c r="C5" s="167" t="s">
        <v>2070</v>
      </c>
      <c r="D5" s="167"/>
    </row>
    <row r="6" spans="1:4" ht="18.75">
      <c r="A6" s="42"/>
      <c r="B6" s="167" t="s">
        <v>2071</v>
      </c>
      <c r="C6" s="167"/>
      <c r="D6" s="167"/>
    </row>
    <row r="7" spans="1:4" ht="18.75">
      <c r="A7" s="42"/>
      <c r="B7" s="88"/>
      <c r="C7" s="167" t="s">
        <v>2072</v>
      </c>
      <c r="D7" s="167"/>
    </row>
    <row r="8" spans="1:4" ht="18.75">
      <c r="A8" s="42"/>
      <c r="B8" s="88"/>
      <c r="C8" s="88"/>
      <c r="D8" s="88" t="s">
        <v>2088</v>
      </c>
    </row>
    <row r="9" spans="1:4" ht="12" customHeight="1">
      <c r="A9" s="42"/>
      <c r="B9" s="42"/>
      <c r="C9" s="42"/>
      <c r="D9" s="42"/>
    </row>
    <row r="10" spans="1:4" ht="74.25" customHeight="1">
      <c r="A10" s="166" t="s">
        <v>448</v>
      </c>
      <c r="B10" s="166"/>
      <c r="C10" s="166"/>
      <c r="D10" s="166"/>
    </row>
    <row r="11" ht="13.5" thickBot="1"/>
    <row r="12" spans="1:4" ht="48" thickBot="1">
      <c r="A12" s="113" t="s">
        <v>897</v>
      </c>
      <c r="B12" s="96" t="s">
        <v>127</v>
      </c>
      <c r="C12" s="96" t="s">
        <v>128</v>
      </c>
      <c r="D12" s="96" t="s">
        <v>129</v>
      </c>
    </row>
    <row r="13" spans="1:4" ht="16.5" thickBot="1">
      <c r="A13" s="1">
        <v>1</v>
      </c>
      <c r="B13" s="5">
        <v>2</v>
      </c>
      <c r="C13" s="5">
        <v>3</v>
      </c>
      <c r="D13" s="5">
        <v>4</v>
      </c>
    </row>
    <row r="14" spans="1:4" ht="95.25" thickBot="1">
      <c r="A14" s="1" t="s">
        <v>524</v>
      </c>
      <c r="B14" s="5" t="s">
        <v>130</v>
      </c>
      <c r="C14" s="5" t="s">
        <v>1549</v>
      </c>
      <c r="D14" s="5" t="s">
        <v>131</v>
      </c>
    </row>
    <row r="15" spans="1:4" ht="95.25" thickBot="1">
      <c r="A15" s="1" t="s">
        <v>132</v>
      </c>
      <c r="B15" s="5" t="s">
        <v>133</v>
      </c>
      <c r="C15" s="5" t="s">
        <v>134</v>
      </c>
      <c r="D15" s="5" t="s">
        <v>135</v>
      </c>
    </row>
    <row r="16" spans="1:4" ht="159" customHeight="1" thickBot="1">
      <c r="A16" s="1" t="s">
        <v>136</v>
      </c>
      <c r="B16" s="5" t="s">
        <v>137</v>
      </c>
      <c r="C16" s="5" t="s">
        <v>1324</v>
      </c>
      <c r="D16" s="5" t="s">
        <v>139</v>
      </c>
    </row>
    <row r="17" spans="1:4" ht="132" customHeight="1" thickBot="1">
      <c r="A17" s="1" t="s">
        <v>140</v>
      </c>
      <c r="B17" s="5" t="s">
        <v>141</v>
      </c>
      <c r="C17" s="5" t="s">
        <v>138</v>
      </c>
      <c r="D17" s="5" t="s">
        <v>142</v>
      </c>
    </row>
    <row r="18" spans="1:4" ht="242.25" customHeight="1" thickBot="1">
      <c r="A18" s="1" t="s">
        <v>143</v>
      </c>
      <c r="B18" s="5" t="s">
        <v>144</v>
      </c>
      <c r="C18" s="5" t="s">
        <v>517</v>
      </c>
      <c r="D18" s="5" t="s">
        <v>145</v>
      </c>
    </row>
    <row r="19" spans="1:4" ht="317.25" customHeight="1" thickBot="1">
      <c r="A19" s="1" t="s">
        <v>146</v>
      </c>
      <c r="B19" s="5" t="s">
        <v>147</v>
      </c>
      <c r="C19" s="5" t="s">
        <v>517</v>
      </c>
      <c r="D19" s="5" t="s">
        <v>145</v>
      </c>
    </row>
    <row r="20" spans="1:4" ht="174" thickBot="1">
      <c r="A20" s="1" t="s">
        <v>148</v>
      </c>
      <c r="B20" s="5" t="s">
        <v>1544</v>
      </c>
      <c r="C20" s="5" t="s">
        <v>517</v>
      </c>
      <c r="D20" s="5" t="s">
        <v>149</v>
      </c>
    </row>
    <row r="21" spans="1:4" ht="173.25" customHeight="1" thickBot="1">
      <c r="A21" s="1" t="s">
        <v>150</v>
      </c>
      <c r="B21" s="5" t="s">
        <v>1543</v>
      </c>
      <c r="C21" s="5" t="s">
        <v>1324</v>
      </c>
      <c r="D21" s="5" t="s">
        <v>151</v>
      </c>
    </row>
    <row r="22" spans="1:4" ht="126.75" customHeight="1" thickBot="1">
      <c r="A22" s="1" t="s">
        <v>152</v>
      </c>
      <c r="B22" s="5" t="s">
        <v>1541</v>
      </c>
      <c r="C22" s="5" t="s">
        <v>1545</v>
      </c>
      <c r="D22" s="5" t="s">
        <v>153</v>
      </c>
    </row>
    <row r="23" spans="1:4" ht="178.5" customHeight="1" thickBot="1">
      <c r="A23" s="1" t="s">
        <v>154</v>
      </c>
      <c r="B23" s="5" t="s">
        <v>1546</v>
      </c>
      <c r="C23" s="5" t="s">
        <v>1545</v>
      </c>
      <c r="D23" s="5" t="s">
        <v>1547</v>
      </c>
    </row>
    <row r="24" spans="1:4" ht="252.75" thickBot="1">
      <c r="A24" s="1" t="s">
        <v>155</v>
      </c>
      <c r="B24" s="5" t="s">
        <v>1300</v>
      </c>
      <c r="C24" s="5" t="s">
        <v>1545</v>
      </c>
      <c r="D24" s="5" t="s">
        <v>1301</v>
      </c>
    </row>
    <row r="25" spans="1:4" ht="223.5" customHeight="1" thickBot="1">
      <c r="A25" s="1" t="s">
        <v>1302</v>
      </c>
      <c r="B25" s="5" t="s">
        <v>1548</v>
      </c>
      <c r="C25" s="5" t="s">
        <v>1303</v>
      </c>
      <c r="D25" s="5" t="s">
        <v>1304</v>
      </c>
    </row>
    <row r="26" spans="1:4" ht="142.5" thickBot="1">
      <c r="A26" s="1" t="s">
        <v>1305</v>
      </c>
      <c r="B26" s="5" t="s">
        <v>1542</v>
      </c>
      <c r="C26" s="5" t="s">
        <v>1303</v>
      </c>
      <c r="D26" s="5" t="s">
        <v>1306</v>
      </c>
    </row>
    <row r="27" spans="1:4" ht="111" thickBot="1">
      <c r="A27" s="1" t="s">
        <v>1307</v>
      </c>
      <c r="B27" s="5" t="s">
        <v>1308</v>
      </c>
      <c r="C27" s="5" t="s">
        <v>1309</v>
      </c>
      <c r="D27" s="5" t="s">
        <v>1306</v>
      </c>
    </row>
    <row r="28" spans="1:4" ht="111" thickBot="1">
      <c r="A28" s="1" t="s">
        <v>1310</v>
      </c>
      <c r="B28" s="5" t="s">
        <v>1311</v>
      </c>
      <c r="C28" s="5" t="s">
        <v>517</v>
      </c>
      <c r="D28" s="5" t="s">
        <v>1312</v>
      </c>
    </row>
    <row r="29" spans="1:4" ht="118.5" customHeight="1" thickBot="1">
      <c r="A29" s="1" t="s">
        <v>1313</v>
      </c>
      <c r="B29" s="5" t="s">
        <v>1314</v>
      </c>
      <c r="C29" s="5" t="s">
        <v>517</v>
      </c>
      <c r="D29" s="5" t="s">
        <v>1315</v>
      </c>
    </row>
    <row r="30" spans="1:4" ht="320.25" customHeight="1" thickBot="1">
      <c r="A30" s="1" t="s">
        <v>1316</v>
      </c>
      <c r="B30" s="5" t="s">
        <v>1317</v>
      </c>
      <c r="C30" s="5" t="s">
        <v>517</v>
      </c>
      <c r="D30" s="5" t="s">
        <v>1318</v>
      </c>
    </row>
    <row r="31" spans="1:4" ht="142.5" thickBot="1">
      <c r="A31" s="1" t="s">
        <v>1319</v>
      </c>
      <c r="B31" s="5" t="s">
        <v>1320</v>
      </c>
      <c r="C31" s="5" t="s">
        <v>87</v>
      </c>
      <c r="D31" s="5" t="s">
        <v>1321</v>
      </c>
    </row>
    <row r="32" spans="1:4" ht="166.5" customHeight="1" thickBot="1">
      <c r="A32" s="1" t="s">
        <v>1322</v>
      </c>
      <c r="B32" s="5" t="s">
        <v>1323</v>
      </c>
      <c r="C32" s="5" t="s">
        <v>1324</v>
      </c>
      <c r="D32" s="5" t="s">
        <v>1325</v>
      </c>
    </row>
    <row r="33" spans="1:4" ht="79.5" thickBot="1">
      <c r="A33" s="1" t="s">
        <v>1326</v>
      </c>
      <c r="B33" s="5" t="s">
        <v>1327</v>
      </c>
      <c r="C33" s="5" t="s">
        <v>1328</v>
      </c>
      <c r="D33" s="5" t="s">
        <v>1329</v>
      </c>
    </row>
    <row r="34" spans="1:4" ht="158.25" thickBot="1">
      <c r="A34" s="1" t="s">
        <v>1330</v>
      </c>
      <c r="B34" s="5" t="s">
        <v>1327</v>
      </c>
      <c r="C34" s="5" t="s">
        <v>1331</v>
      </c>
      <c r="D34" s="5" t="s">
        <v>1332</v>
      </c>
    </row>
    <row r="35" spans="1:4" ht="237" thickBot="1">
      <c r="A35" s="1" t="s">
        <v>1333</v>
      </c>
      <c r="B35" s="5" t="s">
        <v>1334</v>
      </c>
      <c r="C35" s="5" t="s">
        <v>1335</v>
      </c>
      <c r="D35" s="5" t="s">
        <v>286</v>
      </c>
    </row>
    <row r="36" spans="1:4" ht="79.5" thickBot="1">
      <c r="A36" s="1" t="s">
        <v>1336</v>
      </c>
      <c r="B36" s="5" t="s">
        <v>1337</v>
      </c>
      <c r="C36" s="5" t="s">
        <v>1338</v>
      </c>
      <c r="D36" s="5" t="s">
        <v>1339</v>
      </c>
    </row>
    <row r="37" spans="1:4" ht="126.75" thickBot="1">
      <c r="A37" s="1" t="s">
        <v>1340</v>
      </c>
      <c r="B37" s="5" t="s">
        <v>1341</v>
      </c>
      <c r="C37" s="5" t="s">
        <v>517</v>
      </c>
      <c r="D37" s="5" t="s">
        <v>1342</v>
      </c>
    </row>
    <row r="38" spans="1:4" ht="126.75" thickBot="1">
      <c r="A38" s="1" t="s">
        <v>1343</v>
      </c>
      <c r="B38" s="5" t="s">
        <v>1344</v>
      </c>
      <c r="C38" s="5" t="s">
        <v>517</v>
      </c>
      <c r="D38" s="5" t="s">
        <v>1345</v>
      </c>
    </row>
    <row r="39" spans="1:4" ht="158.25" thickBot="1">
      <c r="A39" s="1" t="s">
        <v>1346</v>
      </c>
      <c r="B39" s="5" t="s">
        <v>440</v>
      </c>
      <c r="C39" s="5" t="s">
        <v>517</v>
      </c>
      <c r="D39" s="5" t="s">
        <v>441</v>
      </c>
    </row>
    <row r="40" spans="1:4" ht="126.75" thickBot="1">
      <c r="A40" s="1" t="s">
        <v>442</v>
      </c>
      <c r="B40" s="5" t="s">
        <v>443</v>
      </c>
      <c r="C40" s="5" t="s">
        <v>87</v>
      </c>
      <c r="D40" s="5" t="s">
        <v>444</v>
      </c>
    </row>
    <row r="41" spans="1:4" ht="126.75" thickBot="1">
      <c r="A41" s="1" t="s">
        <v>445</v>
      </c>
      <c r="B41" s="5" t="s">
        <v>446</v>
      </c>
      <c r="C41" s="5" t="s">
        <v>517</v>
      </c>
      <c r="D41" s="5" t="s">
        <v>447</v>
      </c>
    </row>
  </sheetData>
  <sheetProtection/>
  <mergeCells count="7">
    <mergeCell ref="A10:D10"/>
    <mergeCell ref="C2:D2"/>
    <mergeCell ref="B3:D3"/>
    <mergeCell ref="C4:D4"/>
    <mergeCell ref="C5:D5"/>
    <mergeCell ref="B6:D6"/>
    <mergeCell ref="C7:D7"/>
  </mergeCells>
  <printOptions horizontalCentered="1"/>
  <pageMargins left="0.7874015748031497" right="0.7874015748031497" top="0.7874015748031497" bottom="0.7874015748031497" header="0.5118110236220472" footer="0.5118110236220472"/>
  <pageSetup fitToHeight="8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2"/>
  <sheetViews>
    <sheetView zoomScale="86" zoomScaleNormal="86" zoomScalePageLayoutView="0" workbookViewId="0" topLeftCell="A1">
      <selection activeCell="K8" sqref="K8"/>
    </sheetView>
  </sheetViews>
  <sheetFormatPr defaultColWidth="9.00390625" defaultRowHeight="12.75"/>
  <cols>
    <col min="1" max="1" width="6.625" style="24" customWidth="1"/>
    <col min="2" max="2" width="30.25390625" style="0" customWidth="1"/>
    <col min="3" max="3" width="12.875" style="0" customWidth="1"/>
    <col min="4" max="4" width="12.625" style="0" customWidth="1"/>
    <col min="5" max="5" width="12.25390625" style="0" customWidth="1"/>
    <col min="6" max="6" width="13.375" style="0" customWidth="1"/>
    <col min="7" max="7" width="11.75390625" style="0" customWidth="1"/>
    <col min="8" max="8" width="11.25390625" style="0" customWidth="1"/>
    <col min="9" max="9" width="11.00390625" style="0" customWidth="1"/>
    <col min="10" max="10" width="11.25390625" style="0" customWidth="1"/>
    <col min="11" max="11" width="11.375" style="0" customWidth="1"/>
  </cols>
  <sheetData>
    <row r="1" spans="1:11" ht="18.75">
      <c r="A1" s="47"/>
      <c r="B1" s="42"/>
      <c r="C1" s="42"/>
      <c r="D1" s="42"/>
      <c r="E1" s="42"/>
      <c r="F1" s="42"/>
      <c r="G1" s="42"/>
      <c r="H1" s="42"/>
      <c r="I1" s="95"/>
      <c r="J1" s="88"/>
      <c r="K1" s="88" t="s">
        <v>2083</v>
      </c>
    </row>
    <row r="2" spans="1:11" ht="18.75">
      <c r="A2" s="47"/>
      <c r="B2" s="42"/>
      <c r="C2" s="42"/>
      <c r="D2" s="42"/>
      <c r="E2" s="42"/>
      <c r="F2" s="42"/>
      <c r="G2" s="42"/>
      <c r="H2" s="167" t="s">
        <v>2064</v>
      </c>
      <c r="I2" s="168"/>
      <c r="J2" s="168"/>
      <c r="K2" s="168"/>
    </row>
    <row r="3" spans="1:11" ht="18.75">
      <c r="A3" s="47"/>
      <c r="B3" s="42"/>
      <c r="C3" s="42"/>
      <c r="D3" s="42"/>
      <c r="E3" s="42"/>
      <c r="F3" s="42"/>
      <c r="G3" s="167" t="s">
        <v>2065</v>
      </c>
      <c r="H3" s="168"/>
      <c r="I3" s="168"/>
      <c r="J3" s="168"/>
      <c r="K3" s="168"/>
    </row>
    <row r="4" spans="1:11" ht="18.75">
      <c r="A4" s="47"/>
      <c r="B4" s="42"/>
      <c r="C4" s="42"/>
      <c r="D4" s="42"/>
      <c r="E4" s="42"/>
      <c r="F4" s="42"/>
      <c r="G4" s="42"/>
      <c r="H4" s="167" t="s">
        <v>2069</v>
      </c>
      <c r="I4" s="168"/>
      <c r="J4" s="168"/>
      <c r="K4" s="168"/>
    </row>
    <row r="5" spans="1:11" ht="18.75">
      <c r="A5" s="47"/>
      <c r="B5" s="42"/>
      <c r="C5" s="42"/>
      <c r="D5" s="42"/>
      <c r="E5" s="42"/>
      <c r="F5" s="42"/>
      <c r="G5" s="42"/>
      <c r="H5" s="167" t="s">
        <v>2070</v>
      </c>
      <c r="I5" s="168"/>
      <c r="J5" s="168"/>
      <c r="K5" s="168"/>
    </row>
    <row r="6" spans="1:11" ht="18.75">
      <c r="A6" s="47"/>
      <c r="B6" s="42"/>
      <c r="C6" s="42"/>
      <c r="D6" s="42"/>
      <c r="E6" s="42"/>
      <c r="F6" s="42"/>
      <c r="G6" s="42"/>
      <c r="H6" s="42"/>
      <c r="I6" s="167" t="s">
        <v>2071</v>
      </c>
      <c r="J6" s="167"/>
      <c r="K6" s="167"/>
    </row>
    <row r="7" spans="1:11" ht="18.75">
      <c r="A7" s="47"/>
      <c r="B7" s="42"/>
      <c r="C7" s="42"/>
      <c r="D7" s="42"/>
      <c r="E7" s="42"/>
      <c r="F7" s="42"/>
      <c r="G7" s="42"/>
      <c r="H7" s="42"/>
      <c r="I7" s="167" t="s">
        <v>2072</v>
      </c>
      <c r="J7" s="169"/>
      <c r="K7" s="169"/>
    </row>
    <row r="8" spans="1:11" ht="18.75">
      <c r="A8" s="47"/>
      <c r="B8" s="42"/>
      <c r="C8" s="42"/>
      <c r="D8" s="42"/>
      <c r="E8" s="42"/>
      <c r="F8" s="42"/>
      <c r="G8" s="42"/>
      <c r="H8" s="42"/>
      <c r="I8" s="88"/>
      <c r="J8" s="88"/>
      <c r="K8" s="88" t="s">
        <v>2088</v>
      </c>
    </row>
    <row r="9" spans="1:11" ht="18.75">
      <c r="A9" s="47"/>
      <c r="B9" s="42"/>
      <c r="C9" s="42"/>
      <c r="D9" s="42"/>
      <c r="E9" s="42"/>
      <c r="F9" s="42"/>
      <c r="G9" s="42"/>
      <c r="H9" s="42"/>
      <c r="I9" s="42"/>
      <c r="J9" s="40"/>
      <c r="K9" s="40"/>
    </row>
    <row r="10" spans="1:11" ht="18.75">
      <c r="A10" s="47"/>
      <c r="B10" s="42"/>
      <c r="C10" s="42"/>
      <c r="D10" s="42"/>
      <c r="E10" s="42"/>
      <c r="F10" s="42"/>
      <c r="G10" s="42"/>
      <c r="H10" s="42"/>
      <c r="I10" s="42"/>
      <c r="J10" s="40"/>
      <c r="K10" s="40"/>
    </row>
    <row r="11" spans="1:11" ht="36" customHeight="1">
      <c r="A11" s="166" t="s">
        <v>857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</row>
    <row r="13" spans="1:11" ht="60.75" customHeight="1">
      <c r="A13" s="266" t="s">
        <v>897</v>
      </c>
      <c r="B13" s="267" t="s">
        <v>449</v>
      </c>
      <c r="C13" s="267" t="s">
        <v>450</v>
      </c>
      <c r="D13" s="267" t="s">
        <v>451</v>
      </c>
      <c r="E13" s="267"/>
      <c r="F13" s="267" t="s">
        <v>537</v>
      </c>
      <c r="G13" s="267" t="s">
        <v>452</v>
      </c>
      <c r="H13" s="267"/>
      <c r="I13" s="267"/>
      <c r="J13" s="267"/>
      <c r="K13" s="267"/>
    </row>
    <row r="14" spans="1:11" ht="25.5">
      <c r="A14" s="266"/>
      <c r="B14" s="267"/>
      <c r="C14" s="267"/>
      <c r="D14" s="114" t="s">
        <v>453</v>
      </c>
      <c r="E14" s="114" t="s">
        <v>454</v>
      </c>
      <c r="F14" s="267"/>
      <c r="G14" s="114" t="s">
        <v>517</v>
      </c>
      <c r="H14" s="114" t="s">
        <v>526</v>
      </c>
      <c r="I14" s="114" t="s">
        <v>746</v>
      </c>
      <c r="J14" s="114" t="s">
        <v>750</v>
      </c>
      <c r="K14" s="114" t="s">
        <v>754</v>
      </c>
    </row>
    <row r="15" spans="1:11" ht="12.75">
      <c r="A15" s="99">
        <v>1</v>
      </c>
      <c r="B15" s="114">
        <v>2</v>
      </c>
      <c r="C15" s="114">
        <v>3</v>
      </c>
      <c r="D15" s="114">
        <v>4</v>
      </c>
      <c r="E15" s="114">
        <v>5</v>
      </c>
      <c r="F15" s="114">
        <v>6</v>
      </c>
      <c r="G15" s="114">
        <v>7</v>
      </c>
      <c r="H15" s="114">
        <v>8</v>
      </c>
      <c r="I15" s="114">
        <v>9</v>
      </c>
      <c r="J15" s="114">
        <v>10</v>
      </c>
      <c r="K15" s="114">
        <v>11</v>
      </c>
    </row>
    <row r="16" spans="1:11" ht="12.75">
      <c r="A16" s="115">
        <v>1</v>
      </c>
      <c r="B16" s="268" t="s">
        <v>905</v>
      </c>
      <c r="C16" s="268"/>
      <c r="D16" s="268"/>
      <c r="E16" s="268"/>
      <c r="F16" s="268"/>
      <c r="G16" s="268"/>
      <c r="H16" s="268"/>
      <c r="I16" s="268"/>
      <c r="J16" s="268"/>
      <c r="K16" s="268"/>
    </row>
    <row r="17" spans="1:11" ht="71.25" customHeight="1">
      <c r="A17" s="99" t="s">
        <v>549</v>
      </c>
      <c r="B17" s="116" t="s">
        <v>906</v>
      </c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 ht="54" customHeight="1">
      <c r="A18" s="99" t="s">
        <v>789</v>
      </c>
      <c r="B18" s="100" t="s">
        <v>788</v>
      </c>
      <c r="C18" s="114" t="s">
        <v>455</v>
      </c>
      <c r="D18" s="114">
        <v>10200</v>
      </c>
      <c r="E18" s="114">
        <v>8600</v>
      </c>
      <c r="F18" s="114">
        <v>7800</v>
      </c>
      <c r="G18" s="114">
        <v>30</v>
      </c>
      <c r="H18" s="114">
        <v>50</v>
      </c>
      <c r="I18" s="114">
        <v>60</v>
      </c>
      <c r="J18" s="114">
        <v>75</v>
      </c>
      <c r="K18" s="114">
        <v>85</v>
      </c>
    </row>
    <row r="19" spans="1:11" ht="42" customHeight="1">
      <c r="A19" s="99" t="s">
        <v>790</v>
      </c>
      <c r="B19" s="114" t="s">
        <v>456</v>
      </c>
      <c r="C19" s="114" t="s">
        <v>457</v>
      </c>
      <c r="D19" s="114">
        <v>100.8</v>
      </c>
      <c r="E19" s="114">
        <v>103.9</v>
      </c>
      <c r="F19" s="114">
        <v>101</v>
      </c>
      <c r="G19" s="114">
        <v>102</v>
      </c>
      <c r="H19" s="114">
        <v>103</v>
      </c>
      <c r="I19" s="114">
        <v>105</v>
      </c>
      <c r="J19" s="114">
        <v>105</v>
      </c>
      <c r="K19" s="114">
        <v>106</v>
      </c>
    </row>
    <row r="20" spans="1:11" ht="43.5" customHeight="1">
      <c r="A20" s="99" t="s">
        <v>791</v>
      </c>
      <c r="B20" s="114" t="s">
        <v>911</v>
      </c>
      <c r="C20" s="114" t="s">
        <v>457</v>
      </c>
      <c r="D20" s="114">
        <v>112.3</v>
      </c>
      <c r="E20" s="114">
        <v>108.2</v>
      </c>
      <c r="F20" s="114">
        <v>102.5</v>
      </c>
      <c r="G20" s="114">
        <v>102</v>
      </c>
      <c r="H20" s="114">
        <v>105</v>
      </c>
      <c r="I20" s="114">
        <v>106</v>
      </c>
      <c r="J20" s="114">
        <v>106</v>
      </c>
      <c r="K20" s="114">
        <v>107</v>
      </c>
    </row>
    <row r="21" spans="1:11" ht="44.25" customHeight="1">
      <c r="A21" s="99" t="s">
        <v>792</v>
      </c>
      <c r="B21" s="114" t="s">
        <v>458</v>
      </c>
      <c r="C21" s="114" t="s">
        <v>457</v>
      </c>
      <c r="D21" s="114">
        <v>148.3</v>
      </c>
      <c r="E21" s="114">
        <v>122.9</v>
      </c>
      <c r="F21" s="114">
        <v>98</v>
      </c>
      <c r="G21" s="114">
        <v>113.3</v>
      </c>
      <c r="H21" s="114">
        <v>115.1</v>
      </c>
      <c r="I21" s="114">
        <v>116.9</v>
      </c>
      <c r="J21" s="114">
        <v>119.1</v>
      </c>
      <c r="K21" s="114">
        <v>122</v>
      </c>
    </row>
    <row r="22" spans="1:11" ht="12.75">
      <c r="A22" s="115" t="s">
        <v>203</v>
      </c>
      <c r="B22" s="268" t="s">
        <v>915</v>
      </c>
      <c r="C22" s="268"/>
      <c r="D22" s="268"/>
      <c r="E22" s="268"/>
      <c r="F22" s="268"/>
      <c r="G22" s="268"/>
      <c r="H22" s="268"/>
      <c r="I22" s="268"/>
      <c r="J22" s="268"/>
      <c r="K22" s="268"/>
    </row>
    <row r="23" spans="1:11" ht="69.75" customHeight="1">
      <c r="A23" s="117" t="s">
        <v>793</v>
      </c>
      <c r="B23" s="118" t="s">
        <v>459</v>
      </c>
      <c r="C23" s="119"/>
      <c r="D23" s="119"/>
      <c r="E23" s="119"/>
      <c r="F23" s="119"/>
      <c r="G23" s="119"/>
      <c r="H23" s="119"/>
      <c r="I23" s="119"/>
      <c r="J23" s="119"/>
      <c r="K23" s="119"/>
    </row>
    <row r="24" spans="1:11" ht="47.25" customHeight="1">
      <c r="A24" s="117" t="s">
        <v>794</v>
      </c>
      <c r="B24" s="120" t="s">
        <v>237</v>
      </c>
      <c r="C24" s="120" t="s">
        <v>465</v>
      </c>
      <c r="D24" s="120" t="s">
        <v>559</v>
      </c>
      <c r="E24" s="120">
        <v>32.7</v>
      </c>
      <c r="F24" s="120" t="s">
        <v>466</v>
      </c>
      <c r="G24" s="120" t="s">
        <v>466</v>
      </c>
      <c r="H24" s="120" t="s">
        <v>466</v>
      </c>
      <c r="I24" s="120" t="s">
        <v>466</v>
      </c>
      <c r="J24" s="120" t="s">
        <v>466</v>
      </c>
      <c r="K24" s="120" t="s">
        <v>466</v>
      </c>
    </row>
    <row r="25" spans="1:11" ht="51" customHeight="1">
      <c r="A25" s="117" t="s">
        <v>795</v>
      </c>
      <c r="B25" s="121" t="s">
        <v>164</v>
      </c>
      <c r="C25" s="120" t="s">
        <v>195</v>
      </c>
      <c r="D25" s="120" t="s">
        <v>559</v>
      </c>
      <c r="E25" s="120" t="s">
        <v>559</v>
      </c>
      <c r="F25" s="120">
        <v>16931.2</v>
      </c>
      <c r="G25" s="120" t="s">
        <v>197</v>
      </c>
      <c r="H25" s="120" t="s">
        <v>197</v>
      </c>
      <c r="I25" s="120" t="s">
        <v>197</v>
      </c>
      <c r="J25" s="120" t="s">
        <v>197</v>
      </c>
      <c r="K25" s="120" t="s">
        <v>197</v>
      </c>
    </row>
    <row r="26" spans="1:11" ht="83.25" customHeight="1">
      <c r="A26" s="117" t="s">
        <v>461</v>
      </c>
      <c r="B26" s="121" t="s">
        <v>1550</v>
      </c>
      <c r="C26" s="120" t="s">
        <v>195</v>
      </c>
      <c r="D26" s="120" t="s">
        <v>559</v>
      </c>
      <c r="E26" s="120" t="s">
        <v>559</v>
      </c>
      <c r="F26" s="120">
        <v>11775.85</v>
      </c>
      <c r="G26" s="120">
        <v>3155</v>
      </c>
      <c r="H26" s="120" t="s">
        <v>559</v>
      </c>
      <c r="I26" s="120" t="s">
        <v>559</v>
      </c>
      <c r="J26" s="120" t="s">
        <v>559</v>
      </c>
      <c r="K26" s="120" t="s">
        <v>559</v>
      </c>
    </row>
    <row r="27" spans="1:11" ht="45.75" customHeight="1">
      <c r="A27" s="117" t="s">
        <v>192</v>
      </c>
      <c r="B27" s="118" t="s">
        <v>193</v>
      </c>
      <c r="C27" s="119"/>
      <c r="D27" s="119"/>
      <c r="E27" s="119"/>
      <c r="F27" s="119"/>
      <c r="G27" s="119"/>
      <c r="H27" s="119"/>
      <c r="I27" s="119"/>
      <c r="J27" s="119"/>
      <c r="K27" s="119"/>
    </row>
    <row r="28" spans="1:11" ht="28.5" customHeight="1">
      <c r="A28" s="117" t="s">
        <v>194</v>
      </c>
      <c r="B28" s="121" t="s">
        <v>962</v>
      </c>
      <c r="C28" s="120" t="s">
        <v>460</v>
      </c>
      <c r="D28" s="120" t="s">
        <v>559</v>
      </c>
      <c r="E28" s="120" t="s">
        <v>559</v>
      </c>
      <c r="F28" s="120">
        <v>7890</v>
      </c>
      <c r="G28" s="120">
        <v>8000</v>
      </c>
      <c r="H28" s="120">
        <v>8400</v>
      </c>
      <c r="I28" s="120">
        <v>8800</v>
      </c>
      <c r="J28" s="120">
        <v>9200</v>
      </c>
      <c r="K28" s="120">
        <v>9600</v>
      </c>
    </row>
    <row r="29" spans="1:11" ht="45" customHeight="1">
      <c r="A29" s="117" t="s">
        <v>196</v>
      </c>
      <c r="B29" s="121" t="s">
        <v>200</v>
      </c>
      <c r="C29" s="120" t="s">
        <v>460</v>
      </c>
      <c r="D29" s="120" t="s">
        <v>559</v>
      </c>
      <c r="E29" s="120" t="s">
        <v>559</v>
      </c>
      <c r="F29" s="120" t="s">
        <v>559</v>
      </c>
      <c r="G29" s="120">
        <v>50</v>
      </c>
      <c r="H29" s="120">
        <v>100</v>
      </c>
      <c r="I29" s="120">
        <v>150</v>
      </c>
      <c r="J29" s="120">
        <v>200</v>
      </c>
      <c r="K29" s="120">
        <v>250</v>
      </c>
    </row>
    <row r="30" spans="1:11" ht="84" customHeight="1">
      <c r="A30" s="117" t="s">
        <v>198</v>
      </c>
      <c r="B30" s="121" t="s">
        <v>964</v>
      </c>
      <c r="C30" s="120" t="s">
        <v>460</v>
      </c>
      <c r="D30" s="120" t="s">
        <v>559</v>
      </c>
      <c r="E30" s="120" t="s">
        <v>559</v>
      </c>
      <c r="F30" s="120">
        <v>4</v>
      </c>
      <c r="G30" s="120">
        <v>6</v>
      </c>
      <c r="H30" s="120">
        <v>10</v>
      </c>
      <c r="I30" s="120">
        <v>15</v>
      </c>
      <c r="J30" s="120">
        <v>20</v>
      </c>
      <c r="K30" s="120">
        <v>25</v>
      </c>
    </row>
    <row r="31" spans="1:11" ht="81" customHeight="1">
      <c r="A31" s="117" t="s">
        <v>199</v>
      </c>
      <c r="B31" s="121" t="s">
        <v>966</v>
      </c>
      <c r="C31" s="120" t="s">
        <v>460</v>
      </c>
      <c r="D31" s="120" t="s">
        <v>559</v>
      </c>
      <c r="E31" s="120" t="s">
        <v>559</v>
      </c>
      <c r="F31" s="120">
        <v>300</v>
      </c>
      <c r="G31" s="120">
        <v>350</v>
      </c>
      <c r="H31" s="120">
        <v>400</v>
      </c>
      <c r="I31" s="120">
        <v>450</v>
      </c>
      <c r="J31" s="120">
        <v>500</v>
      </c>
      <c r="K31" s="120">
        <v>550</v>
      </c>
    </row>
    <row r="32" spans="1:11" ht="12.75">
      <c r="A32" s="115" t="s">
        <v>697</v>
      </c>
      <c r="B32" s="268" t="s">
        <v>51</v>
      </c>
      <c r="C32" s="268"/>
      <c r="D32" s="268"/>
      <c r="E32" s="268"/>
      <c r="F32" s="268"/>
      <c r="G32" s="268"/>
      <c r="H32" s="268"/>
      <c r="I32" s="268"/>
      <c r="J32" s="268"/>
      <c r="K32" s="268"/>
    </row>
    <row r="33" spans="1:11" ht="144.75" customHeight="1">
      <c r="A33" s="117" t="s">
        <v>967</v>
      </c>
      <c r="B33" s="118" t="s">
        <v>52</v>
      </c>
      <c r="C33" s="119"/>
      <c r="D33" s="119"/>
      <c r="E33" s="119"/>
      <c r="F33" s="119"/>
      <c r="G33" s="119"/>
      <c r="H33" s="119"/>
      <c r="I33" s="119"/>
      <c r="J33" s="119"/>
      <c r="K33" s="119"/>
    </row>
    <row r="34" spans="1:11" ht="39" customHeight="1">
      <c r="A34" s="117" t="s">
        <v>968</v>
      </c>
      <c r="B34" s="119" t="s">
        <v>969</v>
      </c>
      <c r="C34" s="119" t="s">
        <v>970</v>
      </c>
      <c r="D34" s="119"/>
      <c r="E34" s="119"/>
      <c r="F34" s="119"/>
      <c r="G34" s="119" t="s">
        <v>1</v>
      </c>
      <c r="H34" s="119" t="s">
        <v>1</v>
      </c>
      <c r="I34" s="119" t="s">
        <v>703</v>
      </c>
      <c r="J34" s="119" t="s">
        <v>703</v>
      </c>
      <c r="K34" s="119" t="s">
        <v>702</v>
      </c>
    </row>
    <row r="35" spans="1:11" ht="34.5" customHeight="1">
      <c r="A35" s="117" t="s">
        <v>971</v>
      </c>
      <c r="B35" s="119" t="s">
        <v>972</v>
      </c>
      <c r="C35" s="119" t="s">
        <v>973</v>
      </c>
      <c r="D35" s="119"/>
      <c r="E35" s="119"/>
      <c r="F35" s="119"/>
      <c r="G35" s="119" t="s">
        <v>974</v>
      </c>
      <c r="H35" s="119" t="s">
        <v>975</v>
      </c>
      <c r="I35" s="119" t="s">
        <v>976</v>
      </c>
      <c r="J35" s="119" t="s">
        <v>1038</v>
      </c>
      <c r="K35" s="119" t="s">
        <v>977</v>
      </c>
    </row>
    <row r="36" spans="1:11" ht="32.25" customHeight="1">
      <c r="A36" s="117" t="s">
        <v>978</v>
      </c>
      <c r="B36" s="119" t="s">
        <v>979</v>
      </c>
      <c r="C36" s="119" t="s">
        <v>460</v>
      </c>
      <c r="D36" s="119"/>
      <c r="E36" s="119"/>
      <c r="F36" s="119"/>
      <c r="G36" s="119" t="s">
        <v>980</v>
      </c>
      <c r="H36" s="119" t="s">
        <v>981</v>
      </c>
      <c r="I36" s="119" t="s">
        <v>982</v>
      </c>
      <c r="J36" s="119" t="s">
        <v>983</v>
      </c>
      <c r="K36" s="119" t="s">
        <v>983</v>
      </c>
    </row>
    <row r="37" spans="1:11" ht="33" customHeight="1">
      <c r="A37" s="117" t="s">
        <v>984</v>
      </c>
      <c r="B37" s="119" t="s">
        <v>985</v>
      </c>
      <c r="C37" s="119" t="s">
        <v>986</v>
      </c>
      <c r="D37" s="119"/>
      <c r="E37" s="119"/>
      <c r="F37" s="119"/>
      <c r="G37" s="119" t="s">
        <v>965</v>
      </c>
      <c r="H37" s="119" t="s">
        <v>1262</v>
      </c>
      <c r="I37" s="119" t="s">
        <v>1262</v>
      </c>
      <c r="J37" s="119" t="s">
        <v>1262</v>
      </c>
      <c r="K37" s="119" t="s">
        <v>1262</v>
      </c>
    </row>
    <row r="38" spans="1:11" ht="32.25" customHeight="1">
      <c r="A38" s="117" t="s">
        <v>987</v>
      </c>
      <c r="B38" s="119" t="s">
        <v>988</v>
      </c>
      <c r="C38" s="119" t="s">
        <v>465</v>
      </c>
      <c r="D38" s="119"/>
      <c r="E38" s="119"/>
      <c r="F38" s="119"/>
      <c r="G38" s="119" t="s">
        <v>205</v>
      </c>
      <c r="H38" s="119" t="s">
        <v>989</v>
      </c>
      <c r="I38" s="119" t="s">
        <v>990</v>
      </c>
      <c r="J38" s="119" t="s">
        <v>990</v>
      </c>
      <c r="K38" s="119" t="s">
        <v>990</v>
      </c>
    </row>
    <row r="39" spans="1:11" ht="64.5" customHeight="1">
      <c r="A39" s="117" t="s">
        <v>991</v>
      </c>
      <c r="B39" s="119" t="s">
        <v>992</v>
      </c>
      <c r="C39" s="119" t="s">
        <v>460</v>
      </c>
      <c r="D39" s="119"/>
      <c r="E39" s="119"/>
      <c r="F39" s="119"/>
      <c r="G39" s="119" t="s">
        <v>8</v>
      </c>
      <c r="H39" s="119" t="s">
        <v>697</v>
      </c>
      <c r="I39" s="119" t="s">
        <v>181</v>
      </c>
      <c r="J39" s="119" t="s">
        <v>5</v>
      </c>
      <c r="K39" s="119" t="s">
        <v>5</v>
      </c>
    </row>
    <row r="40" spans="1:11" ht="25.5">
      <c r="A40" s="117" t="s">
        <v>993</v>
      </c>
      <c r="B40" s="119" t="s">
        <v>994</v>
      </c>
      <c r="C40" s="119" t="s">
        <v>970</v>
      </c>
      <c r="D40" s="119"/>
      <c r="E40" s="119"/>
      <c r="F40" s="119"/>
      <c r="G40" s="119" t="s">
        <v>698</v>
      </c>
      <c r="H40" s="119" t="s">
        <v>697</v>
      </c>
      <c r="I40" s="119" t="s">
        <v>995</v>
      </c>
      <c r="J40" s="119" t="s">
        <v>203</v>
      </c>
      <c r="K40" s="119" t="s">
        <v>8</v>
      </c>
    </row>
    <row r="41" spans="1:11" ht="36.75" customHeight="1">
      <c r="A41" s="117" t="s">
        <v>996</v>
      </c>
      <c r="B41" s="119" t="s">
        <v>997</v>
      </c>
      <c r="C41" s="119" t="s">
        <v>465</v>
      </c>
      <c r="D41" s="119"/>
      <c r="E41" s="119"/>
      <c r="F41" s="119"/>
      <c r="G41" s="119" t="s">
        <v>181</v>
      </c>
      <c r="H41" s="119" t="s">
        <v>700</v>
      </c>
      <c r="I41" s="119" t="s">
        <v>699</v>
      </c>
      <c r="J41" s="119" t="s">
        <v>698</v>
      </c>
      <c r="K41" s="119" t="s">
        <v>697</v>
      </c>
    </row>
    <row r="42" spans="1:11" ht="42" customHeight="1">
      <c r="A42" s="117" t="s">
        <v>998</v>
      </c>
      <c r="B42" s="119" t="s">
        <v>999</v>
      </c>
      <c r="C42" s="119" t="s">
        <v>465</v>
      </c>
      <c r="D42" s="119"/>
      <c r="E42" s="119"/>
      <c r="F42" s="119"/>
      <c r="G42" s="119" t="s">
        <v>1000</v>
      </c>
      <c r="H42" s="119" t="s">
        <v>1000</v>
      </c>
      <c r="I42" s="119" t="s">
        <v>1042</v>
      </c>
      <c r="J42" s="119" t="s">
        <v>1042</v>
      </c>
      <c r="K42" s="119" t="s">
        <v>1042</v>
      </c>
    </row>
    <row r="43" spans="1:11" ht="28.5" customHeight="1">
      <c r="A43" s="117" t="s">
        <v>1001</v>
      </c>
      <c r="B43" s="119" t="s">
        <v>1002</v>
      </c>
      <c r="C43" s="119" t="s">
        <v>465</v>
      </c>
      <c r="D43" s="119"/>
      <c r="E43" s="119"/>
      <c r="F43" s="119"/>
      <c r="G43" s="119" t="s">
        <v>205</v>
      </c>
      <c r="H43" s="119" t="s">
        <v>989</v>
      </c>
      <c r="I43" s="119" t="s">
        <v>1000</v>
      </c>
      <c r="J43" s="119" t="s">
        <v>990</v>
      </c>
      <c r="K43" s="119" t="s">
        <v>1003</v>
      </c>
    </row>
    <row r="44" spans="1:11" ht="12.75">
      <c r="A44" s="115" t="s">
        <v>698</v>
      </c>
      <c r="B44" s="268" t="s">
        <v>514</v>
      </c>
      <c r="C44" s="268"/>
      <c r="D44" s="268"/>
      <c r="E44" s="268"/>
      <c r="F44" s="268"/>
      <c r="G44" s="268"/>
      <c r="H44" s="268"/>
      <c r="I44" s="268"/>
      <c r="J44" s="268"/>
      <c r="K44" s="268"/>
    </row>
    <row r="45" spans="1:11" ht="202.5" customHeight="1">
      <c r="A45" s="99" t="s">
        <v>1004</v>
      </c>
      <c r="B45" s="116" t="s">
        <v>1111</v>
      </c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1" ht="54.75" customHeight="1">
      <c r="A46" s="99" t="s">
        <v>1112</v>
      </c>
      <c r="B46" s="114" t="s">
        <v>1113</v>
      </c>
      <c r="C46" s="114" t="s">
        <v>1114</v>
      </c>
      <c r="D46" s="114" t="s">
        <v>1115</v>
      </c>
      <c r="E46" s="114" t="s">
        <v>1116</v>
      </c>
      <c r="F46" s="114" t="s">
        <v>1117</v>
      </c>
      <c r="G46" s="114" t="s">
        <v>1118</v>
      </c>
      <c r="H46" s="114" t="s">
        <v>1119</v>
      </c>
      <c r="I46" s="114" t="s">
        <v>1120</v>
      </c>
      <c r="J46" s="114" t="s">
        <v>1121</v>
      </c>
      <c r="K46" s="114" t="s">
        <v>1122</v>
      </c>
    </row>
    <row r="47" spans="1:11" ht="48" customHeight="1">
      <c r="A47" s="99" t="s">
        <v>1123</v>
      </c>
      <c r="B47" s="114" t="s">
        <v>1124</v>
      </c>
      <c r="C47" s="114" t="s">
        <v>1125</v>
      </c>
      <c r="D47" s="114" t="s">
        <v>697</v>
      </c>
      <c r="E47" s="114" t="s">
        <v>699</v>
      </c>
      <c r="F47" s="114" t="s">
        <v>181</v>
      </c>
      <c r="G47" s="114" t="s">
        <v>203</v>
      </c>
      <c r="H47" s="114" t="s">
        <v>697</v>
      </c>
      <c r="I47" s="114" t="s">
        <v>698</v>
      </c>
      <c r="J47" s="114" t="s">
        <v>697</v>
      </c>
      <c r="K47" s="114" t="s">
        <v>203</v>
      </c>
    </row>
    <row r="48" spans="1:11" ht="80.25" customHeight="1">
      <c r="A48" s="99" t="s">
        <v>1126</v>
      </c>
      <c r="B48" s="114" t="s">
        <v>1127</v>
      </c>
      <c r="C48" s="114" t="s">
        <v>1128</v>
      </c>
      <c r="D48" s="114" t="s">
        <v>1129</v>
      </c>
      <c r="E48" s="114" t="s">
        <v>1130</v>
      </c>
      <c r="F48" s="114" t="s">
        <v>1131</v>
      </c>
      <c r="G48" s="114" t="s">
        <v>1132</v>
      </c>
      <c r="H48" s="114" t="s">
        <v>1133</v>
      </c>
      <c r="I48" s="114" t="s">
        <v>1134</v>
      </c>
      <c r="J48" s="114" t="s">
        <v>1135</v>
      </c>
      <c r="K48" s="114" t="s">
        <v>1134</v>
      </c>
    </row>
    <row r="49" spans="1:11" ht="57" customHeight="1">
      <c r="A49" s="99" t="s">
        <v>1136</v>
      </c>
      <c r="B49" s="114" t="s">
        <v>1137</v>
      </c>
      <c r="C49" s="114" t="s">
        <v>465</v>
      </c>
      <c r="D49" s="114" t="s">
        <v>1138</v>
      </c>
      <c r="E49" s="114" t="s">
        <v>1139</v>
      </c>
      <c r="F49" s="123" t="s">
        <v>1139</v>
      </c>
      <c r="G49" s="114" t="s">
        <v>1138</v>
      </c>
      <c r="H49" s="114" t="s">
        <v>1038</v>
      </c>
      <c r="I49" s="114" t="s">
        <v>1140</v>
      </c>
      <c r="J49" s="114" t="s">
        <v>1141</v>
      </c>
      <c r="K49" s="114" t="s">
        <v>1142</v>
      </c>
    </row>
    <row r="50" spans="1:11" ht="56.25" customHeight="1">
      <c r="A50" s="99" t="s">
        <v>1143</v>
      </c>
      <c r="B50" s="114" t="s">
        <v>1283</v>
      </c>
      <c r="C50" s="114" t="s">
        <v>1128</v>
      </c>
      <c r="D50" s="114" t="s">
        <v>559</v>
      </c>
      <c r="E50" s="114" t="s">
        <v>965</v>
      </c>
      <c r="F50" s="114" t="s">
        <v>1144</v>
      </c>
      <c r="G50" s="114" t="s">
        <v>1144</v>
      </c>
      <c r="H50" s="114" t="s">
        <v>1144</v>
      </c>
      <c r="I50" s="114" t="s">
        <v>1144</v>
      </c>
      <c r="J50" s="114" t="s">
        <v>1144</v>
      </c>
      <c r="K50" s="114" t="s">
        <v>1144</v>
      </c>
    </row>
    <row r="51" spans="1:11" ht="53.25" customHeight="1">
      <c r="A51" s="99" t="s">
        <v>1145</v>
      </c>
      <c r="B51" s="114" t="s">
        <v>1146</v>
      </c>
      <c r="C51" s="114" t="s">
        <v>1128</v>
      </c>
      <c r="D51" s="114" t="s">
        <v>559</v>
      </c>
      <c r="E51" s="114" t="s">
        <v>559</v>
      </c>
      <c r="F51" s="114" t="s">
        <v>1147</v>
      </c>
      <c r="G51" s="114" t="s">
        <v>1148</v>
      </c>
      <c r="H51" s="114" t="s">
        <v>1149</v>
      </c>
      <c r="I51" s="114" t="s">
        <v>1150</v>
      </c>
      <c r="J51" s="114" t="s">
        <v>1151</v>
      </c>
      <c r="K51" s="114" t="s">
        <v>1152</v>
      </c>
    </row>
    <row r="52" spans="1:11" ht="66.75" customHeight="1">
      <c r="A52" s="99" t="s">
        <v>1153</v>
      </c>
      <c r="B52" s="114" t="s">
        <v>1154</v>
      </c>
      <c r="C52" s="114" t="s">
        <v>465</v>
      </c>
      <c r="D52" s="114" t="s">
        <v>559</v>
      </c>
      <c r="E52" s="114" t="s">
        <v>1155</v>
      </c>
      <c r="F52" s="114" t="s">
        <v>1156</v>
      </c>
      <c r="G52" s="114" t="s">
        <v>703</v>
      </c>
      <c r="H52" s="114" t="s">
        <v>703</v>
      </c>
      <c r="I52" s="114" t="s">
        <v>703</v>
      </c>
      <c r="J52" s="114" t="s">
        <v>703</v>
      </c>
      <c r="K52" s="114" t="s">
        <v>703</v>
      </c>
    </row>
    <row r="53" spans="1:11" ht="12.75">
      <c r="A53" s="115" t="s">
        <v>699</v>
      </c>
      <c r="B53" s="268" t="s">
        <v>438</v>
      </c>
      <c r="C53" s="268"/>
      <c r="D53" s="268"/>
      <c r="E53" s="268"/>
      <c r="F53" s="268"/>
      <c r="G53" s="268"/>
      <c r="H53" s="268"/>
      <c r="I53" s="268"/>
      <c r="J53" s="268"/>
      <c r="K53" s="268"/>
    </row>
    <row r="54" spans="1:11" ht="106.5" customHeight="1">
      <c r="A54" s="117" t="s">
        <v>1157</v>
      </c>
      <c r="B54" s="118" t="s">
        <v>1158</v>
      </c>
      <c r="C54" s="119"/>
      <c r="D54" s="119"/>
      <c r="E54" s="119"/>
      <c r="F54" s="119"/>
      <c r="G54" s="119"/>
      <c r="H54" s="119"/>
      <c r="I54" s="119"/>
      <c r="J54" s="119"/>
      <c r="K54" s="119"/>
    </row>
    <row r="55" spans="1:11" ht="44.25" customHeight="1">
      <c r="A55" s="117" t="s">
        <v>1159</v>
      </c>
      <c r="B55" s="119" t="s">
        <v>1160</v>
      </c>
      <c r="C55" s="119" t="s">
        <v>1161</v>
      </c>
      <c r="D55" s="119" t="s">
        <v>705</v>
      </c>
      <c r="E55" s="119" t="s">
        <v>1262</v>
      </c>
      <c r="F55" s="119" t="s">
        <v>1262</v>
      </c>
      <c r="G55" s="119" t="s">
        <v>1262</v>
      </c>
      <c r="H55" s="119" t="s">
        <v>1262</v>
      </c>
      <c r="I55" s="119" t="s">
        <v>1262</v>
      </c>
      <c r="J55" s="119" t="s">
        <v>1262</v>
      </c>
      <c r="K55" s="119" t="s">
        <v>1262</v>
      </c>
    </row>
    <row r="56" spans="1:11" ht="36" customHeight="1">
      <c r="A56" s="117" t="s">
        <v>1162</v>
      </c>
      <c r="B56" s="119" t="s">
        <v>1163</v>
      </c>
      <c r="C56" s="119" t="s">
        <v>1161</v>
      </c>
      <c r="D56" s="119" t="s">
        <v>1164</v>
      </c>
      <c r="E56" s="119" t="s">
        <v>1165</v>
      </c>
      <c r="F56" s="119" t="s">
        <v>1166</v>
      </c>
      <c r="G56" s="119" t="s">
        <v>1167</v>
      </c>
      <c r="H56" s="119" t="s">
        <v>1168</v>
      </c>
      <c r="I56" s="119" t="s">
        <v>1169</v>
      </c>
      <c r="J56" s="119" t="s">
        <v>1170</v>
      </c>
      <c r="K56" s="119" t="s">
        <v>1171</v>
      </c>
    </row>
    <row r="57" spans="1:11" ht="48" customHeight="1">
      <c r="A57" s="117" t="s">
        <v>1172</v>
      </c>
      <c r="B57" s="119" t="s">
        <v>1173</v>
      </c>
      <c r="C57" s="119" t="s">
        <v>455</v>
      </c>
      <c r="D57" s="119" t="s">
        <v>1174</v>
      </c>
      <c r="E57" s="119" t="s">
        <v>1175</v>
      </c>
      <c r="F57" s="119" t="s">
        <v>1176</v>
      </c>
      <c r="G57" s="119" t="s">
        <v>1177</v>
      </c>
      <c r="H57" s="119" t="s">
        <v>1178</v>
      </c>
      <c r="I57" s="119" t="s">
        <v>1179</v>
      </c>
      <c r="J57" s="119" t="s">
        <v>1180</v>
      </c>
      <c r="K57" s="119" t="s">
        <v>1181</v>
      </c>
    </row>
    <row r="58" spans="1:11" ht="30" customHeight="1">
      <c r="A58" s="117" t="s">
        <v>1182</v>
      </c>
      <c r="B58" s="119" t="s">
        <v>1183</v>
      </c>
      <c r="C58" s="119" t="s">
        <v>1161</v>
      </c>
      <c r="D58" s="119" t="s">
        <v>559</v>
      </c>
      <c r="E58" s="119" t="s">
        <v>8</v>
      </c>
      <c r="F58" s="119" t="s">
        <v>559</v>
      </c>
      <c r="G58" s="119" t="s">
        <v>559</v>
      </c>
      <c r="H58" s="119" t="s">
        <v>8</v>
      </c>
      <c r="I58" s="119" t="s">
        <v>559</v>
      </c>
      <c r="J58" s="119" t="s">
        <v>559</v>
      </c>
      <c r="K58" s="119" t="s">
        <v>8</v>
      </c>
    </row>
    <row r="59" spans="1:11" ht="53.25" customHeight="1">
      <c r="A59" s="117" t="s">
        <v>1184</v>
      </c>
      <c r="B59" s="119" t="s">
        <v>1185</v>
      </c>
      <c r="C59" s="119" t="s">
        <v>455</v>
      </c>
      <c r="D59" s="119" t="s">
        <v>1186</v>
      </c>
      <c r="E59" s="119" t="s">
        <v>1187</v>
      </c>
      <c r="F59" s="119" t="s">
        <v>1188</v>
      </c>
      <c r="G59" s="119" t="s">
        <v>189</v>
      </c>
      <c r="H59" s="119" t="s">
        <v>190</v>
      </c>
      <c r="I59" s="119" t="s">
        <v>1189</v>
      </c>
      <c r="J59" s="119" t="s">
        <v>1190</v>
      </c>
      <c r="K59" s="119" t="s">
        <v>1191</v>
      </c>
    </row>
    <row r="60" spans="1:11" ht="36.75" customHeight="1">
      <c r="A60" s="117" t="s">
        <v>1192</v>
      </c>
      <c r="B60" s="119" t="s">
        <v>1193</v>
      </c>
      <c r="C60" s="119" t="s">
        <v>455</v>
      </c>
      <c r="D60" s="119" t="s">
        <v>1194</v>
      </c>
      <c r="E60" s="119" t="s">
        <v>1195</v>
      </c>
      <c r="F60" s="119" t="s">
        <v>1196</v>
      </c>
      <c r="G60" s="119" t="s">
        <v>1197</v>
      </c>
      <c r="H60" s="119" t="s">
        <v>1198</v>
      </c>
      <c r="I60" s="119" t="s">
        <v>1199</v>
      </c>
      <c r="J60" s="119" t="s">
        <v>1200</v>
      </c>
      <c r="K60" s="119" t="s">
        <v>1201</v>
      </c>
    </row>
    <row r="61" spans="1:11" ht="25.5">
      <c r="A61" s="117" t="s">
        <v>1202</v>
      </c>
      <c r="B61" s="119" t="s">
        <v>1203</v>
      </c>
      <c r="C61" s="119" t="s">
        <v>1161</v>
      </c>
      <c r="D61" s="119" t="s">
        <v>559</v>
      </c>
      <c r="E61" s="119" t="s">
        <v>559</v>
      </c>
      <c r="F61" s="119" t="s">
        <v>8</v>
      </c>
      <c r="G61" s="119" t="s">
        <v>8</v>
      </c>
      <c r="H61" s="119" t="s">
        <v>8</v>
      </c>
      <c r="I61" s="119" t="s">
        <v>8</v>
      </c>
      <c r="J61" s="119" t="s">
        <v>8</v>
      </c>
      <c r="K61" s="119" t="s">
        <v>8</v>
      </c>
    </row>
    <row r="62" spans="1:11" ht="32.25" customHeight="1">
      <c r="A62" s="117" t="s">
        <v>1204</v>
      </c>
      <c r="B62" s="119" t="s">
        <v>1205</v>
      </c>
      <c r="C62" s="119" t="s">
        <v>1161</v>
      </c>
      <c r="D62" s="119" t="s">
        <v>559</v>
      </c>
      <c r="E62" s="119" t="s">
        <v>559</v>
      </c>
      <c r="F62" s="119" t="s">
        <v>8</v>
      </c>
      <c r="G62" s="119" t="s">
        <v>8</v>
      </c>
      <c r="H62" s="119" t="s">
        <v>8</v>
      </c>
      <c r="I62" s="119" t="s">
        <v>8</v>
      </c>
      <c r="J62" s="119" t="s">
        <v>8</v>
      </c>
      <c r="K62" s="119" t="s">
        <v>8</v>
      </c>
    </row>
    <row r="63" spans="1:11" ht="64.5" customHeight="1">
      <c r="A63" s="117" t="s">
        <v>1206</v>
      </c>
      <c r="B63" s="119" t="s">
        <v>1207</v>
      </c>
      <c r="C63" s="119" t="s">
        <v>455</v>
      </c>
      <c r="D63" s="119" t="s">
        <v>1208</v>
      </c>
      <c r="E63" s="119" t="s">
        <v>1208</v>
      </c>
      <c r="F63" s="119" t="s">
        <v>1208</v>
      </c>
      <c r="G63" s="119" t="s">
        <v>1209</v>
      </c>
      <c r="H63" s="119" t="s">
        <v>1210</v>
      </c>
      <c r="I63" s="119" t="s">
        <v>1211</v>
      </c>
      <c r="J63" s="119" t="s">
        <v>1212</v>
      </c>
      <c r="K63" s="119" t="s">
        <v>1213</v>
      </c>
    </row>
    <row r="64" spans="1:11" ht="39.75" customHeight="1">
      <c r="A64" s="117" t="s">
        <v>1214</v>
      </c>
      <c r="B64" s="119" t="s">
        <v>1215</v>
      </c>
      <c r="C64" s="119" t="s">
        <v>1161</v>
      </c>
      <c r="D64" s="119" t="s">
        <v>559</v>
      </c>
      <c r="E64" s="119" t="s">
        <v>8</v>
      </c>
      <c r="F64" s="119" t="s">
        <v>8</v>
      </c>
      <c r="G64" s="119" t="s">
        <v>8</v>
      </c>
      <c r="H64" s="119" t="s">
        <v>8</v>
      </c>
      <c r="I64" s="119" t="s">
        <v>8</v>
      </c>
      <c r="J64" s="119" t="s">
        <v>8</v>
      </c>
      <c r="K64" s="119" t="s">
        <v>8</v>
      </c>
    </row>
    <row r="65" spans="1:11" ht="12.75">
      <c r="A65" s="115" t="s">
        <v>700</v>
      </c>
      <c r="B65" s="268" t="s">
        <v>730</v>
      </c>
      <c r="C65" s="268"/>
      <c r="D65" s="268"/>
      <c r="E65" s="268"/>
      <c r="F65" s="268"/>
      <c r="G65" s="268"/>
      <c r="H65" s="268"/>
      <c r="I65" s="268"/>
      <c r="J65" s="268"/>
      <c r="K65" s="268"/>
    </row>
    <row r="66" spans="1:11" ht="91.5" customHeight="1">
      <c r="A66" s="99" t="s">
        <v>1216</v>
      </c>
      <c r="B66" s="116" t="s">
        <v>731</v>
      </c>
      <c r="C66" s="114"/>
      <c r="D66" s="114"/>
      <c r="E66" s="114"/>
      <c r="F66" s="114"/>
      <c r="G66" s="114"/>
      <c r="H66" s="114"/>
      <c r="I66" s="114"/>
      <c r="J66" s="114"/>
      <c r="K66" s="114"/>
    </row>
    <row r="67" spans="1:11" ht="47.25" customHeight="1">
      <c r="A67" s="99" t="s">
        <v>1217</v>
      </c>
      <c r="B67" s="114" t="s">
        <v>1218</v>
      </c>
      <c r="C67" s="114" t="s">
        <v>1161</v>
      </c>
      <c r="D67" s="114"/>
      <c r="E67" s="114"/>
      <c r="F67" s="114"/>
      <c r="G67" s="114" t="s">
        <v>1219</v>
      </c>
      <c r="H67" s="114" t="s">
        <v>1220</v>
      </c>
      <c r="I67" s="114" t="s">
        <v>1221</v>
      </c>
      <c r="J67" s="114" t="s">
        <v>1222</v>
      </c>
      <c r="K67" s="114" t="s">
        <v>1223</v>
      </c>
    </row>
    <row r="68" spans="1:11" ht="43.5" customHeight="1">
      <c r="A68" s="99" t="s">
        <v>1224</v>
      </c>
      <c r="B68" s="114" t="s">
        <v>1225</v>
      </c>
      <c r="C68" s="114" t="s">
        <v>1161</v>
      </c>
      <c r="D68" s="114"/>
      <c r="E68" s="114"/>
      <c r="F68" s="114"/>
      <c r="G68" s="114" t="s">
        <v>462</v>
      </c>
      <c r="H68" s="114" t="s">
        <v>1226</v>
      </c>
      <c r="I68" s="114" t="s">
        <v>974</v>
      </c>
      <c r="J68" s="114" t="s">
        <v>1227</v>
      </c>
      <c r="K68" s="114" t="s">
        <v>1228</v>
      </c>
    </row>
    <row r="69" spans="1:11" ht="46.5" customHeight="1">
      <c r="A69" s="99" t="s">
        <v>1229</v>
      </c>
      <c r="B69" s="114" t="s">
        <v>1230</v>
      </c>
      <c r="C69" s="114" t="s">
        <v>455</v>
      </c>
      <c r="D69" s="114"/>
      <c r="E69" s="114"/>
      <c r="F69" s="114"/>
      <c r="G69" s="114" t="s">
        <v>1231</v>
      </c>
      <c r="H69" s="114" t="s">
        <v>1232</v>
      </c>
      <c r="I69" s="114" t="s">
        <v>1233</v>
      </c>
      <c r="J69" s="114" t="s">
        <v>1234</v>
      </c>
      <c r="K69" s="114" t="s">
        <v>1235</v>
      </c>
    </row>
    <row r="70" spans="1:11" ht="48" customHeight="1">
      <c r="A70" s="99" t="s">
        <v>1236</v>
      </c>
      <c r="B70" s="114" t="s">
        <v>1237</v>
      </c>
      <c r="C70" s="114" t="s">
        <v>1238</v>
      </c>
      <c r="D70" s="114"/>
      <c r="E70" s="114"/>
      <c r="F70" s="114"/>
      <c r="G70" s="114" t="s">
        <v>181</v>
      </c>
      <c r="H70" s="114" t="s">
        <v>702</v>
      </c>
      <c r="I70" s="114" t="s">
        <v>1</v>
      </c>
      <c r="J70" s="114" t="s">
        <v>5</v>
      </c>
      <c r="K70" s="114" t="s">
        <v>704</v>
      </c>
    </row>
    <row r="71" spans="1:11" ht="54.75" customHeight="1">
      <c r="A71" s="99" t="s">
        <v>1239</v>
      </c>
      <c r="B71" s="114" t="s">
        <v>1240</v>
      </c>
      <c r="C71" s="114" t="s">
        <v>465</v>
      </c>
      <c r="D71" s="114"/>
      <c r="E71" s="114"/>
      <c r="F71" s="114"/>
      <c r="G71" s="114" t="s">
        <v>1227</v>
      </c>
      <c r="H71" s="114" t="s">
        <v>975</v>
      </c>
      <c r="I71" s="114" t="s">
        <v>1241</v>
      </c>
      <c r="J71" s="114" t="s">
        <v>1038</v>
      </c>
      <c r="K71" s="114" t="s">
        <v>1242</v>
      </c>
    </row>
    <row r="72" spans="1:11" ht="80.25" customHeight="1">
      <c r="A72" s="99" t="s">
        <v>1243</v>
      </c>
      <c r="B72" s="114" t="s">
        <v>1244</v>
      </c>
      <c r="C72" s="114" t="s">
        <v>1238</v>
      </c>
      <c r="D72" s="114"/>
      <c r="E72" s="114"/>
      <c r="F72" s="114"/>
      <c r="G72" s="114" t="s">
        <v>462</v>
      </c>
      <c r="H72" s="114" t="s">
        <v>1226</v>
      </c>
      <c r="I72" s="114" t="s">
        <v>974</v>
      </c>
      <c r="J72" s="114" t="s">
        <v>1227</v>
      </c>
      <c r="K72" s="114" t="s">
        <v>1228</v>
      </c>
    </row>
    <row r="73" spans="1:11" ht="12.75">
      <c r="A73" s="115" t="s">
        <v>181</v>
      </c>
      <c r="B73" s="268" t="s">
        <v>86</v>
      </c>
      <c r="C73" s="268"/>
      <c r="D73" s="268"/>
      <c r="E73" s="268"/>
      <c r="F73" s="268"/>
      <c r="G73" s="268"/>
      <c r="H73" s="268"/>
      <c r="I73" s="268"/>
      <c r="J73" s="268"/>
      <c r="K73" s="268"/>
    </row>
    <row r="74" spans="1:11" ht="46.5" customHeight="1">
      <c r="A74" s="117" t="s">
        <v>1245</v>
      </c>
      <c r="B74" s="118" t="s">
        <v>1644</v>
      </c>
      <c r="C74" s="119"/>
      <c r="D74" s="119"/>
      <c r="E74" s="119"/>
      <c r="F74" s="119"/>
      <c r="G74" s="119"/>
      <c r="H74" s="119"/>
      <c r="I74" s="119"/>
      <c r="J74" s="119"/>
      <c r="K74" s="119"/>
    </row>
    <row r="75" spans="1:11" ht="46.5" customHeight="1">
      <c r="A75" s="117" t="s">
        <v>1246</v>
      </c>
      <c r="B75" s="119" t="s">
        <v>1247</v>
      </c>
      <c r="C75" s="119" t="s">
        <v>465</v>
      </c>
      <c r="D75" s="119" t="s">
        <v>1248</v>
      </c>
      <c r="E75" s="119" t="s">
        <v>963</v>
      </c>
      <c r="F75" s="119">
        <v>9.3</v>
      </c>
      <c r="G75" s="119">
        <v>11.2</v>
      </c>
      <c r="H75" s="119">
        <v>12.2</v>
      </c>
      <c r="I75" s="119">
        <v>13.2</v>
      </c>
      <c r="J75" s="119">
        <v>15</v>
      </c>
      <c r="K75" s="119">
        <v>30</v>
      </c>
    </row>
    <row r="76" spans="1:11" ht="63" customHeight="1">
      <c r="A76" s="117" t="s">
        <v>1250</v>
      </c>
      <c r="B76" s="119" t="s">
        <v>1645</v>
      </c>
      <c r="C76" s="119" t="s">
        <v>465</v>
      </c>
      <c r="D76" s="119" t="s">
        <v>1249</v>
      </c>
      <c r="E76" s="119" t="s">
        <v>1251</v>
      </c>
      <c r="F76" s="119" t="s">
        <v>696</v>
      </c>
      <c r="G76" s="119" t="s">
        <v>1262</v>
      </c>
      <c r="H76" s="119" t="s">
        <v>965</v>
      </c>
      <c r="I76" s="119" t="s">
        <v>463</v>
      </c>
      <c r="J76" s="119" t="s">
        <v>462</v>
      </c>
      <c r="K76" s="119" t="s">
        <v>1226</v>
      </c>
    </row>
    <row r="77" spans="1:11" ht="75" customHeight="1">
      <c r="A77" s="117" t="s">
        <v>1252</v>
      </c>
      <c r="B77" s="119" t="s">
        <v>1646</v>
      </c>
      <c r="C77" s="119" t="s">
        <v>465</v>
      </c>
      <c r="D77" s="119">
        <v>24.6</v>
      </c>
      <c r="E77" s="119">
        <v>24.8</v>
      </c>
      <c r="F77" s="119">
        <v>25</v>
      </c>
      <c r="G77" s="119">
        <v>26</v>
      </c>
      <c r="H77" s="119">
        <v>27</v>
      </c>
      <c r="I77" s="119">
        <v>28</v>
      </c>
      <c r="J77" s="119">
        <v>29</v>
      </c>
      <c r="K77" s="119">
        <v>30</v>
      </c>
    </row>
    <row r="78" spans="1:11" ht="12.75">
      <c r="A78" s="115" t="s">
        <v>703</v>
      </c>
      <c r="B78" s="268" t="s">
        <v>627</v>
      </c>
      <c r="C78" s="268"/>
      <c r="D78" s="268"/>
      <c r="E78" s="268"/>
      <c r="F78" s="268"/>
      <c r="G78" s="268"/>
      <c r="H78" s="268"/>
      <c r="I78" s="268"/>
      <c r="J78" s="268"/>
      <c r="K78" s="268"/>
    </row>
    <row r="79" spans="1:11" ht="25.5">
      <c r="A79" s="124" t="s">
        <v>708</v>
      </c>
      <c r="B79" s="118" t="s">
        <v>628</v>
      </c>
      <c r="C79" s="118"/>
      <c r="D79" s="118"/>
      <c r="E79" s="118"/>
      <c r="F79" s="118"/>
      <c r="G79" s="118"/>
      <c r="H79" s="118"/>
      <c r="I79" s="118"/>
      <c r="J79" s="118"/>
      <c r="K79" s="118"/>
    </row>
    <row r="80" spans="1:11" ht="38.25">
      <c r="A80" s="269" t="s">
        <v>1255</v>
      </c>
      <c r="B80" s="119" t="s">
        <v>629</v>
      </c>
      <c r="C80" s="119"/>
      <c r="D80" s="119"/>
      <c r="E80" s="119"/>
      <c r="F80" s="119"/>
      <c r="G80" s="119"/>
      <c r="H80" s="119"/>
      <c r="I80" s="119"/>
      <c r="J80" s="119"/>
      <c r="K80" s="119"/>
    </row>
    <row r="81" spans="1:11" ht="25.5">
      <c r="A81" s="269"/>
      <c r="B81" s="119" t="s">
        <v>568</v>
      </c>
      <c r="C81" s="119" t="s">
        <v>569</v>
      </c>
      <c r="D81" s="120">
        <v>174</v>
      </c>
      <c r="E81" s="120">
        <v>654</v>
      </c>
      <c r="F81" s="120">
        <v>410</v>
      </c>
      <c r="G81" s="120">
        <v>650</v>
      </c>
      <c r="H81" s="120">
        <v>700</v>
      </c>
      <c r="I81" s="120">
        <v>750</v>
      </c>
      <c r="J81" s="120">
        <v>750</v>
      </c>
      <c r="K81" s="120">
        <v>750</v>
      </c>
    </row>
    <row r="82" spans="1:11" ht="25.5">
      <c r="A82" s="269"/>
      <c r="B82" s="119" t="s">
        <v>570</v>
      </c>
      <c r="C82" s="119" t="s">
        <v>571</v>
      </c>
      <c r="D82" s="120">
        <v>25.4</v>
      </c>
      <c r="E82" s="120">
        <v>234</v>
      </c>
      <c r="F82" s="120">
        <v>157</v>
      </c>
      <c r="G82" s="120">
        <v>340</v>
      </c>
      <c r="H82" s="120">
        <v>500</v>
      </c>
      <c r="I82" s="120">
        <v>600</v>
      </c>
      <c r="J82" s="120">
        <v>610</v>
      </c>
      <c r="K82" s="120">
        <v>650</v>
      </c>
    </row>
    <row r="83" spans="1:11" ht="25.5">
      <c r="A83" s="269"/>
      <c r="B83" s="119" t="s">
        <v>572</v>
      </c>
      <c r="C83" s="119" t="s">
        <v>573</v>
      </c>
      <c r="D83" s="120">
        <v>148</v>
      </c>
      <c r="E83" s="120">
        <v>85</v>
      </c>
      <c r="F83" s="120" t="s">
        <v>559</v>
      </c>
      <c r="G83" s="120">
        <v>15</v>
      </c>
      <c r="H83" s="120">
        <v>20</v>
      </c>
      <c r="I83" s="120">
        <v>20</v>
      </c>
      <c r="J83" s="120">
        <v>25</v>
      </c>
      <c r="K83" s="120">
        <v>20</v>
      </c>
    </row>
    <row r="84" spans="1:11" ht="12.75">
      <c r="A84" s="269"/>
      <c r="B84" s="119" t="s">
        <v>574</v>
      </c>
      <c r="C84" s="119" t="s">
        <v>575</v>
      </c>
      <c r="D84" s="120"/>
      <c r="E84" s="120"/>
      <c r="F84" s="120"/>
      <c r="G84" s="120">
        <v>1</v>
      </c>
      <c r="H84" s="120"/>
      <c r="I84" s="120">
        <v>1</v>
      </c>
      <c r="J84" s="120"/>
      <c r="K84" s="120"/>
    </row>
    <row r="85" spans="1:11" ht="57" customHeight="1">
      <c r="A85" s="269" t="s">
        <v>576</v>
      </c>
      <c r="B85" s="119" t="s">
        <v>532</v>
      </c>
      <c r="C85" s="119"/>
      <c r="D85" s="119"/>
      <c r="E85" s="119"/>
      <c r="F85" s="119"/>
      <c r="G85" s="119"/>
      <c r="H85" s="119"/>
      <c r="I85" s="119"/>
      <c r="J85" s="119"/>
      <c r="K85" s="119"/>
    </row>
    <row r="86" spans="1:11" ht="42.75" customHeight="1">
      <c r="A86" s="269"/>
      <c r="B86" s="119" t="s">
        <v>577</v>
      </c>
      <c r="C86" s="119" t="s">
        <v>578</v>
      </c>
      <c r="D86" s="120">
        <v>0</v>
      </c>
      <c r="E86" s="120">
        <v>0</v>
      </c>
      <c r="F86" s="120">
        <v>0</v>
      </c>
      <c r="G86" s="120">
        <v>16</v>
      </c>
      <c r="H86" s="120">
        <v>16.5</v>
      </c>
      <c r="I86" s="120">
        <v>17</v>
      </c>
      <c r="J86" s="120">
        <v>18</v>
      </c>
      <c r="K86" s="120">
        <v>20.1</v>
      </c>
    </row>
    <row r="87" spans="1:11" ht="14.25" customHeight="1">
      <c r="A87" s="269"/>
      <c r="B87" s="119" t="s">
        <v>579</v>
      </c>
      <c r="C87" s="119" t="s">
        <v>578</v>
      </c>
      <c r="D87" s="120">
        <v>0</v>
      </c>
      <c r="E87" s="120">
        <v>0</v>
      </c>
      <c r="F87" s="120">
        <v>0</v>
      </c>
      <c r="G87" s="120">
        <v>43</v>
      </c>
      <c r="H87" s="120">
        <v>53</v>
      </c>
      <c r="I87" s="120">
        <v>53</v>
      </c>
      <c r="J87" s="120">
        <v>53</v>
      </c>
      <c r="K87" s="120">
        <v>63</v>
      </c>
    </row>
    <row r="88" spans="1:11" ht="26.25" customHeight="1">
      <c r="A88" s="269"/>
      <c r="B88" s="119" t="s">
        <v>580</v>
      </c>
      <c r="C88" s="119" t="s">
        <v>1161</v>
      </c>
      <c r="D88" s="120">
        <v>0</v>
      </c>
      <c r="E88" s="120">
        <v>2</v>
      </c>
      <c r="F88" s="120">
        <v>0</v>
      </c>
      <c r="G88" s="120">
        <v>10</v>
      </c>
      <c r="H88" s="120">
        <v>10</v>
      </c>
      <c r="I88" s="120">
        <v>10</v>
      </c>
      <c r="J88" s="120">
        <v>10</v>
      </c>
      <c r="K88" s="120">
        <v>10</v>
      </c>
    </row>
    <row r="89" spans="1:11" ht="47.25" customHeight="1">
      <c r="A89" s="269" t="s">
        <v>581</v>
      </c>
      <c r="B89" s="119" t="s">
        <v>582</v>
      </c>
      <c r="C89" s="119"/>
      <c r="D89" s="119"/>
      <c r="E89" s="119"/>
      <c r="F89" s="119"/>
      <c r="G89" s="119"/>
      <c r="H89" s="119"/>
      <c r="I89" s="119"/>
      <c r="J89" s="119"/>
      <c r="K89" s="119"/>
    </row>
    <row r="90" spans="1:11" ht="38.25" customHeight="1">
      <c r="A90" s="269"/>
      <c r="B90" s="270" t="s">
        <v>583</v>
      </c>
      <c r="C90" s="119" t="s">
        <v>578</v>
      </c>
      <c r="D90" s="120">
        <v>91.53</v>
      </c>
      <c r="E90" s="120">
        <v>49.04</v>
      </c>
      <c r="F90" s="120">
        <v>118.9</v>
      </c>
      <c r="G90" s="120">
        <v>95</v>
      </c>
      <c r="H90" s="120">
        <v>110</v>
      </c>
      <c r="I90" s="120">
        <v>136.5</v>
      </c>
      <c r="J90" s="120">
        <v>140</v>
      </c>
      <c r="K90" s="120">
        <v>140</v>
      </c>
    </row>
    <row r="91" spans="1:11" ht="12.75">
      <c r="A91" s="269"/>
      <c r="B91" s="270"/>
      <c r="C91" s="119" t="s">
        <v>1161</v>
      </c>
      <c r="D91" s="120">
        <v>40</v>
      </c>
      <c r="E91" s="120">
        <v>45</v>
      </c>
      <c r="F91" s="120">
        <v>46</v>
      </c>
      <c r="G91" s="120">
        <v>40</v>
      </c>
      <c r="H91" s="120">
        <v>45</v>
      </c>
      <c r="I91" s="120">
        <v>48</v>
      </c>
      <c r="J91" s="120">
        <v>50</v>
      </c>
      <c r="K91" s="120">
        <v>50</v>
      </c>
    </row>
    <row r="92" spans="1:11" ht="59.25" customHeight="1">
      <c r="A92" s="117" t="s">
        <v>584</v>
      </c>
      <c r="B92" s="119" t="s">
        <v>535</v>
      </c>
      <c r="C92" s="119"/>
      <c r="D92" s="119"/>
      <c r="E92" s="119"/>
      <c r="F92" s="119"/>
      <c r="G92" s="119"/>
      <c r="H92" s="119"/>
      <c r="I92" s="119"/>
      <c r="J92" s="119"/>
      <c r="K92" s="119"/>
    </row>
    <row r="93" spans="1:11" ht="51" hidden="1">
      <c r="A93" s="117" t="s">
        <v>1556</v>
      </c>
      <c r="B93" s="119" t="s">
        <v>585</v>
      </c>
      <c r="C93" s="119" t="s">
        <v>586</v>
      </c>
      <c r="D93" s="120"/>
      <c r="E93" s="120"/>
      <c r="F93" s="120" t="s">
        <v>587</v>
      </c>
      <c r="G93" s="120" t="s">
        <v>1747</v>
      </c>
      <c r="H93" s="120" t="s">
        <v>588</v>
      </c>
      <c r="I93" s="120" t="s">
        <v>589</v>
      </c>
      <c r="J93" s="120" t="s">
        <v>590</v>
      </c>
      <c r="K93" s="120" t="s">
        <v>1748</v>
      </c>
    </row>
    <row r="94" spans="1:11" ht="41.25" customHeight="1">
      <c r="A94" s="117" t="s">
        <v>1556</v>
      </c>
      <c r="B94" s="119" t="s">
        <v>591</v>
      </c>
      <c r="C94" s="119" t="s">
        <v>592</v>
      </c>
      <c r="D94" s="120" t="s">
        <v>593</v>
      </c>
      <c r="E94" s="120" t="s">
        <v>593</v>
      </c>
      <c r="F94" s="120" t="s">
        <v>594</v>
      </c>
      <c r="G94" s="120" t="s">
        <v>1747</v>
      </c>
      <c r="H94" s="117" t="s">
        <v>1553</v>
      </c>
      <c r="I94" s="117" t="s">
        <v>1554</v>
      </c>
      <c r="J94" s="117" t="s">
        <v>1555</v>
      </c>
      <c r="K94" s="117" t="s">
        <v>1555</v>
      </c>
    </row>
    <row r="95" spans="1:11" ht="38.25">
      <c r="A95" s="117" t="s">
        <v>1557</v>
      </c>
      <c r="B95" s="119" t="s">
        <v>1398</v>
      </c>
      <c r="C95" s="119" t="s">
        <v>1161</v>
      </c>
      <c r="D95" s="120">
        <v>0</v>
      </c>
      <c r="E95" s="120">
        <v>0</v>
      </c>
      <c r="F95" s="120">
        <v>0</v>
      </c>
      <c r="G95" s="125">
        <v>0</v>
      </c>
      <c r="H95" s="120">
        <v>21</v>
      </c>
      <c r="I95" s="120">
        <v>7</v>
      </c>
      <c r="J95" s="120">
        <v>10</v>
      </c>
      <c r="K95" s="120">
        <v>12</v>
      </c>
    </row>
    <row r="96" spans="1:11" ht="44.25" customHeight="1">
      <c r="A96" s="117" t="s">
        <v>1558</v>
      </c>
      <c r="B96" s="119" t="s">
        <v>595</v>
      </c>
      <c r="C96" s="119" t="s">
        <v>1161</v>
      </c>
      <c r="D96" s="120">
        <v>0</v>
      </c>
      <c r="E96" s="120">
        <v>0</v>
      </c>
      <c r="F96" s="120">
        <v>0</v>
      </c>
      <c r="G96" s="125">
        <v>0</v>
      </c>
      <c r="H96" s="120">
        <v>6</v>
      </c>
      <c r="I96" s="120">
        <v>4</v>
      </c>
      <c r="J96" s="120">
        <v>2</v>
      </c>
      <c r="K96" s="120">
        <v>5</v>
      </c>
    </row>
    <row r="97" spans="1:11" ht="38.25">
      <c r="A97" s="117" t="s">
        <v>797</v>
      </c>
      <c r="B97" s="119" t="s">
        <v>536</v>
      </c>
      <c r="C97" s="119" t="s">
        <v>1161</v>
      </c>
      <c r="D97" s="119">
        <v>26</v>
      </c>
      <c r="E97" s="119">
        <v>17</v>
      </c>
      <c r="F97" s="119">
        <v>13</v>
      </c>
      <c r="G97" s="119">
        <v>22</v>
      </c>
      <c r="H97" s="119">
        <v>30</v>
      </c>
      <c r="I97" s="119">
        <v>37</v>
      </c>
      <c r="J97" s="119">
        <v>43</v>
      </c>
      <c r="K97" s="119">
        <v>47</v>
      </c>
    </row>
    <row r="98" spans="1:11" ht="23.25" customHeight="1">
      <c r="A98" s="117" t="s">
        <v>1560</v>
      </c>
      <c r="B98" s="119" t="s">
        <v>596</v>
      </c>
      <c r="C98" s="119" t="s">
        <v>1161</v>
      </c>
      <c r="D98" s="119">
        <v>21</v>
      </c>
      <c r="E98" s="119">
        <v>14</v>
      </c>
      <c r="F98" s="119">
        <v>10</v>
      </c>
      <c r="G98" s="119">
        <v>20</v>
      </c>
      <c r="H98" s="119">
        <v>24</v>
      </c>
      <c r="I98" s="119">
        <v>28</v>
      </c>
      <c r="J98" s="119">
        <v>34</v>
      </c>
      <c r="K98" s="119">
        <v>38</v>
      </c>
    </row>
    <row r="99" spans="1:11" ht="32.25" customHeight="1">
      <c r="A99" s="117" t="s">
        <v>1561</v>
      </c>
      <c r="B99" s="119" t="s">
        <v>597</v>
      </c>
      <c r="C99" s="119" t="s">
        <v>1161</v>
      </c>
      <c r="D99" s="119">
        <v>5</v>
      </c>
      <c r="E99" s="119">
        <v>3</v>
      </c>
      <c r="F99" s="119">
        <v>3</v>
      </c>
      <c r="G99" s="119">
        <v>2</v>
      </c>
      <c r="H99" s="119">
        <v>6</v>
      </c>
      <c r="I99" s="119">
        <v>6</v>
      </c>
      <c r="J99" s="119">
        <v>6</v>
      </c>
      <c r="K99" s="119">
        <v>6</v>
      </c>
    </row>
    <row r="100" spans="1:11" ht="25.5">
      <c r="A100" s="117" t="s">
        <v>1562</v>
      </c>
      <c r="B100" s="119" t="s">
        <v>598</v>
      </c>
      <c r="C100" s="119" t="s">
        <v>1161</v>
      </c>
      <c r="D100" s="119"/>
      <c r="E100" s="119"/>
      <c r="F100" s="119"/>
      <c r="G100" s="119"/>
      <c r="H100" s="119"/>
      <c r="I100" s="119">
        <v>3</v>
      </c>
      <c r="J100" s="119">
        <v>3</v>
      </c>
      <c r="K100" s="119">
        <v>3</v>
      </c>
    </row>
    <row r="101" spans="1:11" ht="57.75" customHeight="1">
      <c r="A101" s="117" t="s">
        <v>709</v>
      </c>
      <c r="B101" s="118" t="s">
        <v>1419</v>
      </c>
      <c r="C101" s="119"/>
      <c r="D101" s="119"/>
      <c r="E101" s="119"/>
      <c r="F101" s="119"/>
      <c r="G101" s="119"/>
      <c r="H101" s="119"/>
      <c r="I101" s="119"/>
      <c r="J101" s="119"/>
      <c r="K101" s="119"/>
    </row>
    <row r="102" spans="1:11" ht="39.75" customHeight="1">
      <c r="A102" s="117" t="s">
        <v>798</v>
      </c>
      <c r="B102" s="119" t="s">
        <v>1420</v>
      </c>
      <c r="C102" s="119" t="s">
        <v>599</v>
      </c>
      <c r="D102" s="120"/>
      <c r="E102" s="120"/>
      <c r="F102" s="120">
        <v>1</v>
      </c>
      <c r="G102" s="120">
        <v>4</v>
      </c>
      <c r="H102" s="120">
        <v>5</v>
      </c>
      <c r="I102" s="120">
        <v>7</v>
      </c>
      <c r="J102" s="120">
        <v>6</v>
      </c>
      <c r="K102" s="120">
        <v>3</v>
      </c>
    </row>
    <row r="103" spans="1:11" ht="12.75">
      <c r="A103" s="117" t="s">
        <v>799</v>
      </c>
      <c r="B103" s="119" t="s">
        <v>1427</v>
      </c>
      <c r="C103" s="119" t="s">
        <v>600</v>
      </c>
      <c r="D103" s="120"/>
      <c r="E103" s="120"/>
      <c r="F103" s="120">
        <v>3</v>
      </c>
      <c r="G103" s="120">
        <v>10</v>
      </c>
      <c r="H103" s="120">
        <v>12</v>
      </c>
      <c r="I103" s="120">
        <v>19</v>
      </c>
      <c r="J103" s="120">
        <v>23</v>
      </c>
      <c r="K103" s="120">
        <v>16</v>
      </c>
    </row>
    <row r="104" spans="1:11" ht="25.5">
      <c r="A104" s="117" t="s">
        <v>800</v>
      </c>
      <c r="B104" s="119" t="s">
        <v>1432</v>
      </c>
      <c r="C104" s="119" t="s">
        <v>601</v>
      </c>
      <c r="D104" s="120"/>
      <c r="E104" s="120"/>
      <c r="F104" s="120">
        <v>20</v>
      </c>
      <c r="G104" s="120">
        <v>75</v>
      </c>
      <c r="H104" s="120">
        <v>105</v>
      </c>
      <c r="I104" s="120">
        <v>120</v>
      </c>
      <c r="J104" s="120">
        <v>130</v>
      </c>
      <c r="K104" s="120">
        <v>145</v>
      </c>
    </row>
    <row r="105" spans="1:11" ht="41.25" customHeight="1">
      <c r="A105" s="117" t="s">
        <v>1749</v>
      </c>
      <c r="B105" s="119" t="s">
        <v>1444</v>
      </c>
      <c r="C105" s="119" t="s">
        <v>602</v>
      </c>
      <c r="D105" s="120"/>
      <c r="E105" s="120"/>
      <c r="F105" s="120" t="s">
        <v>1563</v>
      </c>
      <c r="G105" s="120" t="s">
        <v>1564</v>
      </c>
      <c r="H105" s="120" t="s">
        <v>1565</v>
      </c>
      <c r="I105" s="120" t="s">
        <v>1566</v>
      </c>
      <c r="J105" s="120">
        <v>75000</v>
      </c>
      <c r="K105" s="120">
        <v>75000</v>
      </c>
    </row>
    <row r="106" spans="1:11" ht="41.25" customHeight="1">
      <c r="A106" s="117" t="s">
        <v>802</v>
      </c>
      <c r="B106" s="119" t="s">
        <v>1447</v>
      </c>
      <c r="C106" s="119" t="s">
        <v>603</v>
      </c>
      <c r="D106" s="120"/>
      <c r="E106" s="120"/>
      <c r="F106" s="120">
        <v>231</v>
      </c>
      <c r="G106" s="120">
        <v>923</v>
      </c>
      <c r="H106" s="120" t="s">
        <v>1567</v>
      </c>
      <c r="I106" s="120" t="s">
        <v>1568</v>
      </c>
      <c r="J106" s="120">
        <v>1000</v>
      </c>
      <c r="K106" s="120">
        <v>1500</v>
      </c>
    </row>
    <row r="107" spans="1:11" ht="12.75">
      <c r="A107" s="115" t="s">
        <v>1</v>
      </c>
      <c r="B107" s="268" t="s">
        <v>538</v>
      </c>
      <c r="C107" s="268"/>
      <c r="D107" s="268"/>
      <c r="E107" s="268"/>
      <c r="F107" s="268"/>
      <c r="G107" s="268"/>
      <c r="H107" s="268"/>
      <c r="I107" s="268"/>
      <c r="J107" s="268"/>
      <c r="K107" s="268"/>
    </row>
    <row r="108" spans="1:11" ht="40.5" customHeight="1">
      <c r="A108" s="117" t="s">
        <v>710</v>
      </c>
      <c r="B108" s="118" t="s">
        <v>738</v>
      </c>
      <c r="C108" s="119"/>
      <c r="D108" s="119"/>
      <c r="E108" s="119"/>
      <c r="F108" s="119"/>
      <c r="G108" s="119"/>
      <c r="H108" s="119"/>
      <c r="I108" s="119"/>
      <c r="J108" s="119"/>
      <c r="K108" s="119"/>
    </row>
    <row r="109" spans="1:11" ht="36" customHeight="1">
      <c r="A109" s="117" t="s">
        <v>803</v>
      </c>
      <c r="B109" s="119" t="s">
        <v>604</v>
      </c>
      <c r="C109" s="119" t="s">
        <v>605</v>
      </c>
      <c r="D109" s="120"/>
      <c r="E109" s="120"/>
      <c r="F109" s="120"/>
      <c r="G109" s="120">
        <v>58</v>
      </c>
      <c r="H109" s="120">
        <v>155.6</v>
      </c>
      <c r="I109" s="120">
        <v>458.8</v>
      </c>
      <c r="J109" s="120">
        <v>557.6</v>
      </c>
      <c r="K109" s="120">
        <v>559.6</v>
      </c>
    </row>
    <row r="110" spans="1:11" ht="58.5" customHeight="1">
      <c r="A110" s="117" t="s">
        <v>804</v>
      </c>
      <c r="B110" s="119" t="s">
        <v>606</v>
      </c>
      <c r="C110" s="119" t="s">
        <v>607</v>
      </c>
      <c r="D110" s="120"/>
      <c r="E110" s="120">
        <v>6550</v>
      </c>
      <c r="F110" s="120"/>
      <c r="G110" s="120">
        <v>2148</v>
      </c>
      <c r="H110" s="120">
        <v>1949.7</v>
      </c>
      <c r="I110" s="120">
        <v>1329.8</v>
      </c>
      <c r="J110" s="120">
        <v>1131.5</v>
      </c>
      <c r="K110" s="120">
        <v>1127</v>
      </c>
    </row>
    <row r="111" spans="1:11" ht="42.75" customHeight="1">
      <c r="A111" s="117" t="s">
        <v>805</v>
      </c>
      <c r="B111" s="119" t="s">
        <v>608</v>
      </c>
      <c r="C111" s="119" t="s">
        <v>609</v>
      </c>
      <c r="D111" s="120"/>
      <c r="E111" s="120"/>
      <c r="F111" s="120"/>
      <c r="G111" s="120">
        <v>0.5</v>
      </c>
      <c r="H111" s="120">
        <v>1.6</v>
      </c>
      <c r="I111" s="120">
        <v>4.6</v>
      </c>
      <c r="J111" s="120">
        <v>5.6</v>
      </c>
      <c r="K111" s="120">
        <v>5.7</v>
      </c>
    </row>
    <row r="112" spans="1:11" ht="93.75" customHeight="1">
      <c r="A112" s="117" t="s">
        <v>711</v>
      </c>
      <c r="B112" s="118" t="s">
        <v>1347</v>
      </c>
      <c r="C112" s="119"/>
      <c r="D112" s="119"/>
      <c r="E112" s="119"/>
      <c r="F112" s="119"/>
      <c r="G112" s="119"/>
      <c r="H112" s="119"/>
      <c r="I112" s="119"/>
      <c r="J112" s="119"/>
      <c r="K112" s="119"/>
    </row>
    <row r="113" spans="1:11" ht="25.5">
      <c r="A113" s="117" t="s">
        <v>806</v>
      </c>
      <c r="B113" s="119" t="s">
        <v>1348</v>
      </c>
      <c r="C113" s="119" t="s">
        <v>600</v>
      </c>
      <c r="D113" s="120" t="s">
        <v>559</v>
      </c>
      <c r="E113" s="120">
        <v>7.6</v>
      </c>
      <c r="F113" s="120">
        <v>15.2</v>
      </c>
      <c r="G113" s="120">
        <v>10.2</v>
      </c>
      <c r="H113" s="120">
        <v>12.95</v>
      </c>
      <c r="I113" s="120">
        <v>12.85</v>
      </c>
      <c r="J113" s="120">
        <v>12</v>
      </c>
      <c r="K113" s="120">
        <v>13.2</v>
      </c>
    </row>
    <row r="114" spans="1:11" ht="45" customHeight="1">
      <c r="A114" s="117" t="s">
        <v>807</v>
      </c>
      <c r="B114" s="119" t="s">
        <v>1349</v>
      </c>
      <c r="C114" s="119" t="s">
        <v>600</v>
      </c>
      <c r="D114" s="120" t="s">
        <v>559</v>
      </c>
      <c r="E114" s="120">
        <v>6.3</v>
      </c>
      <c r="F114" s="120">
        <v>7.05</v>
      </c>
      <c r="G114" s="120">
        <v>4.25</v>
      </c>
      <c r="H114" s="120">
        <v>1.95</v>
      </c>
      <c r="I114" s="120">
        <v>2.5</v>
      </c>
      <c r="J114" s="120">
        <v>1.5</v>
      </c>
      <c r="K114" s="120">
        <v>3</v>
      </c>
    </row>
    <row r="115" spans="1:11" ht="46.5" customHeight="1">
      <c r="A115" s="117" t="s">
        <v>808</v>
      </c>
      <c r="B115" s="119" t="s">
        <v>1350</v>
      </c>
      <c r="C115" s="119" t="s">
        <v>600</v>
      </c>
      <c r="D115" s="120" t="s">
        <v>559</v>
      </c>
      <c r="E115" s="120" t="s">
        <v>559</v>
      </c>
      <c r="F115" s="120" t="s">
        <v>559</v>
      </c>
      <c r="G115" s="120">
        <v>3.85</v>
      </c>
      <c r="H115" s="120">
        <v>1.09</v>
      </c>
      <c r="I115" s="120">
        <v>4.225</v>
      </c>
      <c r="J115" s="120">
        <v>5</v>
      </c>
      <c r="K115" s="120">
        <v>6.7</v>
      </c>
    </row>
    <row r="116" spans="1:11" ht="70.5" customHeight="1">
      <c r="A116" s="117" t="s">
        <v>712</v>
      </c>
      <c r="B116" s="118" t="s">
        <v>1351</v>
      </c>
      <c r="C116" s="119"/>
      <c r="D116" s="119"/>
      <c r="E116" s="119"/>
      <c r="F116" s="119"/>
      <c r="G116" s="119"/>
      <c r="H116" s="119"/>
      <c r="I116" s="119"/>
      <c r="J116" s="119"/>
      <c r="K116" s="119"/>
    </row>
    <row r="117" spans="1:11" ht="25.5">
      <c r="A117" s="117" t="s">
        <v>809</v>
      </c>
      <c r="B117" s="119" t="s">
        <v>1352</v>
      </c>
      <c r="C117" s="119" t="s">
        <v>1238</v>
      </c>
      <c r="D117" s="120" t="s">
        <v>559</v>
      </c>
      <c r="E117" s="120" t="s">
        <v>559</v>
      </c>
      <c r="F117" s="120" t="s">
        <v>559</v>
      </c>
      <c r="G117" s="120">
        <v>250</v>
      </c>
      <c r="H117" s="120">
        <v>350</v>
      </c>
      <c r="I117" s="120">
        <v>257</v>
      </c>
      <c r="J117" s="120">
        <v>200</v>
      </c>
      <c r="K117" s="120">
        <v>210</v>
      </c>
    </row>
    <row r="118" spans="1:11" ht="55.5" customHeight="1">
      <c r="A118" s="117" t="s">
        <v>810</v>
      </c>
      <c r="B118" s="119" t="s">
        <v>1353</v>
      </c>
      <c r="C118" s="119" t="s">
        <v>1238</v>
      </c>
      <c r="D118" s="120" t="s">
        <v>559</v>
      </c>
      <c r="E118" s="120" t="s">
        <v>559</v>
      </c>
      <c r="F118" s="120" t="s">
        <v>559</v>
      </c>
      <c r="G118" s="120">
        <v>102</v>
      </c>
      <c r="H118" s="120">
        <v>918</v>
      </c>
      <c r="I118" s="120">
        <v>312</v>
      </c>
      <c r="J118" s="120">
        <v>150</v>
      </c>
      <c r="K118" s="120">
        <v>200</v>
      </c>
    </row>
    <row r="119" spans="1:11" ht="84.75" customHeight="1">
      <c r="A119" s="117" t="s">
        <v>811</v>
      </c>
      <c r="B119" s="119" t="s">
        <v>1354</v>
      </c>
      <c r="C119" s="119" t="s">
        <v>1238</v>
      </c>
      <c r="D119" s="120" t="s">
        <v>559</v>
      </c>
      <c r="E119" s="120" t="s">
        <v>559</v>
      </c>
      <c r="F119" s="120" t="s">
        <v>559</v>
      </c>
      <c r="G119" s="120">
        <v>102</v>
      </c>
      <c r="H119" s="120">
        <v>918</v>
      </c>
      <c r="I119" s="120">
        <v>312</v>
      </c>
      <c r="J119" s="120">
        <v>400</v>
      </c>
      <c r="K119" s="120">
        <v>350</v>
      </c>
    </row>
    <row r="120" spans="1:11" ht="12.75">
      <c r="A120" s="115" t="s">
        <v>696</v>
      </c>
      <c r="B120" s="268" t="s">
        <v>229</v>
      </c>
      <c r="C120" s="268"/>
      <c r="D120" s="268"/>
      <c r="E120" s="268"/>
      <c r="F120" s="268"/>
      <c r="G120" s="268"/>
      <c r="H120" s="268"/>
      <c r="I120" s="268"/>
      <c r="J120" s="268"/>
      <c r="K120" s="268"/>
    </row>
    <row r="121" spans="1:11" ht="109.5" customHeight="1">
      <c r="A121" s="99" t="s">
        <v>714</v>
      </c>
      <c r="B121" s="116" t="s">
        <v>1355</v>
      </c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1:11" ht="33" customHeight="1">
      <c r="A122" s="99" t="s">
        <v>812</v>
      </c>
      <c r="B122" s="114" t="s">
        <v>231</v>
      </c>
      <c r="C122" s="114" t="s">
        <v>600</v>
      </c>
      <c r="D122" s="114">
        <v>88.9</v>
      </c>
      <c r="E122" s="114">
        <v>88.9</v>
      </c>
      <c r="F122" s="114">
        <v>88.9</v>
      </c>
      <c r="G122" s="114">
        <v>88.9</v>
      </c>
      <c r="H122" s="114">
        <v>88.9</v>
      </c>
      <c r="I122" s="114">
        <v>88.9</v>
      </c>
      <c r="J122" s="114">
        <v>90.9</v>
      </c>
      <c r="K122" s="114">
        <v>92.5</v>
      </c>
    </row>
    <row r="123" spans="1:11" ht="28.5" customHeight="1">
      <c r="A123" s="99" t="s">
        <v>813</v>
      </c>
      <c r="B123" s="114" t="s">
        <v>1047</v>
      </c>
      <c r="C123" s="114" t="s">
        <v>1356</v>
      </c>
      <c r="D123" s="114" t="s">
        <v>559</v>
      </c>
      <c r="E123" s="114" t="s">
        <v>559</v>
      </c>
      <c r="F123" s="114" t="s">
        <v>559</v>
      </c>
      <c r="G123" s="114">
        <v>1</v>
      </c>
      <c r="H123" s="114">
        <v>1</v>
      </c>
      <c r="I123" s="114">
        <v>2</v>
      </c>
      <c r="J123" s="114">
        <v>2</v>
      </c>
      <c r="K123" s="114">
        <v>3</v>
      </c>
    </row>
    <row r="124" spans="1:11" ht="24.75" customHeight="1">
      <c r="A124" s="115" t="s">
        <v>5</v>
      </c>
      <c r="B124" s="268" t="s">
        <v>1054</v>
      </c>
      <c r="C124" s="268"/>
      <c r="D124" s="268"/>
      <c r="E124" s="268"/>
      <c r="F124" s="268"/>
      <c r="G124" s="268"/>
      <c r="H124" s="268"/>
      <c r="I124" s="268"/>
      <c r="J124" s="268"/>
      <c r="K124" s="268"/>
    </row>
    <row r="125" spans="1:11" ht="86.25" customHeight="1">
      <c r="A125" s="117" t="s">
        <v>716</v>
      </c>
      <c r="B125" s="118" t="s">
        <v>1055</v>
      </c>
      <c r="C125" s="119"/>
      <c r="D125" s="119"/>
      <c r="E125" s="119"/>
      <c r="F125" s="119"/>
      <c r="G125" s="119"/>
      <c r="H125" s="119"/>
      <c r="I125" s="119"/>
      <c r="J125" s="119"/>
      <c r="K125" s="119"/>
    </row>
    <row r="126" spans="1:11" ht="54.75" customHeight="1">
      <c r="A126" s="117" t="s">
        <v>814</v>
      </c>
      <c r="B126" s="119" t="s">
        <v>1058</v>
      </c>
      <c r="C126" s="119" t="s">
        <v>1357</v>
      </c>
      <c r="D126" s="119"/>
      <c r="E126" s="119"/>
      <c r="F126" s="119">
        <v>0</v>
      </c>
      <c r="G126" s="119">
        <v>5480</v>
      </c>
      <c r="H126" s="119">
        <v>3900</v>
      </c>
      <c r="I126" s="119">
        <v>1600</v>
      </c>
      <c r="J126" s="119">
        <v>900</v>
      </c>
      <c r="K126" s="119">
        <v>700</v>
      </c>
    </row>
    <row r="127" spans="1:11" ht="69.75" customHeight="1">
      <c r="A127" s="117" t="s">
        <v>815</v>
      </c>
      <c r="B127" s="119" t="s">
        <v>1060</v>
      </c>
      <c r="C127" s="119" t="s">
        <v>1358</v>
      </c>
      <c r="D127" s="119"/>
      <c r="E127" s="119"/>
      <c r="F127" s="119">
        <v>0</v>
      </c>
      <c r="G127" s="119">
        <v>10</v>
      </c>
      <c r="H127" s="119">
        <v>20</v>
      </c>
      <c r="I127" s="119">
        <v>10</v>
      </c>
      <c r="J127" s="119">
        <v>10</v>
      </c>
      <c r="K127" s="119">
        <v>5</v>
      </c>
    </row>
    <row r="128" spans="1:11" ht="39" customHeight="1">
      <c r="A128" s="117" t="s">
        <v>816</v>
      </c>
      <c r="B128" s="119" t="s">
        <v>1063</v>
      </c>
      <c r="C128" s="119" t="s">
        <v>1359</v>
      </c>
      <c r="D128" s="119"/>
      <c r="E128" s="119"/>
      <c r="F128" s="119">
        <v>0</v>
      </c>
      <c r="G128" s="119">
        <v>1</v>
      </c>
      <c r="H128" s="119">
        <v>2</v>
      </c>
      <c r="I128" s="119">
        <v>2</v>
      </c>
      <c r="J128" s="119">
        <v>2</v>
      </c>
      <c r="K128" s="119">
        <v>2</v>
      </c>
    </row>
    <row r="129" spans="1:11" ht="44.25" customHeight="1">
      <c r="A129" s="117" t="s">
        <v>817</v>
      </c>
      <c r="B129" s="119" t="s">
        <v>542</v>
      </c>
      <c r="C129" s="119" t="s">
        <v>1360</v>
      </c>
      <c r="D129" s="119"/>
      <c r="E129" s="119"/>
      <c r="F129" s="119">
        <v>90</v>
      </c>
      <c r="G129" s="119">
        <v>90</v>
      </c>
      <c r="H129" s="119">
        <v>90</v>
      </c>
      <c r="I129" s="119">
        <v>95</v>
      </c>
      <c r="J129" s="119">
        <v>100</v>
      </c>
      <c r="K129" s="119">
        <v>100</v>
      </c>
    </row>
    <row r="130" spans="1:11" ht="30" customHeight="1">
      <c r="A130" s="117" t="s">
        <v>818</v>
      </c>
      <c r="B130" s="119" t="s">
        <v>1069</v>
      </c>
      <c r="C130" s="119" t="s">
        <v>1238</v>
      </c>
      <c r="D130" s="119"/>
      <c r="E130" s="119"/>
      <c r="F130" s="119">
        <v>3.9</v>
      </c>
      <c r="G130" s="119">
        <v>5.2</v>
      </c>
      <c r="H130" s="119">
        <v>5.5</v>
      </c>
      <c r="I130" s="119">
        <v>5.6</v>
      </c>
      <c r="J130" s="119">
        <v>5.6</v>
      </c>
      <c r="K130" s="119">
        <v>5.8</v>
      </c>
    </row>
    <row r="131" spans="1:11" ht="18.75" customHeight="1">
      <c r="A131" s="115" t="s">
        <v>1262</v>
      </c>
      <c r="B131" s="268" t="s">
        <v>641</v>
      </c>
      <c r="C131" s="268"/>
      <c r="D131" s="268"/>
      <c r="E131" s="268"/>
      <c r="F131" s="268"/>
      <c r="G131" s="268"/>
      <c r="H131" s="268"/>
      <c r="I131" s="268"/>
      <c r="J131" s="268"/>
      <c r="K131" s="268"/>
    </row>
    <row r="132" spans="1:11" ht="48" customHeight="1">
      <c r="A132" s="117" t="s">
        <v>819</v>
      </c>
      <c r="B132" s="118" t="s">
        <v>642</v>
      </c>
      <c r="C132" s="119"/>
      <c r="D132" s="119"/>
      <c r="E132" s="119"/>
      <c r="F132" s="119"/>
      <c r="G132" s="119"/>
      <c r="H132" s="119"/>
      <c r="I132" s="119"/>
      <c r="J132" s="119"/>
      <c r="K132" s="119"/>
    </row>
    <row r="133" spans="1:11" ht="69.75" customHeight="1">
      <c r="A133" s="117" t="s">
        <v>820</v>
      </c>
      <c r="B133" s="119" t="s">
        <v>1361</v>
      </c>
      <c r="C133" s="119" t="s">
        <v>460</v>
      </c>
      <c r="D133" s="119">
        <v>9</v>
      </c>
      <c r="E133" s="119">
        <v>6</v>
      </c>
      <c r="F133" s="119">
        <v>0</v>
      </c>
      <c r="G133" s="119">
        <v>32</v>
      </c>
      <c r="H133" s="119">
        <v>32</v>
      </c>
      <c r="I133" s="119">
        <v>31</v>
      </c>
      <c r="J133" s="119">
        <v>31</v>
      </c>
      <c r="K133" s="119">
        <v>31</v>
      </c>
    </row>
    <row r="134" spans="1:11" ht="80.25" customHeight="1">
      <c r="A134" s="117" t="s">
        <v>821</v>
      </c>
      <c r="B134" s="119" t="s">
        <v>1362</v>
      </c>
      <c r="C134" s="119" t="s">
        <v>460</v>
      </c>
      <c r="D134" s="119">
        <v>5</v>
      </c>
      <c r="E134" s="119">
        <v>33</v>
      </c>
      <c r="F134" s="119">
        <v>0</v>
      </c>
      <c r="G134" s="119">
        <v>36</v>
      </c>
      <c r="H134" s="119">
        <v>36</v>
      </c>
      <c r="I134" s="119">
        <v>36</v>
      </c>
      <c r="J134" s="119">
        <v>36</v>
      </c>
      <c r="K134" s="119">
        <v>36</v>
      </c>
    </row>
    <row r="135" spans="1:11" ht="12.75">
      <c r="A135" s="115" t="s">
        <v>704</v>
      </c>
      <c r="B135" s="268" t="s">
        <v>648</v>
      </c>
      <c r="C135" s="268"/>
      <c r="D135" s="268"/>
      <c r="E135" s="268"/>
      <c r="F135" s="268"/>
      <c r="G135" s="268"/>
      <c r="H135" s="268"/>
      <c r="I135" s="268"/>
      <c r="J135" s="268"/>
      <c r="K135" s="268"/>
    </row>
    <row r="136" spans="1:11" ht="84" customHeight="1">
      <c r="A136" s="117" t="s">
        <v>717</v>
      </c>
      <c r="B136" s="118" t="s">
        <v>649</v>
      </c>
      <c r="C136" s="119"/>
      <c r="D136" s="119"/>
      <c r="E136" s="119"/>
      <c r="F136" s="119"/>
      <c r="G136" s="119"/>
      <c r="H136" s="119"/>
      <c r="I136" s="119"/>
      <c r="J136" s="119"/>
      <c r="K136" s="119"/>
    </row>
    <row r="137" spans="1:11" ht="25.5">
      <c r="A137" s="117" t="s">
        <v>822</v>
      </c>
      <c r="B137" s="119" t="s">
        <v>1363</v>
      </c>
      <c r="C137" s="119" t="s">
        <v>460</v>
      </c>
      <c r="D137" s="119">
        <v>3250</v>
      </c>
      <c r="E137" s="119">
        <v>3280</v>
      </c>
      <c r="F137" s="119">
        <v>3354</v>
      </c>
      <c r="G137" s="119">
        <v>3376</v>
      </c>
      <c r="H137" s="119">
        <v>3415</v>
      </c>
      <c r="I137" s="119">
        <v>3460</v>
      </c>
      <c r="J137" s="119">
        <v>3490</v>
      </c>
      <c r="K137" s="119">
        <v>3514</v>
      </c>
    </row>
    <row r="138" spans="1:11" ht="51">
      <c r="A138" s="117" t="s">
        <v>823</v>
      </c>
      <c r="B138" s="119" t="s">
        <v>658</v>
      </c>
      <c r="C138" s="119" t="s">
        <v>600</v>
      </c>
      <c r="D138" s="119"/>
      <c r="E138" s="119"/>
      <c r="F138" s="119"/>
      <c r="G138" s="119">
        <v>1.5</v>
      </c>
      <c r="H138" s="119">
        <v>1.5</v>
      </c>
      <c r="I138" s="119">
        <v>1.3</v>
      </c>
      <c r="J138" s="119">
        <v>1.2</v>
      </c>
      <c r="K138" s="119">
        <v>1</v>
      </c>
    </row>
    <row r="139" spans="1:11" ht="38.25">
      <c r="A139" s="117" t="s">
        <v>824</v>
      </c>
      <c r="B139" s="119" t="s">
        <v>661</v>
      </c>
      <c r="C139" s="119" t="s">
        <v>1364</v>
      </c>
      <c r="D139" s="119">
        <v>169</v>
      </c>
      <c r="E139" s="119">
        <v>171</v>
      </c>
      <c r="F139" s="119">
        <v>174</v>
      </c>
      <c r="G139" s="119">
        <v>180</v>
      </c>
      <c r="H139" s="119">
        <v>195</v>
      </c>
      <c r="I139" s="119">
        <v>208</v>
      </c>
      <c r="J139" s="119">
        <v>218</v>
      </c>
      <c r="K139" s="119">
        <v>226</v>
      </c>
    </row>
    <row r="140" spans="1:11" ht="25.5">
      <c r="A140" s="117" t="s">
        <v>825</v>
      </c>
      <c r="B140" s="119" t="s">
        <v>1365</v>
      </c>
      <c r="C140" s="119" t="s">
        <v>1359</v>
      </c>
      <c r="D140" s="119"/>
      <c r="E140" s="119"/>
      <c r="F140" s="119">
        <v>1045</v>
      </c>
      <c r="G140" s="119">
        <v>1075</v>
      </c>
      <c r="H140" s="119">
        <v>1115</v>
      </c>
      <c r="I140" s="119">
        <v>1175</v>
      </c>
      <c r="J140" s="119">
        <v>1215</v>
      </c>
      <c r="K140" s="119">
        <v>1245</v>
      </c>
    </row>
    <row r="141" spans="1:11" ht="12.75">
      <c r="A141" s="115" t="s">
        <v>705</v>
      </c>
      <c r="B141" s="268" t="s">
        <v>1366</v>
      </c>
      <c r="C141" s="268"/>
      <c r="D141" s="268"/>
      <c r="E141" s="268"/>
      <c r="F141" s="268"/>
      <c r="G141" s="268"/>
      <c r="H141" s="268"/>
      <c r="I141" s="268"/>
      <c r="J141" s="268"/>
      <c r="K141" s="268"/>
    </row>
    <row r="142" spans="1:11" ht="33" customHeight="1">
      <c r="A142" s="126" t="s">
        <v>826</v>
      </c>
      <c r="B142" s="127" t="s">
        <v>1367</v>
      </c>
      <c r="C142" s="127"/>
      <c r="D142" s="127"/>
      <c r="E142" s="127"/>
      <c r="F142" s="127"/>
      <c r="G142" s="127"/>
      <c r="H142" s="127"/>
      <c r="I142" s="127"/>
      <c r="J142" s="127"/>
      <c r="K142" s="127"/>
    </row>
    <row r="143" spans="1:11" ht="115.5" customHeight="1">
      <c r="A143" s="99" t="s">
        <v>827</v>
      </c>
      <c r="B143" s="114" t="s">
        <v>1368</v>
      </c>
      <c r="C143" s="114" t="s">
        <v>1238</v>
      </c>
      <c r="D143" s="114">
        <v>0</v>
      </c>
      <c r="E143" s="114">
        <v>0</v>
      </c>
      <c r="F143" s="114">
        <v>0</v>
      </c>
      <c r="G143" s="114">
        <v>0</v>
      </c>
      <c r="H143" s="114">
        <v>30</v>
      </c>
      <c r="I143" s="114">
        <v>55</v>
      </c>
      <c r="J143" s="114">
        <v>80</v>
      </c>
      <c r="K143" s="114">
        <v>105</v>
      </c>
    </row>
    <row r="144" spans="1:11" ht="59.25" customHeight="1">
      <c r="A144" s="99" t="s">
        <v>828</v>
      </c>
      <c r="B144" s="114" t="s">
        <v>1369</v>
      </c>
      <c r="C144" s="114" t="s">
        <v>1370</v>
      </c>
      <c r="D144" s="114">
        <v>0</v>
      </c>
      <c r="E144" s="114">
        <v>0</v>
      </c>
      <c r="F144" s="114">
        <v>0.15</v>
      </c>
      <c r="G144" s="114">
        <v>0.25</v>
      </c>
      <c r="H144" s="114">
        <v>0.35</v>
      </c>
      <c r="I144" s="114">
        <v>0.5</v>
      </c>
      <c r="J144" s="114">
        <v>0.75</v>
      </c>
      <c r="K144" s="114">
        <v>1</v>
      </c>
    </row>
    <row r="145" spans="1:11" ht="65.25" customHeight="1">
      <c r="A145" s="99" t="s">
        <v>829</v>
      </c>
      <c r="B145" s="114" t="s">
        <v>767</v>
      </c>
      <c r="C145" s="114" t="s">
        <v>455</v>
      </c>
      <c r="D145" s="114">
        <v>37</v>
      </c>
      <c r="E145" s="114">
        <v>24</v>
      </c>
      <c r="F145" s="114">
        <v>16</v>
      </c>
      <c r="G145" s="114">
        <v>15</v>
      </c>
      <c r="H145" s="114">
        <v>13</v>
      </c>
      <c r="I145" s="114">
        <v>12</v>
      </c>
      <c r="J145" s="114">
        <v>11</v>
      </c>
      <c r="K145" s="114">
        <v>10</v>
      </c>
    </row>
    <row r="146" spans="1:11" ht="66.75" customHeight="1">
      <c r="A146" s="99" t="s">
        <v>830</v>
      </c>
      <c r="B146" s="114" t="s">
        <v>180</v>
      </c>
      <c r="C146" s="114" t="s">
        <v>1238</v>
      </c>
      <c r="D146" s="114">
        <v>0</v>
      </c>
      <c r="E146" s="114">
        <v>0</v>
      </c>
      <c r="F146" s="114">
        <v>0</v>
      </c>
      <c r="G146" s="114">
        <v>1</v>
      </c>
      <c r="H146" s="114">
        <v>3</v>
      </c>
      <c r="I146" s="114">
        <v>5</v>
      </c>
      <c r="J146" s="114">
        <v>7</v>
      </c>
      <c r="K146" s="114">
        <v>10</v>
      </c>
    </row>
    <row r="147" spans="1:11" ht="48" customHeight="1">
      <c r="A147" s="99" t="s">
        <v>831</v>
      </c>
      <c r="B147" s="114" t="s">
        <v>768</v>
      </c>
      <c r="C147" s="114" t="s">
        <v>1238</v>
      </c>
      <c r="D147" s="114">
        <v>0</v>
      </c>
      <c r="E147" s="114">
        <v>0</v>
      </c>
      <c r="F147" s="114">
        <v>0</v>
      </c>
      <c r="G147" s="114">
        <v>0</v>
      </c>
      <c r="H147" s="114">
        <v>30</v>
      </c>
      <c r="I147" s="114">
        <v>55</v>
      </c>
      <c r="J147" s="114">
        <v>80</v>
      </c>
      <c r="K147" s="114">
        <v>105</v>
      </c>
    </row>
    <row r="148" spans="1:11" ht="25.5">
      <c r="A148" s="99" t="s">
        <v>832</v>
      </c>
      <c r="B148" s="116" t="s">
        <v>425</v>
      </c>
      <c r="C148" s="114"/>
      <c r="D148" s="114"/>
      <c r="E148" s="114"/>
      <c r="F148" s="114"/>
      <c r="G148" s="114"/>
      <c r="H148" s="114"/>
      <c r="I148" s="114"/>
      <c r="J148" s="114"/>
      <c r="K148" s="114"/>
    </row>
    <row r="149" spans="1:11" ht="112.5" customHeight="1">
      <c r="A149" s="99" t="s">
        <v>833</v>
      </c>
      <c r="B149" s="114" t="s">
        <v>769</v>
      </c>
      <c r="C149" s="114" t="s">
        <v>1238</v>
      </c>
      <c r="D149" s="114">
        <v>0</v>
      </c>
      <c r="E149" s="114">
        <v>0</v>
      </c>
      <c r="F149" s="114">
        <v>0</v>
      </c>
      <c r="G149" s="114">
        <v>0</v>
      </c>
      <c r="H149" s="114">
        <v>2</v>
      </c>
      <c r="I149" s="114">
        <v>4</v>
      </c>
      <c r="J149" s="114">
        <v>7</v>
      </c>
      <c r="K149" s="114">
        <v>12</v>
      </c>
    </row>
    <row r="150" spans="1:11" ht="56.25" customHeight="1">
      <c r="A150" s="99" t="s">
        <v>834</v>
      </c>
      <c r="B150" s="114" t="s">
        <v>770</v>
      </c>
      <c r="C150" s="114" t="s">
        <v>1238</v>
      </c>
      <c r="D150" s="114">
        <v>0</v>
      </c>
      <c r="E150" s="114">
        <v>0</v>
      </c>
      <c r="F150" s="114">
        <v>0</v>
      </c>
      <c r="G150" s="114">
        <v>3</v>
      </c>
      <c r="H150" s="114">
        <v>5</v>
      </c>
      <c r="I150" s="114">
        <v>8</v>
      </c>
      <c r="J150" s="114">
        <v>10</v>
      </c>
      <c r="K150" s="114">
        <v>14</v>
      </c>
    </row>
    <row r="151" spans="1:11" ht="75.75" customHeight="1">
      <c r="A151" s="99" t="s">
        <v>835</v>
      </c>
      <c r="B151" s="114" t="s">
        <v>771</v>
      </c>
      <c r="C151" s="114" t="s">
        <v>455</v>
      </c>
      <c r="D151" s="114">
        <v>6</v>
      </c>
      <c r="E151" s="114">
        <v>5.5</v>
      </c>
      <c r="F151" s="114">
        <v>4.5</v>
      </c>
      <c r="G151" s="114">
        <v>4</v>
      </c>
      <c r="H151" s="114">
        <v>3</v>
      </c>
      <c r="I151" s="114">
        <v>2.5</v>
      </c>
      <c r="J151" s="114">
        <v>2</v>
      </c>
      <c r="K151" s="114">
        <v>1</v>
      </c>
    </row>
    <row r="152" spans="1:11" ht="27.75" customHeight="1">
      <c r="A152" s="99" t="s">
        <v>836</v>
      </c>
      <c r="B152" s="116" t="s">
        <v>17</v>
      </c>
      <c r="C152" s="114"/>
      <c r="D152" s="114"/>
      <c r="E152" s="114"/>
      <c r="F152" s="114"/>
      <c r="G152" s="114"/>
      <c r="H152" s="114"/>
      <c r="I152" s="114"/>
      <c r="J152" s="114"/>
      <c r="K152" s="114"/>
    </row>
    <row r="153" spans="1:11" ht="59.25" customHeight="1">
      <c r="A153" s="99" t="s">
        <v>837</v>
      </c>
      <c r="B153" s="114" t="s">
        <v>772</v>
      </c>
      <c r="C153" s="114" t="s">
        <v>1238</v>
      </c>
      <c r="D153" s="114">
        <v>0</v>
      </c>
      <c r="E153" s="114">
        <v>0</v>
      </c>
      <c r="F153" s="114">
        <v>0</v>
      </c>
      <c r="G153" s="114">
        <v>0.2</v>
      </c>
      <c r="H153" s="114">
        <v>0.4</v>
      </c>
      <c r="I153" s="114">
        <v>0.6</v>
      </c>
      <c r="J153" s="114">
        <v>0.8</v>
      </c>
      <c r="K153" s="114">
        <v>1</v>
      </c>
    </row>
    <row r="154" spans="1:11" ht="27" customHeight="1">
      <c r="A154" s="99" t="s">
        <v>838</v>
      </c>
      <c r="B154" s="116" t="s">
        <v>1011</v>
      </c>
      <c r="C154" s="114"/>
      <c r="D154" s="114"/>
      <c r="E154" s="114"/>
      <c r="F154" s="114"/>
      <c r="G154" s="114"/>
      <c r="H154" s="114"/>
      <c r="I154" s="114"/>
      <c r="J154" s="114"/>
      <c r="K154" s="114"/>
    </row>
    <row r="155" spans="1:11" ht="91.5" customHeight="1">
      <c r="A155" s="99" t="s">
        <v>839</v>
      </c>
      <c r="B155" s="114" t="s">
        <v>773</v>
      </c>
      <c r="C155" s="114" t="s">
        <v>455</v>
      </c>
      <c r="D155" s="114">
        <v>0</v>
      </c>
      <c r="E155" s="114">
        <v>0</v>
      </c>
      <c r="F155" s="114">
        <v>0</v>
      </c>
      <c r="G155" s="114">
        <v>0</v>
      </c>
      <c r="H155" s="114">
        <v>12.5</v>
      </c>
      <c r="I155" s="114">
        <v>80</v>
      </c>
      <c r="J155" s="114">
        <v>160</v>
      </c>
      <c r="K155" s="114">
        <v>194</v>
      </c>
    </row>
    <row r="156" spans="1:11" ht="44.25" customHeight="1">
      <c r="A156" s="99" t="s">
        <v>840</v>
      </c>
      <c r="B156" s="114" t="s">
        <v>774</v>
      </c>
      <c r="C156" s="114" t="s">
        <v>1370</v>
      </c>
      <c r="D156" s="114">
        <v>0</v>
      </c>
      <c r="E156" s="114">
        <v>0</v>
      </c>
      <c r="F156" s="114">
        <v>0</v>
      </c>
      <c r="G156" s="114">
        <v>15</v>
      </c>
      <c r="H156" s="114">
        <v>35</v>
      </c>
      <c r="I156" s="114">
        <v>50</v>
      </c>
      <c r="J156" s="114">
        <v>80</v>
      </c>
      <c r="K156" s="114">
        <v>100</v>
      </c>
    </row>
    <row r="157" spans="1:11" ht="29.25" customHeight="1">
      <c r="A157" s="99" t="s">
        <v>841</v>
      </c>
      <c r="B157" s="116" t="s">
        <v>1024</v>
      </c>
      <c r="C157" s="114"/>
      <c r="D157" s="114"/>
      <c r="E157" s="114"/>
      <c r="F157" s="114"/>
      <c r="G157" s="114"/>
      <c r="H157" s="114"/>
      <c r="I157" s="114"/>
      <c r="J157" s="114"/>
      <c r="K157" s="114"/>
    </row>
    <row r="158" spans="1:11" ht="96" customHeight="1">
      <c r="A158" s="99" t="s">
        <v>842</v>
      </c>
      <c r="B158" s="114" t="s">
        <v>775</v>
      </c>
      <c r="C158" s="114" t="s">
        <v>1370</v>
      </c>
      <c r="D158" s="114">
        <v>0</v>
      </c>
      <c r="E158" s="114">
        <v>5</v>
      </c>
      <c r="F158" s="114">
        <v>7</v>
      </c>
      <c r="G158" s="114">
        <v>12</v>
      </c>
      <c r="H158" s="114">
        <v>25</v>
      </c>
      <c r="I158" s="114">
        <v>40</v>
      </c>
      <c r="J158" s="114">
        <v>62</v>
      </c>
      <c r="K158" s="114">
        <v>75</v>
      </c>
    </row>
    <row r="159" spans="1:11" ht="107.25" customHeight="1">
      <c r="A159" s="99" t="s">
        <v>843</v>
      </c>
      <c r="B159" s="114" t="s">
        <v>776</v>
      </c>
      <c r="C159" s="114" t="s">
        <v>1370</v>
      </c>
      <c r="D159" s="114">
        <v>10</v>
      </c>
      <c r="E159" s="114">
        <v>15</v>
      </c>
      <c r="F159" s="114">
        <v>20</v>
      </c>
      <c r="G159" s="114">
        <v>35</v>
      </c>
      <c r="H159" s="114">
        <v>50</v>
      </c>
      <c r="I159" s="114">
        <v>65</v>
      </c>
      <c r="J159" s="114">
        <v>80</v>
      </c>
      <c r="K159" s="114">
        <v>100</v>
      </c>
    </row>
    <row r="160" spans="1:11" ht="56.25" customHeight="1">
      <c r="A160" s="99" t="s">
        <v>844</v>
      </c>
      <c r="B160" s="114" t="s">
        <v>1261</v>
      </c>
      <c r="C160" s="114" t="s">
        <v>1370</v>
      </c>
      <c r="D160" s="114">
        <v>0</v>
      </c>
      <c r="E160" s="114">
        <v>0</v>
      </c>
      <c r="F160" s="114">
        <v>0</v>
      </c>
      <c r="G160" s="114">
        <v>0</v>
      </c>
      <c r="H160" s="114">
        <v>5</v>
      </c>
      <c r="I160" s="114">
        <v>10</v>
      </c>
      <c r="J160" s="114">
        <v>15</v>
      </c>
      <c r="K160" s="114">
        <v>20</v>
      </c>
    </row>
    <row r="161" spans="1:11" ht="55.5" customHeight="1">
      <c r="A161" s="99" t="s">
        <v>845</v>
      </c>
      <c r="B161" s="114" t="s">
        <v>777</v>
      </c>
      <c r="C161" s="114"/>
      <c r="D161" s="114"/>
      <c r="E161" s="114"/>
      <c r="F161" s="114"/>
      <c r="G161" s="114"/>
      <c r="H161" s="114"/>
      <c r="I161" s="114"/>
      <c r="J161" s="114"/>
      <c r="K161" s="114"/>
    </row>
    <row r="162" spans="1:11" ht="54" customHeight="1">
      <c r="A162" s="99" t="s">
        <v>846</v>
      </c>
      <c r="B162" s="114" t="s">
        <v>778</v>
      </c>
      <c r="C162" s="114" t="s">
        <v>455</v>
      </c>
      <c r="D162" s="114">
        <v>250</v>
      </c>
      <c r="E162" s="114">
        <v>550</v>
      </c>
      <c r="F162" s="114">
        <v>750</v>
      </c>
      <c r="G162" s="114">
        <v>2300</v>
      </c>
      <c r="H162" s="114">
        <v>5500</v>
      </c>
      <c r="I162" s="114">
        <v>9000</v>
      </c>
      <c r="J162" s="114">
        <v>11000</v>
      </c>
      <c r="K162" s="114">
        <v>12500</v>
      </c>
    </row>
    <row r="163" spans="1:11" ht="12.75">
      <c r="A163" s="115" t="s">
        <v>706</v>
      </c>
      <c r="B163" s="268" t="s">
        <v>276</v>
      </c>
      <c r="C163" s="268"/>
      <c r="D163" s="268"/>
      <c r="E163" s="268"/>
      <c r="F163" s="268"/>
      <c r="G163" s="268"/>
      <c r="H163" s="268"/>
      <c r="I163" s="268"/>
      <c r="J163" s="268"/>
      <c r="K163" s="268"/>
    </row>
    <row r="164" spans="1:11" ht="94.5" customHeight="1">
      <c r="A164" s="99" t="s">
        <v>718</v>
      </c>
      <c r="B164" s="116" t="s">
        <v>277</v>
      </c>
      <c r="C164" s="114"/>
      <c r="D164" s="114"/>
      <c r="E164" s="114"/>
      <c r="F164" s="114"/>
      <c r="G164" s="114"/>
      <c r="H164" s="114"/>
      <c r="I164" s="114"/>
      <c r="J164" s="114"/>
      <c r="K164" s="114"/>
    </row>
    <row r="165" spans="1:11" ht="57" customHeight="1">
      <c r="A165" s="266" t="s">
        <v>847</v>
      </c>
      <c r="B165" s="114" t="s">
        <v>2075</v>
      </c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1:11" ht="48.75" customHeight="1">
      <c r="A166" s="266"/>
      <c r="B166" s="114" t="s">
        <v>779</v>
      </c>
      <c r="C166" s="114" t="s">
        <v>460</v>
      </c>
      <c r="D166" s="114"/>
      <c r="E166" s="114">
        <v>12</v>
      </c>
      <c r="F166" s="114">
        <v>19</v>
      </c>
      <c r="G166" s="114"/>
      <c r="H166" s="114"/>
      <c r="I166" s="114"/>
      <c r="J166" s="114"/>
      <c r="K166" s="114"/>
    </row>
    <row r="167" spans="1:11" ht="39" customHeight="1">
      <c r="A167" s="266"/>
      <c r="B167" s="114" t="s">
        <v>780</v>
      </c>
      <c r="C167" s="114" t="s">
        <v>781</v>
      </c>
      <c r="D167" s="114"/>
      <c r="E167" s="114">
        <v>1848</v>
      </c>
      <c r="F167" s="114">
        <v>3155</v>
      </c>
      <c r="G167" s="114"/>
      <c r="H167" s="114"/>
      <c r="I167" s="114"/>
      <c r="J167" s="114"/>
      <c r="K167" s="114"/>
    </row>
    <row r="168" spans="1:11" ht="99" customHeight="1">
      <c r="A168" s="99" t="s">
        <v>848</v>
      </c>
      <c r="B168" s="114" t="s">
        <v>782</v>
      </c>
      <c r="C168" s="114" t="s">
        <v>783</v>
      </c>
      <c r="D168" s="114"/>
      <c r="E168" s="114">
        <v>14.9</v>
      </c>
      <c r="F168" s="114">
        <v>37.8</v>
      </c>
      <c r="G168" s="114">
        <v>35.1</v>
      </c>
      <c r="H168" s="114">
        <v>13.5</v>
      </c>
      <c r="I168" s="114">
        <v>16.9</v>
      </c>
      <c r="J168" s="119">
        <v>14</v>
      </c>
      <c r="K168" s="119">
        <v>13</v>
      </c>
    </row>
    <row r="169" spans="1:11" ht="58.5" customHeight="1">
      <c r="A169" s="99" t="s">
        <v>849</v>
      </c>
      <c r="B169" s="114" t="s">
        <v>784</v>
      </c>
      <c r="C169" s="114" t="s">
        <v>460</v>
      </c>
      <c r="D169" s="114">
        <v>5</v>
      </c>
      <c r="E169" s="114">
        <v>14</v>
      </c>
      <c r="F169" s="114">
        <v>3</v>
      </c>
      <c r="G169" s="114">
        <v>4</v>
      </c>
      <c r="H169" s="114">
        <v>7</v>
      </c>
      <c r="I169" s="114">
        <v>4</v>
      </c>
      <c r="J169" s="119">
        <v>2</v>
      </c>
      <c r="K169" s="119">
        <v>1</v>
      </c>
    </row>
    <row r="170" spans="1:11" ht="66.75" customHeight="1">
      <c r="A170" s="99" t="s">
        <v>850</v>
      </c>
      <c r="B170" s="114" t="s">
        <v>785</v>
      </c>
      <c r="C170" s="114" t="s">
        <v>460</v>
      </c>
      <c r="D170" s="114">
        <v>19</v>
      </c>
      <c r="E170" s="114">
        <v>86</v>
      </c>
      <c r="F170" s="114">
        <v>13</v>
      </c>
      <c r="G170" s="114">
        <v>23</v>
      </c>
      <c r="H170" s="114">
        <v>28</v>
      </c>
      <c r="I170" s="114">
        <v>35</v>
      </c>
      <c r="J170" s="114">
        <v>25</v>
      </c>
      <c r="K170" s="114">
        <v>15</v>
      </c>
    </row>
    <row r="171" spans="1:11" ht="12.75">
      <c r="A171" s="115" t="s">
        <v>707</v>
      </c>
      <c r="B171" s="268" t="s">
        <v>786</v>
      </c>
      <c r="C171" s="268"/>
      <c r="D171" s="268"/>
      <c r="E171" s="268"/>
      <c r="F171" s="268"/>
      <c r="G171" s="268"/>
      <c r="H171" s="268"/>
      <c r="I171" s="268"/>
      <c r="J171" s="268"/>
      <c r="K171" s="268"/>
    </row>
    <row r="172" spans="1:11" ht="64.5" customHeight="1">
      <c r="A172" s="99" t="s">
        <v>851</v>
      </c>
      <c r="B172" s="128" t="s">
        <v>1750</v>
      </c>
      <c r="C172" s="114" t="s">
        <v>460</v>
      </c>
      <c r="D172" s="114"/>
      <c r="E172" s="116"/>
      <c r="F172" s="114">
        <v>2</v>
      </c>
      <c r="G172" s="114">
        <v>3</v>
      </c>
      <c r="H172" s="114">
        <v>4</v>
      </c>
      <c r="I172" s="114">
        <v>4</v>
      </c>
      <c r="J172" s="114">
        <v>4</v>
      </c>
      <c r="K172" s="114">
        <v>4</v>
      </c>
    </row>
    <row r="173" spans="1:11" ht="58.5" customHeight="1">
      <c r="A173" s="266" t="s">
        <v>852</v>
      </c>
      <c r="B173" s="128" t="s">
        <v>1751</v>
      </c>
      <c r="C173" s="114"/>
      <c r="D173" s="116"/>
      <c r="E173" s="116"/>
      <c r="F173" s="129"/>
      <c r="G173" s="129"/>
      <c r="H173" s="129"/>
      <c r="I173" s="129"/>
      <c r="J173" s="129"/>
      <c r="K173" s="129"/>
    </row>
    <row r="174" spans="1:11" ht="15">
      <c r="A174" s="266"/>
      <c r="B174" s="128" t="s">
        <v>1752</v>
      </c>
      <c r="C174" s="114" t="s">
        <v>1128</v>
      </c>
      <c r="D174" s="114"/>
      <c r="E174" s="114"/>
      <c r="F174" s="114">
        <v>258</v>
      </c>
      <c r="G174" s="114">
        <v>500</v>
      </c>
      <c r="H174" s="114">
        <v>750</v>
      </c>
      <c r="I174" s="114">
        <v>750</v>
      </c>
      <c r="J174" s="114">
        <v>750</v>
      </c>
      <c r="K174" s="114">
        <v>750</v>
      </c>
    </row>
    <row r="175" spans="1:11" ht="24.75" customHeight="1">
      <c r="A175" s="266"/>
      <c r="B175" s="128" t="s">
        <v>1753</v>
      </c>
      <c r="C175" s="114" t="s">
        <v>1128</v>
      </c>
      <c r="D175" s="114"/>
      <c r="E175" s="114"/>
      <c r="F175" s="114">
        <v>258</v>
      </c>
      <c r="G175" s="114">
        <v>500</v>
      </c>
      <c r="H175" s="114">
        <v>1000</v>
      </c>
      <c r="I175" s="114">
        <v>1500</v>
      </c>
      <c r="J175" s="114">
        <v>2000</v>
      </c>
      <c r="K175" s="114">
        <v>2500</v>
      </c>
    </row>
    <row r="176" spans="1:11" ht="43.5" customHeight="1">
      <c r="A176" s="99" t="s">
        <v>853</v>
      </c>
      <c r="B176" s="128" t="s">
        <v>1754</v>
      </c>
      <c r="C176" s="114" t="s">
        <v>1755</v>
      </c>
      <c r="D176" s="114"/>
      <c r="E176" s="114"/>
      <c r="F176" s="114">
        <v>450</v>
      </c>
      <c r="G176" s="114">
        <v>20</v>
      </c>
      <c r="H176" s="114">
        <v>20</v>
      </c>
      <c r="I176" s="114">
        <v>20</v>
      </c>
      <c r="J176" s="114">
        <v>20</v>
      </c>
      <c r="K176" s="114">
        <v>20</v>
      </c>
    </row>
    <row r="177" spans="1:11" ht="74.25" customHeight="1">
      <c r="A177" s="99" t="s">
        <v>854</v>
      </c>
      <c r="B177" s="128" t="s">
        <v>1756</v>
      </c>
      <c r="C177" s="114" t="s">
        <v>460</v>
      </c>
      <c r="D177" s="114"/>
      <c r="E177" s="114"/>
      <c r="F177" s="114">
        <v>0</v>
      </c>
      <c r="G177" s="114">
        <v>0</v>
      </c>
      <c r="H177" s="114">
        <v>3</v>
      </c>
      <c r="I177" s="114">
        <v>6</v>
      </c>
      <c r="J177" s="114">
        <v>10</v>
      </c>
      <c r="K177" s="114">
        <v>14</v>
      </c>
    </row>
    <row r="178" spans="1:11" ht="34.5" customHeight="1">
      <c r="A178" s="99" t="s">
        <v>855</v>
      </c>
      <c r="B178" s="128" t="s">
        <v>1757</v>
      </c>
      <c r="C178" s="114" t="s">
        <v>1128</v>
      </c>
      <c r="D178" s="114"/>
      <c r="E178" s="114"/>
      <c r="F178" s="114">
        <v>0</v>
      </c>
      <c r="G178" s="114">
        <v>0</v>
      </c>
      <c r="H178" s="114">
        <v>326</v>
      </c>
      <c r="I178" s="114">
        <v>670</v>
      </c>
      <c r="J178" s="114">
        <v>1018</v>
      </c>
      <c r="K178" s="114">
        <v>1568</v>
      </c>
    </row>
    <row r="179" spans="1:11" ht="123" customHeight="1">
      <c r="A179" s="99" t="s">
        <v>856</v>
      </c>
      <c r="B179" s="128" t="s">
        <v>1758</v>
      </c>
      <c r="C179" s="114" t="s">
        <v>1759</v>
      </c>
      <c r="D179" s="114"/>
      <c r="E179" s="114"/>
      <c r="F179" s="114">
        <v>0.6</v>
      </c>
      <c r="G179" s="114">
        <v>0.6</v>
      </c>
      <c r="H179" s="114">
        <v>14</v>
      </c>
      <c r="I179" s="114">
        <v>26</v>
      </c>
      <c r="J179" s="114">
        <v>44</v>
      </c>
      <c r="K179" s="114">
        <v>70</v>
      </c>
    </row>
    <row r="180" spans="1:11" ht="76.5" customHeight="1">
      <c r="A180" s="266" t="s">
        <v>1770</v>
      </c>
      <c r="B180" s="128" t="s">
        <v>1760</v>
      </c>
      <c r="C180" s="114" t="s">
        <v>1128</v>
      </c>
      <c r="D180" s="114"/>
      <c r="E180" s="114"/>
      <c r="F180" s="114">
        <v>14</v>
      </c>
      <c r="G180" s="114">
        <v>4</v>
      </c>
      <c r="H180" s="114">
        <v>400</v>
      </c>
      <c r="I180" s="114">
        <v>2800</v>
      </c>
      <c r="J180" s="114">
        <v>3500</v>
      </c>
      <c r="K180" s="114">
        <v>6500</v>
      </c>
    </row>
    <row r="181" spans="1:11" ht="30">
      <c r="A181" s="266"/>
      <c r="B181" s="128" t="s">
        <v>1761</v>
      </c>
      <c r="C181" s="114" t="s">
        <v>1128</v>
      </c>
      <c r="D181" s="114"/>
      <c r="E181" s="114"/>
      <c r="F181" s="114">
        <v>2</v>
      </c>
      <c r="G181" s="114">
        <v>2</v>
      </c>
      <c r="H181" s="114">
        <v>12</v>
      </c>
      <c r="I181" s="114">
        <v>24</v>
      </c>
      <c r="J181" s="114">
        <v>36</v>
      </c>
      <c r="K181" s="114">
        <v>50</v>
      </c>
    </row>
    <row r="182" spans="1:11" ht="15">
      <c r="A182" s="266"/>
      <c r="B182" s="128" t="s">
        <v>1762</v>
      </c>
      <c r="C182" s="114" t="s">
        <v>1128</v>
      </c>
      <c r="D182" s="114"/>
      <c r="E182" s="114"/>
      <c r="F182" s="114">
        <v>0</v>
      </c>
      <c r="G182" s="114">
        <v>0</v>
      </c>
      <c r="H182" s="114">
        <v>80</v>
      </c>
      <c r="I182" s="114">
        <v>160</v>
      </c>
      <c r="J182" s="114">
        <v>240</v>
      </c>
      <c r="K182" s="114">
        <v>322</v>
      </c>
    </row>
    <row r="183" spans="1:11" ht="92.25" customHeight="1">
      <c r="A183" s="99" t="s">
        <v>1771</v>
      </c>
      <c r="B183" s="128" t="s">
        <v>1763</v>
      </c>
      <c r="C183" s="114" t="s">
        <v>460</v>
      </c>
      <c r="D183" s="114"/>
      <c r="E183" s="114"/>
      <c r="F183" s="114">
        <v>0</v>
      </c>
      <c r="G183" s="114">
        <v>0</v>
      </c>
      <c r="H183" s="114">
        <v>3</v>
      </c>
      <c r="I183" s="114">
        <v>6</v>
      </c>
      <c r="J183" s="114">
        <v>9</v>
      </c>
      <c r="K183" s="114">
        <v>11</v>
      </c>
    </row>
    <row r="184" spans="1:11" ht="48" customHeight="1">
      <c r="A184" s="99" t="s">
        <v>1772</v>
      </c>
      <c r="B184" s="128" t="s">
        <v>1764</v>
      </c>
      <c r="C184" s="114" t="s">
        <v>1765</v>
      </c>
      <c r="D184" s="114"/>
      <c r="E184" s="114"/>
      <c r="F184" s="114">
        <v>0</v>
      </c>
      <c r="G184" s="114">
        <v>0</v>
      </c>
      <c r="H184" s="114">
        <v>600</v>
      </c>
      <c r="I184" s="114">
        <v>1200</v>
      </c>
      <c r="J184" s="114">
        <v>1800</v>
      </c>
      <c r="K184" s="114">
        <v>2200</v>
      </c>
    </row>
    <row r="185" spans="1:11" ht="91.5" customHeight="1">
      <c r="A185" s="99" t="s">
        <v>1773</v>
      </c>
      <c r="B185" s="128" t="s">
        <v>1766</v>
      </c>
      <c r="C185" s="114" t="s">
        <v>1759</v>
      </c>
      <c r="D185" s="114"/>
      <c r="E185" s="114"/>
      <c r="F185" s="114">
        <v>15</v>
      </c>
      <c r="G185" s="114">
        <v>19</v>
      </c>
      <c r="H185" s="114">
        <v>45</v>
      </c>
      <c r="I185" s="114">
        <v>87</v>
      </c>
      <c r="J185" s="114">
        <v>94</v>
      </c>
      <c r="K185" s="114">
        <v>100</v>
      </c>
    </row>
    <row r="186" spans="1:11" ht="88.5" customHeight="1">
      <c r="A186" s="99" t="s">
        <v>1774</v>
      </c>
      <c r="B186" s="128" t="s">
        <v>1767</v>
      </c>
      <c r="C186" s="114" t="s">
        <v>460</v>
      </c>
      <c r="D186" s="114"/>
      <c r="E186" s="114"/>
      <c r="F186" s="114">
        <v>0</v>
      </c>
      <c r="G186" s="114">
        <v>0</v>
      </c>
      <c r="H186" s="114">
        <v>3</v>
      </c>
      <c r="I186" s="114">
        <v>6</v>
      </c>
      <c r="J186" s="114">
        <v>8</v>
      </c>
      <c r="K186" s="114">
        <v>10</v>
      </c>
    </row>
    <row r="187" spans="1:11" ht="42.75" customHeight="1">
      <c r="A187" s="99" t="s">
        <v>1775</v>
      </c>
      <c r="B187" s="128" t="s">
        <v>1768</v>
      </c>
      <c r="C187" s="114" t="s">
        <v>1765</v>
      </c>
      <c r="D187" s="114"/>
      <c r="E187" s="114"/>
      <c r="F187" s="114">
        <v>0</v>
      </c>
      <c r="G187" s="114">
        <v>0</v>
      </c>
      <c r="H187" s="114">
        <v>6000</v>
      </c>
      <c r="I187" s="114">
        <v>12000</v>
      </c>
      <c r="J187" s="114">
        <v>16000</v>
      </c>
      <c r="K187" s="114">
        <v>20000</v>
      </c>
    </row>
    <row r="188" spans="1:11" ht="63" customHeight="1">
      <c r="A188" s="99" t="s">
        <v>1776</v>
      </c>
      <c r="B188" s="128" t="s">
        <v>1769</v>
      </c>
      <c r="C188" s="114" t="s">
        <v>460</v>
      </c>
      <c r="D188" s="114"/>
      <c r="E188" s="114"/>
      <c r="F188" s="114">
        <v>4</v>
      </c>
      <c r="G188" s="114">
        <v>6</v>
      </c>
      <c r="H188" s="114">
        <v>9</v>
      </c>
      <c r="I188" s="114">
        <v>9</v>
      </c>
      <c r="J188" s="114">
        <v>9</v>
      </c>
      <c r="K188" s="114">
        <v>9</v>
      </c>
    </row>
    <row r="189" spans="1:11" ht="15">
      <c r="A189" s="99"/>
      <c r="B189" s="130"/>
      <c r="C189" s="128"/>
      <c r="D189" s="114"/>
      <c r="E189" s="114"/>
      <c r="F189" s="114"/>
      <c r="G189" s="114"/>
      <c r="H189" s="114"/>
      <c r="I189" s="114"/>
      <c r="J189" s="114"/>
      <c r="K189" s="116"/>
    </row>
    <row r="191" spans="1:11" ht="12.75">
      <c r="A191" s="271" t="s">
        <v>787</v>
      </c>
      <c r="B191" s="271"/>
      <c r="C191" s="271"/>
      <c r="D191" s="271"/>
      <c r="E191" s="271"/>
      <c r="F191" s="271"/>
      <c r="G191" s="271"/>
      <c r="H191" s="271"/>
      <c r="I191" s="271"/>
      <c r="J191" s="271"/>
      <c r="K191" s="271"/>
    </row>
    <row r="192" spans="1:11" ht="12.75">
      <c r="A192" s="271"/>
      <c r="B192" s="271"/>
      <c r="C192" s="271"/>
      <c r="D192" s="271"/>
      <c r="E192" s="271"/>
      <c r="F192" s="271"/>
      <c r="G192" s="271"/>
      <c r="H192" s="271"/>
      <c r="I192" s="271"/>
      <c r="J192" s="271"/>
      <c r="K192" s="271"/>
    </row>
  </sheetData>
  <sheetProtection/>
  <mergeCells count="37">
    <mergeCell ref="A180:A182"/>
    <mergeCell ref="A173:A175"/>
    <mergeCell ref="A191:K192"/>
    <mergeCell ref="A11:K11"/>
    <mergeCell ref="B141:K141"/>
    <mergeCell ref="B163:K163"/>
    <mergeCell ref="A165:A167"/>
    <mergeCell ref="B171:K171"/>
    <mergeCell ref="B120:K120"/>
    <mergeCell ref="B124:K124"/>
    <mergeCell ref="B131:K131"/>
    <mergeCell ref="B78:K78"/>
    <mergeCell ref="A80:A84"/>
    <mergeCell ref="B65:K65"/>
    <mergeCell ref="B135:K135"/>
    <mergeCell ref="A85:A88"/>
    <mergeCell ref="A89:A91"/>
    <mergeCell ref="B90:B91"/>
    <mergeCell ref="B107:K107"/>
    <mergeCell ref="B44:K44"/>
    <mergeCell ref="B53:K53"/>
    <mergeCell ref="B73:K73"/>
    <mergeCell ref="B16:K16"/>
    <mergeCell ref="B22:K22"/>
    <mergeCell ref="B32:K32"/>
    <mergeCell ref="A13:A14"/>
    <mergeCell ref="B13:B14"/>
    <mergeCell ref="C13:C14"/>
    <mergeCell ref="D13:E13"/>
    <mergeCell ref="F13:F14"/>
    <mergeCell ref="G13:K13"/>
    <mergeCell ref="H5:K5"/>
    <mergeCell ref="I7:K7"/>
    <mergeCell ref="I6:K6"/>
    <mergeCell ref="H2:K2"/>
    <mergeCell ref="G3:K3"/>
    <mergeCell ref="H4:K4"/>
  </mergeCells>
  <printOptions horizontalCentered="1" verticalCentered="1"/>
  <pageMargins left="0.5905511811023623" right="0.5905511811023623" top="0.5905511811023623" bottom="0.5905511811023623" header="0.5118110236220472" footer="0.7086614173228347"/>
  <pageSetup fitToHeight="28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81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13.75390625" style="0" customWidth="1"/>
    <col min="2" max="2" width="31.875" style="0" customWidth="1"/>
    <col min="3" max="3" width="18.625" style="0" customWidth="1"/>
    <col min="4" max="4" width="15.00390625" style="0" customWidth="1"/>
    <col min="5" max="5" width="15.75390625" style="0" customWidth="1"/>
    <col min="6" max="6" width="16.00390625" style="0" customWidth="1"/>
    <col min="7" max="7" width="15.125" style="0" customWidth="1"/>
    <col min="8" max="8" width="16.00390625" style="0" customWidth="1"/>
    <col min="9" max="9" width="14.875" style="0" customWidth="1"/>
    <col min="10" max="10" width="12.875" style="0" bestFit="1" customWidth="1"/>
  </cols>
  <sheetData>
    <row r="1" spans="1:8" ht="18.75">
      <c r="A1" s="42"/>
      <c r="B1" s="42"/>
      <c r="C1" s="42"/>
      <c r="D1" s="42"/>
      <c r="E1" s="95"/>
      <c r="F1" s="88"/>
      <c r="G1" s="88" t="s">
        <v>2084</v>
      </c>
      <c r="H1" s="42"/>
    </row>
    <row r="2" spans="1:8" ht="14.25" customHeight="1">
      <c r="A2" s="42"/>
      <c r="B2" s="42"/>
      <c r="C2" s="42"/>
      <c r="D2" s="167" t="s">
        <v>2064</v>
      </c>
      <c r="E2" s="168"/>
      <c r="F2" s="168"/>
      <c r="G2" s="168"/>
      <c r="H2" s="42"/>
    </row>
    <row r="3" spans="1:8" ht="15.75" customHeight="1">
      <c r="A3" s="42"/>
      <c r="B3" s="42"/>
      <c r="C3" s="167" t="s">
        <v>2065</v>
      </c>
      <c r="D3" s="168"/>
      <c r="E3" s="168"/>
      <c r="F3" s="168"/>
      <c r="G3" s="168"/>
      <c r="H3" s="42"/>
    </row>
    <row r="4" spans="1:8" ht="13.5" customHeight="1">
      <c r="A4" s="42"/>
      <c r="B4" s="150"/>
      <c r="C4" s="42"/>
      <c r="D4" s="167" t="s">
        <v>2069</v>
      </c>
      <c r="E4" s="168"/>
      <c r="F4" s="168"/>
      <c r="G4" s="168"/>
      <c r="H4" s="42"/>
    </row>
    <row r="5" spans="1:8" ht="15.75" customHeight="1">
      <c r="A5" s="42"/>
      <c r="B5" s="150"/>
      <c r="C5" s="42"/>
      <c r="D5" s="167" t="s">
        <v>2070</v>
      </c>
      <c r="E5" s="168"/>
      <c r="F5" s="168"/>
      <c r="G5" s="168"/>
      <c r="H5" s="42"/>
    </row>
    <row r="6" spans="1:8" ht="13.5" customHeight="1">
      <c r="A6" s="42"/>
      <c r="B6" s="42"/>
      <c r="C6" s="42"/>
      <c r="D6" s="42"/>
      <c r="E6" s="167" t="s">
        <v>2071</v>
      </c>
      <c r="F6" s="167"/>
      <c r="G6" s="167"/>
      <c r="H6" s="42"/>
    </row>
    <row r="7" spans="1:8" ht="14.25" customHeight="1">
      <c r="A7" s="42"/>
      <c r="B7" s="42"/>
      <c r="C7" s="42"/>
      <c r="D7" s="42"/>
      <c r="E7" s="167" t="s">
        <v>2072</v>
      </c>
      <c r="F7" s="169"/>
      <c r="G7" s="169"/>
      <c r="H7" s="42"/>
    </row>
    <row r="8" spans="1:8" ht="18.75">
      <c r="A8" s="42"/>
      <c r="B8" s="42"/>
      <c r="C8" s="42"/>
      <c r="D8" s="42"/>
      <c r="E8" s="88"/>
      <c r="F8" s="88"/>
      <c r="G8" s="88" t="s">
        <v>2088</v>
      </c>
      <c r="H8" s="42"/>
    </row>
    <row r="9" spans="1:8" ht="18.75">
      <c r="A9" s="42"/>
      <c r="B9" s="42"/>
      <c r="C9" s="42"/>
      <c r="D9" s="42"/>
      <c r="E9" s="42"/>
      <c r="F9" s="42"/>
      <c r="G9" s="42"/>
      <c r="H9" s="42"/>
    </row>
    <row r="10" spans="1:8" ht="18.75">
      <c r="A10" s="234" t="s">
        <v>732</v>
      </c>
      <c r="B10" s="234"/>
      <c r="C10" s="234"/>
      <c r="D10" s="234"/>
      <c r="E10" s="234"/>
      <c r="F10" s="234"/>
      <c r="G10" s="234"/>
      <c r="H10" s="42"/>
    </row>
    <row r="11" ht="12.75">
      <c r="G11" s="30" t="s">
        <v>916</v>
      </c>
    </row>
    <row r="12" spans="1:7" ht="12.75">
      <c r="A12" s="277" t="s">
        <v>897</v>
      </c>
      <c r="B12" s="277" t="s">
        <v>898</v>
      </c>
      <c r="C12" s="277" t="s">
        <v>471</v>
      </c>
      <c r="D12" s="277" t="s">
        <v>472</v>
      </c>
      <c r="E12" s="277"/>
      <c r="F12" s="277"/>
      <c r="G12" s="277"/>
    </row>
    <row r="13" spans="1:7" ht="26.25" customHeight="1">
      <c r="A13" s="277"/>
      <c r="B13" s="277"/>
      <c r="C13" s="277"/>
      <c r="D13" s="100" t="s">
        <v>473</v>
      </c>
      <c r="E13" s="100" t="s">
        <v>474</v>
      </c>
      <c r="F13" s="277" t="s">
        <v>495</v>
      </c>
      <c r="G13" s="277" t="s">
        <v>496</v>
      </c>
    </row>
    <row r="14" spans="1:7" ht="106.5" customHeight="1">
      <c r="A14" s="277"/>
      <c r="B14" s="277"/>
      <c r="C14" s="277"/>
      <c r="D14" s="100" t="s">
        <v>475</v>
      </c>
      <c r="E14" s="100" t="s">
        <v>476</v>
      </c>
      <c r="F14" s="277"/>
      <c r="G14" s="277"/>
    </row>
    <row r="15" spans="1:7" ht="12.75">
      <c r="A15" s="131">
        <v>1</v>
      </c>
      <c r="B15" s="131">
        <v>2</v>
      </c>
      <c r="C15" s="131">
        <v>3</v>
      </c>
      <c r="D15" s="131">
        <v>4</v>
      </c>
      <c r="E15" s="131">
        <v>5</v>
      </c>
      <c r="F15" s="131">
        <v>6</v>
      </c>
      <c r="G15" s="131">
        <v>7</v>
      </c>
    </row>
    <row r="16" spans="1:7" ht="15.75">
      <c r="A16" s="132">
        <v>2</v>
      </c>
      <c r="B16" s="275" t="s">
        <v>1551</v>
      </c>
      <c r="C16" s="275"/>
      <c r="D16" s="275"/>
      <c r="E16" s="275"/>
      <c r="F16" s="275"/>
      <c r="G16" s="275"/>
    </row>
    <row r="17" spans="1:9" ht="89.25" customHeight="1">
      <c r="A17" s="273" t="s">
        <v>793</v>
      </c>
      <c r="B17" s="135" t="s">
        <v>928</v>
      </c>
      <c r="C17" s="136">
        <f>C18+C19+C20+C21+C22</f>
        <v>39.8</v>
      </c>
      <c r="D17" s="136">
        <f>D18+D19+D20+D21+D22</f>
        <v>0</v>
      </c>
      <c r="E17" s="136">
        <f>E18+E19+E20+E21+E22</f>
        <v>19.9</v>
      </c>
      <c r="F17" s="136">
        <f>F18+F19+F20+F21+F22</f>
        <v>19.9</v>
      </c>
      <c r="G17" s="136">
        <f>G18+G19+G20+G21+G22</f>
        <v>0</v>
      </c>
      <c r="H17" s="31"/>
      <c r="I17" s="39"/>
    </row>
    <row r="18" spans="1:9" ht="13.5" customHeight="1">
      <c r="A18" s="273"/>
      <c r="B18" s="135" t="s">
        <v>488</v>
      </c>
      <c r="C18" s="136">
        <v>12</v>
      </c>
      <c r="D18" s="136">
        <v>0</v>
      </c>
      <c r="E18" s="136">
        <v>6</v>
      </c>
      <c r="F18" s="136">
        <v>6</v>
      </c>
      <c r="G18" s="136">
        <v>0</v>
      </c>
      <c r="H18" s="31"/>
      <c r="I18" s="39"/>
    </row>
    <row r="19" spans="1:9" ht="13.5" customHeight="1">
      <c r="A19" s="273"/>
      <c r="B19" s="135" t="s">
        <v>929</v>
      </c>
      <c r="C19" s="136">
        <v>13.2</v>
      </c>
      <c r="D19" s="136">
        <v>0</v>
      </c>
      <c r="E19" s="136">
        <v>6.6</v>
      </c>
      <c r="F19" s="136">
        <v>6.6</v>
      </c>
      <c r="G19" s="136">
        <v>0</v>
      </c>
      <c r="H19" s="31"/>
      <c r="I19" s="39"/>
    </row>
    <row r="20" spans="1:9" ht="13.5" customHeight="1">
      <c r="A20" s="273"/>
      <c r="B20" s="135" t="s">
        <v>746</v>
      </c>
      <c r="C20" s="136">
        <v>14.6</v>
      </c>
      <c r="D20" s="136">
        <v>0</v>
      </c>
      <c r="E20" s="136">
        <v>7.3</v>
      </c>
      <c r="F20" s="136">
        <v>7.3</v>
      </c>
      <c r="G20" s="136">
        <v>0</v>
      </c>
      <c r="H20" s="31"/>
      <c r="I20" s="39"/>
    </row>
    <row r="21" spans="1:9" ht="13.5" customHeight="1">
      <c r="A21" s="273"/>
      <c r="B21" s="135" t="s">
        <v>750</v>
      </c>
      <c r="C21" s="136">
        <v>0</v>
      </c>
      <c r="D21" s="136">
        <v>0</v>
      </c>
      <c r="E21" s="136">
        <v>0</v>
      </c>
      <c r="F21" s="136">
        <v>0</v>
      </c>
      <c r="G21" s="136">
        <v>0</v>
      </c>
      <c r="H21" s="31"/>
      <c r="I21" s="39"/>
    </row>
    <row r="22" spans="1:9" ht="13.5" customHeight="1">
      <c r="A22" s="273"/>
      <c r="B22" s="135" t="s">
        <v>930</v>
      </c>
      <c r="C22" s="136">
        <v>0</v>
      </c>
      <c r="D22" s="136">
        <v>0</v>
      </c>
      <c r="E22" s="136">
        <v>0</v>
      </c>
      <c r="F22" s="136">
        <v>0</v>
      </c>
      <c r="G22" s="136">
        <v>0</v>
      </c>
      <c r="H22" s="31"/>
      <c r="I22" s="39"/>
    </row>
    <row r="23" spans="1:9" ht="156" customHeight="1">
      <c r="A23" s="273" t="s">
        <v>192</v>
      </c>
      <c r="B23" s="135" t="s">
        <v>766</v>
      </c>
      <c r="C23" s="136">
        <f>C24+C25+C26+C27+C28</f>
        <v>66.2</v>
      </c>
      <c r="D23" s="136">
        <f>D24+D25+D26+D27+D28</f>
        <v>0</v>
      </c>
      <c r="E23" s="136">
        <f>E24+E25+E26+E27+E28</f>
        <v>0</v>
      </c>
      <c r="F23" s="136">
        <f>F24+F25+F26+F27+F28</f>
        <v>66.2</v>
      </c>
      <c r="G23" s="136">
        <f>G24+G25+G26+G27+G28</f>
        <v>0</v>
      </c>
      <c r="H23" s="31"/>
      <c r="I23" s="39"/>
    </row>
    <row r="24" spans="1:9" ht="13.5" customHeight="1">
      <c r="A24" s="273"/>
      <c r="B24" s="135" t="s">
        <v>517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31"/>
      <c r="I24" s="39"/>
    </row>
    <row r="25" spans="1:9" ht="13.5" customHeight="1">
      <c r="A25" s="273"/>
      <c r="B25" s="135" t="s">
        <v>526</v>
      </c>
      <c r="C25" s="136">
        <v>22</v>
      </c>
      <c r="D25" s="136">
        <v>0</v>
      </c>
      <c r="E25" s="136">
        <v>0</v>
      </c>
      <c r="F25" s="136">
        <v>22</v>
      </c>
      <c r="G25" s="136">
        <v>0</v>
      </c>
      <c r="H25" s="31"/>
      <c r="I25" s="39"/>
    </row>
    <row r="26" spans="1:9" ht="13.5" customHeight="1">
      <c r="A26" s="273"/>
      <c r="B26" s="135" t="s">
        <v>746</v>
      </c>
      <c r="C26" s="136">
        <v>24.2</v>
      </c>
      <c r="D26" s="136">
        <v>0</v>
      </c>
      <c r="E26" s="136">
        <v>0</v>
      </c>
      <c r="F26" s="136">
        <v>24.2</v>
      </c>
      <c r="G26" s="136">
        <v>0</v>
      </c>
      <c r="H26" s="31"/>
      <c r="I26" s="39"/>
    </row>
    <row r="27" spans="1:9" ht="13.5" customHeight="1">
      <c r="A27" s="273"/>
      <c r="B27" s="135" t="s">
        <v>750</v>
      </c>
      <c r="C27" s="136">
        <v>0</v>
      </c>
      <c r="D27" s="136">
        <v>0</v>
      </c>
      <c r="E27" s="136">
        <v>0</v>
      </c>
      <c r="F27" s="136">
        <v>0</v>
      </c>
      <c r="G27" s="136">
        <v>0</v>
      </c>
      <c r="H27" s="31"/>
      <c r="I27" s="39"/>
    </row>
    <row r="28" spans="1:9" ht="13.5" customHeight="1">
      <c r="A28" s="273"/>
      <c r="B28" s="135" t="s">
        <v>754</v>
      </c>
      <c r="C28" s="136">
        <v>20</v>
      </c>
      <c r="D28" s="136">
        <v>0</v>
      </c>
      <c r="E28" s="136">
        <v>0</v>
      </c>
      <c r="F28" s="136">
        <v>20</v>
      </c>
      <c r="G28" s="136">
        <v>0</v>
      </c>
      <c r="H28" s="31"/>
      <c r="I28" s="39"/>
    </row>
    <row r="29" spans="1:9" ht="30.75" customHeight="1">
      <c r="A29" s="273" t="s">
        <v>18</v>
      </c>
      <c r="B29" s="135" t="s">
        <v>240</v>
      </c>
      <c r="C29" s="136">
        <f>C30+C31+C32+C33+C34</f>
        <v>508</v>
      </c>
      <c r="D29" s="136">
        <f>D30+D31+D32+D33+D34</f>
        <v>0</v>
      </c>
      <c r="E29" s="136">
        <f>E30+E31+E32+E33+E34</f>
        <v>254</v>
      </c>
      <c r="F29" s="136">
        <f>F30+F31+F32+F33+F34</f>
        <v>254</v>
      </c>
      <c r="G29" s="136">
        <f>G30+G31+G32+G33+G34</f>
        <v>0</v>
      </c>
      <c r="H29" s="31"/>
      <c r="I29" s="39"/>
    </row>
    <row r="30" spans="1:9" ht="13.5" customHeight="1">
      <c r="A30" s="273"/>
      <c r="B30" s="135" t="s">
        <v>517</v>
      </c>
      <c r="C30" s="136">
        <v>74</v>
      </c>
      <c r="D30" s="136">
        <v>0</v>
      </c>
      <c r="E30" s="136">
        <v>74</v>
      </c>
      <c r="F30" s="136">
        <v>0</v>
      </c>
      <c r="G30" s="136">
        <v>0</v>
      </c>
      <c r="H30" s="31"/>
      <c r="I30" s="39"/>
    </row>
    <row r="31" spans="1:9" ht="13.5" customHeight="1">
      <c r="A31" s="273"/>
      <c r="B31" s="135" t="s">
        <v>526</v>
      </c>
      <c r="C31" s="136">
        <v>172</v>
      </c>
      <c r="D31" s="136">
        <v>0</v>
      </c>
      <c r="E31" s="136">
        <v>86</v>
      </c>
      <c r="F31" s="136">
        <v>86</v>
      </c>
      <c r="G31" s="136">
        <v>0</v>
      </c>
      <c r="H31" s="31"/>
      <c r="I31" s="39"/>
    </row>
    <row r="32" spans="1:9" ht="13.5" customHeight="1">
      <c r="A32" s="273"/>
      <c r="B32" s="135" t="s">
        <v>746</v>
      </c>
      <c r="C32" s="136">
        <v>188</v>
      </c>
      <c r="D32" s="136">
        <v>0</v>
      </c>
      <c r="E32" s="136">
        <v>94</v>
      </c>
      <c r="F32" s="136">
        <v>94</v>
      </c>
      <c r="G32" s="136">
        <v>0</v>
      </c>
      <c r="H32" s="31"/>
      <c r="I32" s="39"/>
    </row>
    <row r="33" spans="1:9" ht="13.5" customHeight="1">
      <c r="A33" s="273"/>
      <c r="B33" s="135" t="s">
        <v>750</v>
      </c>
      <c r="C33" s="136">
        <v>0</v>
      </c>
      <c r="D33" s="136">
        <v>0</v>
      </c>
      <c r="E33" s="136">
        <v>0</v>
      </c>
      <c r="F33" s="136">
        <v>0</v>
      </c>
      <c r="G33" s="136">
        <v>0</v>
      </c>
      <c r="H33" s="31"/>
      <c r="I33" s="39"/>
    </row>
    <row r="34" spans="1:9" ht="27.75" customHeight="1">
      <c r="A34" s="273"/>
      <c r="B34" s="135" t="s">
        <v>754</v>
      </c>
      <c r="C34" s="136">
        <v>74</v>
      </c>
      <c r="D34" s="136">
        <v>0</v>
      </c>
      <c r="E34" s="136">
        <v>0</v>
      </c>
      <c r="F34" s="136">
        <v>74</v>
      </c>
      <c r="G34" s="136">
        <v>0</v>
      </c>
      <c r="H34" s="31"/>
      <c r="I34" s="39"/>
    </row>
    <row r="35" spans="1:9" ht="63" customHeight="1">
      <c r="A35" s="273" t="s">
        <v>19</v>
      </c>
      <c r="B35" s="135" t="s">
        <v>931</v>
      </c>
      <c r="C35" s="136">
        <f>C36+C37+C38+C39+C40</f>
        <v>1232.8</v>
      </c>
      <c r="D35" s="136">
        <f>D36+D37+D38+D39+D40</f>
        <v>0</v>
      </c>
      <c r="E35" s="136">
        <f>E36+E37+E38+E39+E40</f>
        <v>616.4</v>
      </c>
      <c r="F35" s="136">
        <f>F36+F37+F38+F39+F40</f>
        <v>616.4</v>
      </c>
      <c r="G35" s="136">
        <f>G36+G37+G38+G39+G40</f>
        <v>0</v>
      </c>
      <c r="H35" s="31"/>
      <c r="I35" s="39"/>
    </row>
    <row r="36" spans="1:9" ht="13.5" customHeight="1">
      <c r="A36" s="273"/>
      <c r="B36" s="135" t="s">
        <v>517</v>
      </c>
      <c r="C36" s="136">
        <v>360</v>
      </c>
      <c r="D36" s="136">
        <v>0</v>
      </c>
      <c r="E36" s="136">
        <v>180</v>
      </c>
      <c r="F36" s="136">
        <v>180</v>
      </c>
      <c r="G36" s="136">
        <v>0</v>
      </c>
      <c r="H36" s="31"/>
      <c r="I36" s="39"/>
    </row>
    <row r="37" spans="1:9" ht="16.5" customHeight="1">
      <c r="A37" s="273"/>
      <c r="B37" s="135" t="s">
        <v>526</v>
      </c>
      <c r="C37" s="136">
        <v>432.8</v>
      </c>
      <c r="D37" s="136">
        <v>0</v>
      </c>
      <c r="E37" s="136">
        <v>216.4</v>
      </c>
      <c r="F37" s="136">
        <v>216.4</v>
      </c>
      <c r="G37" s="136">
        <v>0</v>
      </c>
      <c r="H37" s="31"/>
      <c r="I37" s="39"/>
    </row>
    <row r="38" spans="1:9" ht="15.75" customHeight="1">
      <c r="A38" s="273"/>
      <c r="B38" s="135" t="s">
        <v>746</v>
      </c>
      <c r="C38" s="136">
        <v>440</v>
      </c>
      <c r="D38" s="136">
        <v>0</v>
      </c>
      <c r="E38" s="136">
        <v>220</v>
      </c>
      <c r="F38" s="136">
        <v>220</v>
      </c>
      <c r="G38" s="136">
        <v>0</v>
      </c>
      <c r="H38" s="31"/>
      <c r="I38" s="39"/>
    </row>
    <row r="39" spans="1:9" ht="18" customHeight="1">
      <c r="A39" s="273"/>
      <c r="B39" s="135" t="s">
        <v>750</v>
      </c>
      <c r="C39" s="136">
        <v>0</v>
      </c>
      <c r="D39" s="136">
        <v>0</v>
      </c>
      <c r="E39" s="136">
        <v>0</v>
      </c>
      <c r="F39" s="136">
        <v>0</v>
      </c>
      <c r="G39" s="136">
        <v>0</v>
      </c>
      <c r="H39" s="31"/>
      <c r="I39" s="39"/>
    </row>
    <row r="40" spans="1:9" ht="21.75" customHeight="1">
      <c r="A40" s="273"/>
      <c r="B40" s="135" t="s">
        <v>754</v>
      </c>
      <c r="C40" s="136">
        <v>0</v>
      </c>
      <c r="D40" s="136">
        <v>0</v>
      </c>
      <c r="E40" s="136">
        <v>0</v>
      </c>
      <c r="F40" s="136">
        <v>0</v>
      </c>
      <c r="G40" s="136">
        <v>0</v>
      </c>
      <c r="H40" s="31"/>
      <c r="I40" s="39"/>
    </row>
    <row r="41" spans="1:9" ht="31.5" customHeight="1">
      <c r="A41" s="273" t="s">
        <v>20</v>
      </c>
      <c r="B41" s="135" t="s">
        <v>246</v>
      </c>
      <c r="C41" s="136">
        <f>C42+C43+C44+C45+C46</f>
        <v>266</v>
      </c>
      <c r="D41" s="136">
        <f>D42+D43+D44+D45+D46</f>
        <v>0</v>
      </c>
      <c r="E41" s="136">
        <f>E42+E43+E44+E45+E46</f>
        <v>133</v>
      </c>
      <c r="F41" s="136">
        <f>F42+F43+F44+F45+F46</f>
        <v>133</v>
      </c>
      <c r="G41" s="136">
        <f>G42+G43+G44+G45+G46</f>
        <v>0</v>
      </c>
      <c r="H41" s="31"/>
      <c r="I41" s="39"/>
    </row>
    <row r="42" spans="1:9" ht="13.5" customHeight="1">
      <c r="A42" s="273"/>
      <c r="B42" s="135" t="s">
        <v>517</v>
      </c>
      <c r="C42" s="136">
        <v>40</v>
      </c>
      <c r="D42" s="136">
        <v>0</v>
      </c>
      <c r="E42" s="136">
        <v>40</v>
      </c>
      <c r="F42" s="136">
        <v>0</v>
      </c>
      <c r="G42" s="136">
        <v>0</v>
      </c>
      <c r="H42" s="31"/>
      <c r="I42" s="39"/>
    </row>
    <row r="43" spans="1:9" ht="13.5" customHeight="1">
      <c r="A43" s="273"/>
      <c r="B43" s="135" t="s">
        <v>526</v>
      </c>
      <c r="C43" s="136">
        <v>90</v>
      </c>
      <c r="D43" s="136">
        <v>0</v>
      </c>
      <c r="E43" s="136">
        <v>45</v>
      </c>
      <c r="F43" s="136">
        <v>45</v>
      </c>
      <c r="G43" s="136">
        <v>0</v>
      </c>
      <c r="H43" s="31"/>
      <c r="I43" s="39"/>
    </row>
    <row r="44" spans="1:9" ht="13.5" customHeight="1">
      <c r="A44" s="273"/>
      <c r="B44" s="135" t="s">
        <v>746</v>
      </c>
      <c r="C44" s="136">
        <v>96</v>
      </c>
      <c r="D44" s="136">
        <v>0</v>
      </c>
      <c r="E44" s="136">
        <v>48</v>
      </c>
      <c r="F44" s="136">
        <v>48</v>
      </c>
      <c r="G44" s="136">
        <v>0</v>
      </c>
      <c r="H44" s="31"/>
      <c r="I44" s="39"/>
    </row>
    <row r="45" spans="1:9" ht="13.5" customHeight="1">
      <c r="A45" s="273"/>
      <c r="B45" s="135" t="s">
        <v>750</v>
      </c>
      <c r="C45" s="136">
        <v>0</v>
      </c>
      <c r="D45" s="136">
        <v>0</v>
      </c>
      <c r="E45" s="136">
        <v>0</v>
      </c>
      <c r="F45" s="136">
        <v>0</v>
      </c>
      <c r="G45" s="136">
        <v>0</v>
      </c>
      <c r="H45" s="31"/>
      <c r="I45" s="39"/>
    </row>
    <row r="46" spans="1:9" ht="13.5" customHeight="1">
      <c r="A46" s="273"/>
      <c r="B46" s="135" t="s">
        <v>754</v>
      </c>
      <c r="C46" s="136">
        <v>40</v>
      </c>
      <c r="D46" s="136">
        <v>0</v>
      </c>
      <c r="E46" s="136">
        <v>0</v>
      </c>
      <c r="F46" s="136">
        <v>40</v>
      </c>
      <c r="G46" s="136">
        <v>0</v>
      </c>
      <c r="H46" s="31"/>
      <c r="I46" s="39"/>
    </row>
    <row r="47" spans="1:9" ht="69.75" customHeight="1">
      <c r="A47" s="273" t="s">
        <v>21</v>
      </c>
      <c r="B47" s="135" t="s">
        <v>932</v>
      </c>
      <c r="C47" s="136">
        <f>C48+C49+C50+C51+C52</f>
        <v>200</v>
      </c>
      <c r="D47" s="136">
        <f>D48+D49+D50+D51+D52</f>
        <v>0</v>
      </c>
      <c r="E47" s="136">
        <f>E48+E49+E50+E51+E52</f>
        <v>100</v>
      </c>
      <c r="F47" s="136">
        <f>F48+F49+F50+F51+F52</f>
        <v>100</v>
      </c>
      <c r="G47" s="136">
        <f>G48+G49+G50+G51+G52</f>
        <v>0</v>
      </c>
      <c r="H47" s="31"/>
      <c r="I47" s="39"/>
    </row>
    <row r="48" spans="1:9" ht="13.5" customHeight="1">
      <c r="A48" s="273"/>
      <c r="B48" s="135" t="s">
        <v>488</v>
      </c>
      <c r="C48" s="136">
        <v>30</v>
      </c>
      <c r="D48" s="136">
        <v>0</v>
      </c>
      <c r="E48" s="136">
        <v>30</v>
      </c>
      <c r="F48" s="136">
        <v>0</v>
      </c>
      <c r="G48" s="136">
        <v>0</v>
      </c>
      <c r="H48" s="31"/>
      <c r="I48" s="39"/>
    </row>
    <row r="49" spans="1:9" ht="13.5" customHeight="1">
      <c r="A49" s="273"/>
      <c r="B49" s="135" t="s">
        <v>933</v>
      </c>
      <c r="C49" s="136">
        <v>66</v>
      </c>
      <c r="D49" s="136">
        <v>0</v>
      </c>
      <c r="E49" s="136">
        <v>33</v>
      </c>
      <c r="F49" s="136">
        <v>33</v>
      </c>
      <c r="G49" s="136">
        <v>0</v>
      </c>
      <c r="H49" s="31"/>
      <c r="I49" s="39"/>
    </row>
    <row r="50" spans="1:9" ht="13.5" customHeight="1">
      <c r="A50" s="273"/>
      <c r="B50" s="135" t="s">
        <v>489</v>
      </c>
      <c r="C50" s="136">
        <v>74</v>
      </c>
      <c r="D50" s="136">
        <v>0</v>
      </c>
      <c r="E50" s="136">
        <v>37</v>
      </c>
      <c r="F50" s="136">
        <v>37</v>
      </c>
      <c r="G50" s="136">
        <v>0</v>
      </c>
      <c r="H50" s="31"/>
      <c r="I50" s="39"/>
    </row>
    <row r="51" spans="1:9" ht="13.5" customHeight="1">
      <c r="A51" s="273"/>
      <c r="B51" s="135" t="s">
        <v>750</v>
      </c>
      <c r="C51" s="136">
        <v>0</v>
      </c>
      <c r="D51" s="136">
        <v>0</v>
      </c>
      <c r="E51" s="136">
        <v>0</v>
      </c>
      <c r="F51" s="136">
        <v>0</v>
      </c>
      <c r="G51" s="136">
        <v>0</v>
      </c>
      <c r="H51" s="31"/>
      <c r="I51" s="39"/>
    </row>
    <row r="52" spans="1:9" ht="13.5" customHeight="1">
      <c r="A52" s="273"/>
      <c r="B52" s="135" t="s">
        <v>754</v>
      </c>
      <c r="C52" s="136">
        <v>30</v>
      </c>
      <c r="D52" s="136">
        <v>0</v>
      </c>
      <c r="E52" s="136">
        <v>0</v>
      </c>
      <c r="F52" s="136">
        <v>30</v>
      </c>
      <c r="G52" s="136">
        <v>0</v>
      </c>
      <c r="H52" s="31"/>
      <c r="I52" s="39"/>
    </row>
    <row r="53" spans="1:9" ht="144.75" customHeight="1">
      <c r="A53" s="273" t="s">
        <v>22</v>
      </c>
      <c r="B53" s="135" t="s">
        <v>166</v>
      </c>
      <c r="C53" s="136">
        <f>C54+C55+C56+C57+C58</f>
        <v>14400</v>
      </c>
      <c r="D53" s="136">
        <f>D54+D55+D56+D57+D58</f>
        <v>0</v>
      </c>
      <c r="E53" s="136">
        <f>E54+E55+E56+E57+E58</f>
        <v>0</v>
      </c>
      <c r="F53" s="136">
        <f>F54+F55+F56+F57+F58</f>
        <v>14400</v>
      </c>
      <c r="G53" s="136">
        <f>G54+G55+G56+G57+G58</f>
        <v>0</v>
      </c>
      <c r="H53" s="31"/>
      <c r="I53" s="39"/>
    </row>
    <row r="54" spans="1:9" ht="13.5" customHeight="1">
      <c r="A54" s="273"/>
      <c r="B54" s="135" t="s">
        <v>517</v>
      </c>
      <c r="C54" s="136">
        <v>0</v>
      </c>
      <c r="D54" s="136">
        <v>0</v>
      </c>
      <c r="E54" s="136">
        <v>0</v>
      </c>
      <c r="F54" s="136">
        <v>0</v>
      </c>
      <c r="G54" s="136">
        <v>0</v>
      </c>
      <c r="H54" s="31"/>
      <c r="I54" s="39"/>
    </row>
    <row r="55" spans="1:9" ht="13.5" customHeight="1">
      <c r="A55" s="273"/>
      <c r="B55" s="135" t="s">
        <v>526</v>
      </c>
      <c r="C55" s="136">
        <v>4900</v>
      </c>
      <c r="D55" s="136">
        <v>0</v>
      </c>
      <c r="E55" s="136">
        <v>0</v>
      </c>
      <c r="F55" s="136">
        <v>4900</v>
      </c>
      <c r="G55" s="136">
        <v>0</v>
      </c>
      <c r="H55" s="31"/>
      <c r="I55" s="39"/>
    </row>
    <row r="56" spans="1:9" ht="13.5" customHeight="1">
      <c r="A56" s="273"/>
      <c r="B56" s="135" t="s">
        <v>746</v>
      </c>
      <c r="C56" s="136">
        <v>4900</v>
      </c>
      <c r="D56" s="136">
        <v>0</v>
      </c>
      <c r="E56" s="136">
        <v>0</v>
      </c>
      <c r="F56" s="136">
        <v>4900</v>
      </c>
      <c r="G56" s="136">
        <v>0</v>
      </c>
      <c r="H56" s="31"/>
      <c r="I56" s="39"/>
    </row>
    <row r="57" spans="1:9" ht="13.5" customHeight="1">
      <c r="A57" s="273"/>
      <c r="B57" s="135" t="s">
        <v>750</v>
      </c>
      <c r="C57" s="136">
        <v>0</v>
      </c>
      <c r="D57" s="136">
        <v>0</v>
      </c>
      <c r="E57" s="136">
        <v>0</v>
      </c>
      <c r="F57" s="136">
        <v>0</v>
      </c>
      <c r="G57" s="136">
        <v>0</v>
      </c>
      <c r="H57" s="31"/>
      <c r="I57" s="39"/>
    </row>
    <row r="58" spans="1:9" ht="13.5" customHeight="1">
      <c r="A58" s="273"/>
      <c r="B58" s="135" t="s">
        <v>754</v>
      </c>
      <c r="C58" s="136">
        <v>4600</v>
      </c>
      <c r="D58" s="136">
        <v>0</v>
      </c>
      <c r="E58" s="136">
        <v>0</v>
      </c>
      <c r="F58" s="136">
        <v>4600</v>
      </c>
      <c r="G58" s="136">
        <v>0</v>
      </c>
      <c r="H58" s="31"/>
      <c r="I58" s="39"/>
    </row>
    <row r="59" spans="1:9" ht="66" customHeight="1">
      <c r="A59" s="273" t="s">
        <v>23</v>
      </c>
      <c r="B59" s="135" t="s">
        <v>935</v>
      </c>
      <c r="C59" s="136">
        <v>14400</v>
      </c>
      <c r="D59" s="136">
        <v>0</v>
      </c>
      <c r="E59" s="136">
        <v>0</v>
      </c>
      <c r="F59" s="136">
        <v>14400</v>
      </c>
      <c r="G59" s="136">
        <v>0</v>
      </c>
      <c r="H59" s="31"/>
      <c r="I59" s="39"/>
    </row>
    <row r="60" spans="1:9" ht="13.5" customHeight="1">
      <c r="A60" s="273"/>
      <c r="B60" s="135" t="s">
        <v>517</v>
      </c>
      <c r="C60" s="136">
        <v>0</v>
      </c>
      <c r="D60" s="136">
        <v>0</v>
      </c>
      <c r="E60" s="136">
        <v>0</v>
      </c>
      <c r="F60" s="136">
        <v>0</v>
      </c>
      <c r="G60" s="136">
        <v>0</v>
      </c>
      <c r="H60" s="31"/>
      <c r="I60" s="39"/>
    </row>
    <row r="61" spans="1:9" ht="13.5" customHeight="1">
      <c r="A61" s="273"/>
      <c r="B61" s="135" t="s">
        <v>526</v>
      </c>
      <c r="C61" s="136">
        <v>4900</v>
      </c>
      <c r="D61" s="136">
        <v>0</v>
      </c>
      <c r="E61" s="136">
        <v>0</v>
      </c>
      <c r="F61" s="136">
        <v>4900</v>
      </c>
      <c r="G61" s="136">
        <v>0</v>
      </c>
      <c r="H61" s="31"/>
      <c r="I61" s="39"/>
    </row>
    <row r="62" spans="1:9" ht="13.5" customHeight="1">
      <c r="A62" s="273"/>
      <c r="B62" s="135" t="s">
        <v>746</v>
      </c>
      <c r="C62" s="136">
        <v>4900</v>
      </c>
      <c r="D62" s="136">
        <v>0</v>
      </c>
      <c r="E62" s="136">
        <v>0</v>
      </c>
      <c r="F62" s="136">
        <v>4900</v>
      </c>
      <c r="G62" s="136">
        <v>0</v>
      </c>
      <c r="H62" s="31"/>
      <c r="I62" s="39"/>
    </row>
    <row r="63" spans="1:9" ht="13.5" customHeight="1">
      <c r="A63" s="273"/>
      <c r="B63" s="135" t="s">
        <v>750</v>
      </c>
      <c r="C63" s="136">
        <v>0</v>
      </c>
      <c r="D63" s="136">
        <v>0</v>
      </c>
      <c r="E63" s="136">
        <v>0</v>
      </c>
      <c r="F63" s="136">
        <v>0</v>
      </c>
      <c r="G63" s="136">
        <v>0</v>
      </c>
      <c r="H63" s="31"/>
      <c r="I63" s="39"/>
    </row>
    <row r="64" spans="1:9" ht="13.5" customHeight="1">
      <c r="A64" s="273"/>
      <c r="B64" s="135" t="s">
        <v>754</v>
      </c>
      <c r="C64" s="136">
        <v>4600</v>
      </c>
      <c r="D64" s="136">
        <v>0</v>
      </c>
      <c r="E64" s="136">
        <v>0</v>
      </c>
      <c r="F64" s="136">
        <v>4600</v>
      </c>
      <c r="G64" s="136">
        <v>0</v>
      </c>
      <c r="H64" s="31"/>
      <c r="I64" s="39"/>
    </row>
    <row r="65" spans="1:9" ht="53.25" customHeight="1">
      <c r="A65" s="273" t="s">
        <v>24</v>
      </c>
      <c r="B65" s="135" t="s">
        <v>936</v>
      </c>
      <c r="C65" s="136">
        <f>C66+C67+C68+C69+C70</f>
        <v>1986</v>
      </c>
      <c r="D65" s="136">
        <f>D66+D67+D68+D69+D70</f>
        <v>0</v>
      </c>
      <c r="E65" s="136">
        <f>E66+E67+E68+E69+E70</f>
        <v>993</v>
      </c>
      <c r="F65" s="136">
        <f>F66+F67+F68+F69+F70</f>
        <v>993</v>
      </c>
      <c r="G65" s="136">
        <f>G66+G67+G68+G69+G70</f>
        <v>0</v>
      </c>
      <c r="H65" s="31"/>
      <c r="I65" s="39"/>
    </row>
    <row r="66" spans="1:9" ht="13.5" customHeight="1">
      <c r="A66" s="273"/>
      <c r="B66" s="135" t="s">
        <v>517</v>
      </c>
      <c r="C66" s="136">
        <v>300</v>
      </c>
      <c r="D66" s="136">
        <v>0</v>
      </c>
      <c r="E66" s="136">
        <v>300</v>
      </c>
      <c r="F66" s="136">
        <v>0</v>
      </c>
      <c r="G66" s="136">
        <v>0</v>
      </c>
      <c r="H66" s="31"/>
      <c r="I66" s="39"/>
    </row>
    <row r="67" spans="1:9" ht="13.5" customHeight="1">
      <c r="A67" s="273"/>
      <c r="B67" s="135" t="s">
        <v>526</v>
      </c>
      <c r="C67" s="136">
        <v>660</v>
      </c>
      <c r="D67" s="136">
        <v>0</v>
      </c>
      <c r="E67" s="136">
        <v>330</v>
      </c>
      <c r="F67" s="136">
        <v>330</v>
      </c>
      <c r="G67" s="136">
        <v>0</v>
      </c>
      <c r="H67" s="31"/>
      <c r="I67" s="39"/>
    </row>
    <row r="68" spans="1:9" ht="13.5" customHeight="1">
      <c r="A68" s="273"/>
      <c r="B68" s="135" t="s">
        <v>746</v>
      </c>
      <c r="C68" s="136">
        <v>726</v>
      </c>
      <c r="D68" s="136">
        <v>0</v>
      </c>
      <c r="E68" s="136">
        <v>363</v>
      </c>
      <c r="F68" s="136">
        <v>363</v>
      </c>
      <c r="G68" s="136">
        <v>0</v>
      </c>
      <c r="H68" s="31"/>
      <c r="I68" s="39"/>
    </row>
    <row r="69" spans="1:9" ht="13.5" customHeight="1">
      <c r="A69" s="273"/>
      <c r="B69" s="135" t="s">
        <v>750</v>
      </c>
      <c r="C69" s="136">
        <v>0</v>
      </c>
      <c r="D69" s="136">
        <v>0</v>
      </c>
      <c r="E69" s="136">
        <v>0</v>
      </c>
      <c r="F69" s="136">
        <v>0</v>
      </c>
      <c r="G69" s="136">
        <v>0</v>
      </c>
      <c r="H69" s="31"/>
      <c r="I69" s="39"/>
    </row>
    <row r="70" spans="1:9" ht="13.5" customHeight="1">
      <c r="A70" s="273"/>
      <c r="B70" s="135" t="s">
        <v>754</v>
      </c>
      <c r="C70" s="136">
        <v>300</v>
      </c>
      <c r="D70" s="136">
        <v>0</v>
      </c>
      <c r="E70" s="136">
        <v>0</v>
      </c>
      <c r="F70" s="136">
        <v>300</v>
      </c>
      <c r="G70" s="136">
        <v>0</v>
      </c>
      <c r="H70" s="31"/>
      <c r="I70" s="39"/>
    </row>
    <row r="71" spans="1:9" ht="57" customHeight="1">
      <c r="A71" s="273" t="s">
        <v>25</v>
      </c>
      <c r="B71" s="135" t="s">
        <v>174</v>
      </c>
      <c r="C71" s="136">
        <f>C72+C73+C74+C75+C76</f>
        <v>1344</v>
      </c>
      <c r="D71" s="136">
        <f>D72+D73+D74+D75+D76</f>
        <v>0</v>
      </c>
      <c r="E71" s="136">
        <f>E72+E73+E74+E75+E76</f>
        <v>672</v>
      </c>
      <c r="F71" s="136">
        <f>F72+F73+F74+F75+F76</f>
        <v>672</v>
      </c>
      <c r="G71" s="136">
        <f>G72+G73+G74+G75+G76</f>
        <v>0</v>
      </c>
      <c r="H71" s="31"/>
      <c r="I71" s="39"/>
    </row>
    <row r="72" spans="1:9" ht="13.5" customHeight="1">
      <c r="A72" s="273"/>
      <c r="B72" s="135" t="s">
        <v>517</v>
      </c>
      <c r="C72" s="136">
        <v>200</v>
      </c>
      <c r="D72" s="136">
        <v>0</v>
      </c>
      <c r="E72" s="136">
        <v>200</v>
      </c>
      <c r="F72" s="136">
        <v>0</v>
      </c>
      <c r="G72" s="136">
        <v>0</v>
      </c>
      <c r="H72" s="31"/>
      <c r="I72" s="39"/>
    </row>
    <row r="73" spans="1:9" ht="13.5" customHeight="1">
      <c r="A73" s="273"/>
      <c r="B73" s="135" t="s">
        <v>526</v>
      </c>
      <c r="C73" s="136">
        <v>448</v>
      </c>
      <c r="D73" s="136">
        <v>0</v>
      </c>
      <c r="E73" s="136">
        <v>224</v>
      </c>
      <c r="F73" s="136">
        <v>224</v>
      </c>
      <c r="G73" s="136">
        <v>0</v>
      </c>
      <c r="H73" s="31"/>
      <c r="I73" s="39"/>
    </row>
    <row r="74" spans="1:9" ht="13.5" customHeight="1">
      <c r="A74" s="273"/>
      <c r="B74" s="135" t="s">
        <v>746</v>
      </c>
      <c r="C74" s="136">
        <v>496</v>
      </c>
      <c r="D74" s="136">
        <v>0</v>
      </c>
      <c r="E74" s="136">
        <v>248</v>
      </c>
      <c r="F74" s="136">
        <v>248</v>
      </c>
      <c r="G74" s="136">
        <v>0</v>
      </c>
      <c r="H74" s="31"/>
      <c r="I74" s="39"/>
    </row>
    <row r="75" spans="1:9" ht="13.5" customHeight="1">
      <c r="A75" s="273"/>
      <c r="B75" s="135" t="s">
        <v>750</v>
      </c>
      <c r="C75" s="136">
        <v>0</v>
      </c>
      <c r="D75" s="136">
        <v>0</v>
      </c>
      <c r="E75" s="136">
        <v>0</v>
      </c>
      <c r="F75" s="136">
        <v>0</v>
      </c>
      <c r="G75" s="136">
        <v>0</v>
      </c>
      <c r="H75" s="31"/>
      <c r="I75" s="39"/>
    </row>
    <row r="76" spans="1:9" ht="13.5" customHeight="1">
      <c r="A76" s="273"/>
      <c r="B76" s="135" t="s">
        <v>754</v>
      </c>
      <c r="C76" s="136">
        <v>200</v>
      </c>
      <c r="D76" s="136">
        <v>0</v>
      </c>
      <c r="E76" s="136">
        <v>0</v>
      </c>
      <c r="F76" s="136">
        <v>200</v>
      </c>
      <c r="G76" s="136">
        <v>0</v>
      </c>
      <c r="H76" s="31"/>
      <c r="I76" s="39"/>
    </row>
    <row r="77" spans="1:9" ht="155.25" customHeight="1">
      <c r="A77" s="273" t="s">
        <v>26</v>
      </c>
      <c r="B77" s="276" t="s">
        <v>1552</v>
      </c>
      <c r="C77" s="274">
        <f>C80+C81+C82+C83+C84</f>
        <v>850</v>
      </c>
      <c r="D77" s="274">
        <f>D80+D81+D82+D83+D84</f>
        <v>0</v>
      </c>
      <c r="E77" s="274">
        <f>E80+E81+E82+E83+E84</f>
        <v>337</v>
      </c>
      <c r="F77" s="274">
        <f>F80+F81+F82+F83+F84</f>
        <v>513</v>
      </c>
      <c r="G77" s="274">
        <f>G80+G81+G82+G83+G84</f>
        <v>0</v>
      </c>
      <c r="H77" s="31"/>
      <c r="I77" s="39"/>
    </row>
    <row r="78" spans="1:9" ht="105.75" customHeight="1">
      <c r="A78" s="273"/>
      <c r="B78" s="276"/>
      <c r="C78" s="274"/>
      <c r="D78" s="274"/>
      <c r="E78" s="274"/>
      <c r="F78" s="274"/>
      <c r="G78" s="274"/>
      <c r="H78" s="31"/>
      <c r="I78" s="39"/>
    </row>
    <row r="79" spans="1:9" ht="118.5" customHeight="1" hidden="1" thickBot="1">
      <c r="A79" s="273"/>
      <c r="B79" s="276"/>
      <c r="C79" s="274"/>
      <c r="D79" s="274"/>
      <c r="E79" s="274"/>
      <c r="F79" s="274"/>
      <c r="G79" s="274"/>
      <c r="H79" s="31"/>
      <c r="I79" s="39"/>
    </row>
    <row r="80" spans="1:9" ht="13.5" customHeight="1">
      <c r="A80" s="273"/>
      <c r="B80" s="135" t="s">
        <v>517</v>
      </c>
      <c r="C80" s="136">
        <v>100</v>
      </c>
      <c r="D80" s="136">
        <v>0</v>
      </c>
      <c r="E80" s="136">
        <v>100</v>
      </c>
      <c r="F80" s="136">
        <v>0</v>
      </c>
      <c r="G80" s="136">
        <v>0</v>
      </c>
      <c r="H80" s="31"/>
      <c r="I80" s="39"/>
    </row>
    <row r="81" spans="1:9" ht="13.5" customHeight="1">
      <c r="A81" s="273"/>
      <c r="B81" s="135" t="s">
        <v>526</v>
      </c>
      <c r="C81" s="136">
        <v>289</v>
      </c>
      <c r="D81" s="136">
        <v>0</v>
      </c>
      <c r="E81" s="136">
        <v>112</v>
      </c>
      <c r="F81" s="136">
        <v>177</v>
      </c>
      <c r="G81" s="136">
        <v>0</v>
      </c>
      <c r="H81" s="31"/>
      <c r="I81" s="39"/>
    </row>
    <row r="82" spans="1:9" ht="13.5" customHeight="1">
      <c r="A82" s="273"/>
      <c r="B82" s="135" t="s">
        <v>746</v>
      </c>
      <c r="C82" s="136">
        <v>311</v>
      </c>
      <c r="D82" s="136">
        <v>0</v>
      </c>
      <c r="E82" s="136">
        <v>125</v>
      </c>
      <c r="F82" s="136">
        <v>186</v>
      </c>
      <c r="G82" s="136">
        <v>0</v>
      </c>
      <c r="H82" s="31"/>
      <c r="I82" s="39"/>
    </row>
    <row r="83" spans="1:9" ht="13.5" customHeight="1">
      <c r="A83" s="273"/>
      <c r="B83" s="135" t="s">
        <v>750</v>
      </c>
      <c r="C83" s="136">
        <v>0</v>
      </c>
      <c r="D83" s="136">
        <v>0</v>
      </c>
      <c r="E83" s="136">
        <v>0</v>
      </c>
      <c r="F83" s="136">
        <v>0</v>
      </c>
      <c r="G83" s="136">
        <v>0</v>
      </c>
      <c r="H83" s="31"/>
      <c r="I83" s="39"/>
    </row>
    <row r="84" spans="1:9" ht="13.5" customHeight="1">
      <c r="A84" s="273"/>
      <c r="B84" s="135" t="s">
        <v>938</v>
      </c>
      <c r="C84" s="136">
        <v>150</v>
      </c>
      <c r="D84" s="136">
        <v>0</v>
      </c>
      <c r="E84" s="136">
        <v>0</v>
      </c>
      <c r="F84" s="136">
        <v>150</v>
      </c>
      <c r="G84" s="136">
        <v>0</v>
      </c>
      <c r="H84" s="31"/>
      <c r="I84" s="39"/>
    </row>
    <row r="85" spans="1:9" ht="65.25" customHeight="1">
      <c r="A85" s="273" t="s">
        <v>27</v>
      </c>
      <c r="B85" s="135" t="s">
        <v>939</v>
      </c>
      <c r="C85" s="136">
        <f>C86+C87+C88+C89+C90</f>
        <v>674</v>
      </c>
      <c r="D85" s="136">
        <f>D86+D87+D88+D89+D90</f>
        <v>0</v>
      </c>
      <c r="E85" s="136">
        <f>E86+E87+E88+E89+E90</f>
        <v>337</v>
      </c>
      <c r="F85" s="136">
        <f>F86+F87+F88+F89+F90</f>
        <v>337</v>
      </c>
      <c r="G85" s="136">
        <f>G86+G87+G88+G89+G90</f>
        <v>0</v>
      </c>
      <c r="H85" s="31"/>
      <c r="I85" s="39"/>
    </row>
    <row r="86" spans="1:9" ht="21" customHeight="1">
      <c r="A86" s="273"/>
      <c r="B86" s="135" t="s">
        <v>517</v>
      </c>
      <c r="C86" s="136">
        <v>100</v>
      </c>
      <c r="D86" s="136">
        <v>0</v>
      </c>
      <c r="E86" s="136">
        <v>100</v>
      </c>
      <c r="F86" s="136">
        <v>0</v>
      </c>
      <c r="G86" s="136">
        <v>0</v>
      </c>
      <c r="H86" s="31"/>
      <c r="I86" s="39"/>
    </row>
    <row r="87" spans="1:9" ht="20.25" customHeight="1">
      <c r="A87" s="273"/>
      <c r="B87" s="135" t="s">
        <v>526</v>
      </c>
      <c r="C87" s="136">
        <v>224</v>
      </c>
      <c r="D87" s="136">
        <v>0</v>
      </c>
      <c r="E87" s="136">
        <v>112</v>
      </c>
      <c r="F87" s="136">
        <v>112</v>
      </c>
      <c r="G87" s="136">
        <v>0</v>
      </c>
      <c r="H87" s="31"/>
      <c r="I87" s="39"/>
    </row>
    <row r="88" spans="1:9" ht="20.25" customHeight="1">
      <c r="A88" s="273"/>
      <c r="B88" s="135" t="s">
        <v>746</v>
      </c>
      <c r="C88" s="136">
        <v>250</v>
      </c>
      <c r="D88" s="136">
        <v>0</v>
      </c>
      <c r="E88" s="136">
        <v>125</v>
      </c>
      <c r="F88" s="136">
        <v>125</v>
      </c>
      <c r="G88" s="136">
        <v>0</v>
      </c>
      <c r="H88" s="31"/>
      <c r="I88" s="39"/>
    </row>
    <row r="89" spans="1:9" ht="24" customHeight="1">
      <c r="A89" s="273"/>
      <c r="B89" s="135" t="s">
        <v>750</v>
      </c>
      <c r="C89" s="136">
        <v>0</v>
      </c>
      <c r="D89" s="136">
        <v>0</v>
      </c>
      <c r="E89" s="136">
        <v>0</v>
      </c>
      <c r="F89" s="136">
        <v>0</v>
      </c>
      <c r="G89" s="136">
        <v>0</v>
      </c>
      <c r="H89" s="31"/>
      <c r="I89" s="39"/>
    </row>
    <row r="90" spans="1:9" ht="22.5" customHeight="1">
      <c r="A90" s="273"/>
      <c r="B90" s="135" t="s">
        <v>754</v>
      </c>
      <c r="C90" s="136">
        <v>100</v>
      </c>
      <c r="D90" s="136">
        <v>0</v>
      </c>
      <c r="E90" s="136">
        <v>0</v>
      </c>
      <c r="F90" s="136">
        <v>100</v>
      </c>
      <c r="G90" s="136">
        <v>0</v>
      </c>
      <c r="H90" s="31"/>
      <c r="I90" s="39"/>
    </row>
    <row r="91" spans="1:9" ht="17.25" customHeight="1">
      <c r="A91" s="132" t="s">
        <v>995</v>
      </c>
      <c r="B91" s="275" t="s">
        <v>51</v>
      </c>
      <c r="C91" s="275"/>
      <c r="D91" s="275"/>
      <c r="E91" s="275"/>
      <c r="F91" s="275"/>
      <c r="G91" s="275"/>
      <c r="H91" s="31"/>
      <c r="I91" s="39"/>
    </row>
    <row r="92" spans="1:9" s="48" customFormat="1" ht="42" customHeight="1">
      <c r="A92" s="273" t="s">
        <v>1693</v>
      </c>
      <c r="B92" s="135" t="s">
        <v>510</v>
      </c>
      <c r="C92" s="138">
        <f>C93+C94+C95+C96+C97</f>
        <v>235.96867</v>
      </c>
      <c r="D92" s="138">
        <f>D93+D94+D95+D96+D97</f>
        <v>0</v>
      </c>
      <c r="E92" s="138">
        <f>E93+E94+E95+E96+E97</f>
        <v>0</v>
      </c>
      <c r="F92" s="138">
        <f>F93+F94+F95+F96+F97</f>
        <v>235.96867</v>
      </c>
      <c r="G92" s="138">
        <f>G93+G94+G95+G96+G97</f>
        <v>0</v>
      </c>
      <c r="H92" s="31"/>
      <c r="I92" s="39"/>
    </row>
    <row r="93" spans="1:9" s="48" customFormat="1" ht="15.75" customHeight="1">
      <c r="A93" s="273"/>
      <c r="B93" s="135" t="s">
        <v>517</v>
      </c>
      <c r="C93" s="139">
        <v>235.96867</v>
      </c>
      <c r="D93" s="136">
        <v>0</v>
      </c>
      <c r="E93" s="136">
        <v>0</v>
      </c>
      <c r="F93" s="136">
        <v>235.96867</v>
      </c>
      <c r="G93" s="136">
        <v>0</v>
      </c>
      <c r="H93" s="31"/>
      <c r="I93" s="39"/>
    </row>
    <row r="94" spans="1:9" s="48" customFormat="1" ht="15.75" customHeight="1">
      <c r="A94" s="273"/>
      <c r="B94" s="135" t="s">
        <v>526</v>
      </c>
      <c r="C94" s="136">
        <v>0</v>
      </c>
      <c r="D94" s="136">
        <v>0</v>
      </c>
      <c r="E94" s="136">
        <v>0</v>
      </c>
      <c r="F94" s="136">
        <v>0</v>
      </c>
      <c r="G94" s="136">
        <v>0</v>
      </c>
      <c r="H94" s="31"/>
      <c r="I94" s="39"/>
    </row>
    <row r="95" spans="1:9" s="48" customFormat="1" ht="15.75" customHeight="1">
      <c r="A95" s="273"/>
      <c r="B95" s="135" t="s">
        <v>746</v>
      </c>
      <c r="C95" s="136">
        <v>0</v>
      </c>
      <c r="D95" s="136">
        <v>0</v>
      </c>
      <c r="E95" s="136">
        <v>0</v>
      </c>
      <c r="F95" s="136">
        <v>0</v>
      </c>
      <c r="G95" s="136">
        <v>0</v>
      </c>
      <c r="H95" s="31"/>
      <c r="I95" s="39"/>
    </row>
    <row r="96" spans="1:9" s="48" customFormat="1" ht="12.75" customHeight="1">
      <c r="A96" s="273"/>
      <c r="B96" s="135" t="s">
        <v>750</v>
      </c>
      <c r="C96" s="136">
        <v>0</v>
      </c>
      <c r="D96" s="136">
        <v>0</v>
      </c>
      <c r="E96" s="136">
        <v>0</v>
      </c>
      <c r="F96" s="136">
        <v>0</v>
      </c>
      <c r="G96" s="136">
        <v>0</v>
      </c>
      <c r="H96" s="31"/>
      <c r="I96" s="39"/>
    </row>
    <row r="97" spans="1:9" ht="13.5" customHeight="1">
      <c r="A97" s="273"/>
      <c r="B97" s="135" t="s">
        <v>754</v>
      </c>
      <c r="C97" s="136">
        <v>0</v>
      </c>
      <c r="D97" s="136">
        <v>0</v>
      </c>
      <c r="E97" s="136">
        <v>0</v>
      </c>
      <c r="F97" s="136">
        <v>0</v>
      </c>
      <c r="G97" s="136">
        <v>0</v>
      </c>
      <c r="H97" s="31"/>
      <c r="I97" s="39"/>
    </row>
    <row r="98" spans="1:9" s="48" customFormat="1" ht="31.5" customHeight="1">
      <c r="A98" s="273" t="s">
        <v>1694</v>
      </c>
      <c r="B98" s="135" t="s">
        <v>498</v>
      </c>
      <c r="C98" s="140">
        <f>C99+C100+C101+C102+C103</f>
        <v>32017</v>
      </c>
      <c r="D98" s="138">
        <v>0</v>
      </c>
      <c r="E98" s="138">
        <v>0</v>
      </c>
      <c r="F98" s="140">
        <f>F99+F100+F101+F102+F103</f>
        <v>32017</v>
      </c>
      <c r="G98" s="138">
        <v>0</v>
      </c>
      <c r="H98" s="31"/>
      <c r="I98" s="39"/>
    </row>
    <row r="99" spans="1:9" ht="13.5" customHeight="1">
      <c r="A99" s="273"/>
      <c r="B99" s="135" t="s">
        <v>517</v>
      </c>
      <c r="C99" s="136">
        <v>0</v>
      </c>
      <c r="D99" s="136">
        <v>0</v>
      </c>
      <c r="E99" s="136">
        <v>0</v>
      </c>
      <c r="F99" s="136">
        <v>0</v>
      </c>
      <c r="G99" s="136">
        <v>0</v>
      </c>
      <c r="H99" s="31"/>
      <c r="I99" s="39"/>
    </row>
    <row r="100" spans="1:9" ht="13.5" customHeight="1">
      <c r="A100" s="273"/>
      <c r="B100" s="135" t="s">
        <v>526</v>
      </c>
      <c r="C100" s="139">
        <v>8484</v>
      </c>
      <c r="D100" s="136">
        <v>0</v>
      </c>
      <c r="E100" s="136">
        <v>0</v>
      </c>
      <c r="F100" s="139">
        <v>8484</v>
      </c>
      <c r="G100" s="136">
        <v>0</v>
      </c>
      <c r="H100" s="31"/>
      <c r="I100" s="39"/>
    </row>
    <row r="101" spans="1:9" ht="13.5" customHeight="1">
      <c r="A101" s="273"/>
      <c r="B101" s="135" t="s">
        <v>746</v>
      </c>
      <c r="C101" s="139">
        <v>9568</v>
      </c>
      <c r="D101" s="136">
        <v>0</v>
      </c>
      <c r="E101" s="136">
        <v>0</v>
      </c>
      <c r="F101" s="139">
        <v>9568</v>
      </c>
      <c r="G101" s="136">
        <v>0</v>
      </c>
      <c r="H101" s="31"/>
      <c r="I101" s="39"/>
    </row>
    <row r="102" spans="1:9" ht="13.5" customHeight="1">
      <c r="A102" s="273"/>
      <c r="B102" s="135" t="s">
        <v>750</v>
      </c>
      <c r="C102" s="139">
        <v>8365</v>
      </c>
      <c r="D102" s="136">
        <v>0</v>
      </c>
      <c r="E102" s="136">
        <v>0</v>
      </c>
      <c r="F102" s="139">
        <v>8365</v>
      </c>
      <c r="G102" s="136">
        <v>0</v>
      </c>
      <c r="H102" s="31"/>
      <c r="I102" s="39"/>
    </row>
    <row r="103" spans="1:9" ht="13.5" customHeight="1">
      <c r="A103" s="273"/>
      <c r="B103" s="135" t="s">
        <v>754</v>
      </c>
      <c r="C103" s="139">
        <v>5600</v>
      </c>
      <c r="D103" s="136">
        <v>0</v>
      </c>
      <c r="E103" s="136">
        <v>0</v>
      </c>
      <c r="F103" s="139">
        <v>5600</v>
      </c>
      <c r="G103" s="136">
        <v>0</v>
      </c>
      <c r="H103" s="31"/>
      <c r="I103" s="39"/>
    </row>
    <row r="104" spans="1:9" s="48" customFormat="1" ht="26.25" customHeight="1">
      <c r="A104" s="273" t="s">
        <v>1695</v>
      </c>
      <c r="B104" s="135" t="s">
        <v>1696</v>
      </c>
      <c r="C104" s="140">
        <f>C105+C106+C107+C108+C109</f>
        <v>334670</v>
      </c>
      <c r="D104" s="136">
        <v>0</v>
      </c>
      <c r="E104" s="136">
        <v>0</v>
      </c>
      <c r="F104" s="140">
        <f>C104</f>
        <v>334670</v>
      </c>
      <c r="G104" s="138">
        <v>0</v>
      </c>
      <c r="H104" s="31"/>
      <c r="I104" s="39"/>
    </row>
    <row r="105" spans="1:9" ht="13.5" customHeight="1">
      <c r="A105" s="273"/>
      <c r="B105" s="135" t="s">
        <v>517</v>
      </c>
      <c r="C105" s="139">
        <f>C112+C118+C124+C130+C136+C142+C148+C154+C160+C166+C172+C178+C184+C190+C196+C202</f>
        <v>4720</v>
      </c>
      <c r="D105" s="136">
        <v>0</v>
      </c>
      <c r="E105" s="136">
        <v>0</v>
      </c>
      <c r="F105" s="139">
        <f aca="true" t="shared" si="0" ref="F105:F168">C105</f>
        <v>4720</v>
      </c>
      <c r="G105" s="136">
        <v>0</v>
      </c>
      <c r="H105" s="31"/>
      <c r="I105" s="39"/>
    </row>
    <row r="106" spans="1:9" ht="13.5" customHeight="1">
      <c r="A106" s="273"/>
      <c r="B106" s="135" t="s">
        <v>526</v>
      </c>
      <c r="C106" s="139">
        <f>C113+C119+C125+C131+C137+C143+C149+C155+C161+C167+C173+C179+C185+C191+C197+C203</f>
        <v>70049</v>
      </c>
      <c r="D106" s="136">
        <v>0</v>
      </c>
      <c r="E106" s="136">
        <v>0</v>
      </c>
      <c r="F106" s="139">
        <f t="shared" si="0"/>
        <v>70049</v>
      </c>
      <c r="G106" s="136">
        <v>0</v>
      </c>
      <c r="H106" s="31"/>
      <c r="I106" s="39"/>
    </row>
    <row r="107" spans="1:9" ht="13.5" customHeight="1">
      <c r="A107" s="273"/>
      <c r="B107" s="135" t="s">
        <v>746</v>
      </c>
      <c r="C107" s="139">
        <f>C114+C120+C126+C132+C138+C144+C150+C156+C162+C168+C174+C180+C186+C192+C198+C204</f>
        <v>135043</v>
      </c>
      <c r="D107" s="136">
        <v>0</v>
      </c>
      <c r="E107" s="136">
        <v>0</v>
      </c>
      <c r="F107" s="139">
        <f t="shared" si="0"/>
        <v>135043</v>
      </c>
      <c r="G107" s="136">
        <v>0</v>
      </c>
      <c r="H107" s="31"/>
      <c r="I107" s="39"/>
    </row>
    <row r="108" spans="1:9" ht="13.5" customHeight="1">
      <c r="A108" s="273"/>
      <c r="B108" s="135" t="s">
        <v>750</v>
      </c>
      <c r="C108" s="139">
        <f>C115+C121+C133+C127+C139+C145+C151+C157+C163+C169+C175+C181+C187+C193+C199+C205</f>
        <v>53722</v>
      </c>
      <c r="D108" s="136">
        <v>0</v>
      </c>
      <c r="E108" s="136">
        <v>0</v>
      </c>
      <c r="F108" s="139">
        <f t="shared" si="0"/>
        <v>53722</v>
      </c>
      <c r="G108" s="136">
        <v>0</v>
      </c>
      <c r="H108" s="31"/>
      <c r="I108" s="39"/>
    </row>
    <row r="109" spans="1:9" ht="13.5" customHeight="1">
      <c r="A109" s="273"/>
      <c r="B109" s="135" t="s">
        <v>754</v>
      </c>
      <c r="C109" s="139">
        <f>C116+C122+C128+C134+C140+C146+C152+C158+C164+C170+C176+C182+C188+C194+C200+C206</f>
        <v>71136</v>
      </c>
      <c r="D109" s="136">
        <v>0</v>
      </c>
      <c r="E109" s="136">
        <v>0</v>
      </c>
      <c r="F109" s="139">
        <f t="shared" si="0"/>
        <v>71136</v>
      </c>
      <c r="G109" s="136">
        <v>0</v>
      </c>
      <c r="H109" s="31"/>
      <c r="I109" s="39"/>
    </row>
    <row r="110" spans="1:9" ht="13.5" customHeight="1">
      <c r="A110" s="134"/>
      <c r="B110" s="135" t="s">
        <v>1697</v>
      </c>
      <c r="C110" s="136">
        <v>0</v>
      </c>
      <c r="D110" s="136">
        <v>0</v>
      </c>
      <c r="E110" s="136">
        <v>0</v>
      </c>
      <c r="F110" s="136">
        <v>0</v>
      </c>
      <c r="G110" s="136">
        <v>0</v>
      </c>
      <c r="H110" s="31"/>
      <c r="I110" s="39"/>
    </row>
    <row r="111" spans="1:10" ht="13.5" customHeight="1">
      <c r="A111" s="273" t="s">
        <v>1698</v>
      </c>
      <c r="B111" s="135" t="s">
        <v>1699</v>
      </c>
      <c r="C111" s="139">
        <f>C112+C113+C114+C115+C116</f>
        <v>110520</v>
      </c>
      <c r="D111" s="136">
        <v>0</v>
      </c>
      <c r="E111" s="136">
        <v>0</v>
      </c>
      <c r="F111" s="139">
        <f t="shared" si="0"/>
        <v>110520</v>
      </c>
      <c r="G111" s="136">
        <v>0</v>
      </c>
      <c r="H111" s="31"/>
      <c r="I111" s="39"/>
      <c r="J111" s="49">
        <f>C111+C117+C123+C129+C135+C141+C147+C153+C159+C165+C171+C177+C183+C189+C195+C201</f>
        <v>334670</v>
      </c>
    </row>
    <row r="112" spans="1:9" ht="13.5" customHeight="1">
      <c r="A112" s="273"/>
      <c r="B112" s="135" t="s">
        <v>517</v>
      </c>
      <c r="C112" s="136">
        <v>0</v>
      </c>
      <c r="D112" s="136">
        <v>0</v>
      </c>
      <c r="E112" s="136">
        <v>0</v>
      </c>
      <c r="F112" s="136">
        <v>0</v>
      </c>
      <c r="G112" s="136">
        <v>0</v>
      </c>
      <c r="H112" s="31"/>
      <c r="I112" s="39"/>
    </row>
    <row r="113" spans="1:9" ht="13.5" customHeight="1">
      <c r="A113" s="273"/>
      <c r="B113" s="135" t="s">
        <v>526</v>
      </c>
      <c r="C113" s="139">
        <v>44417</v>
      </c>
      <c r="D113" s="136">
        <v>0</v>
      </c>
      <c r="E113" s="136">
        <v>0</v>
      </c>
      <c r="F113" s="139">
        <f t="shared" si="0"/>
        <v>44417</v>
      </c>
      <c r="G113" s="136">
        <v>0</v>
      </c>
      <c r="H113" s="31"/>
      <c r="I113" s="39"/>
    </row>
    <row r="114" spans="1:9" ht="13.5" customHeight="1">
      <c r="A114" s="273"/>
      <c r="B114" s="135" t="s">
        <v>746</v>
      </c>
      <c r="C114" s="139">
        <v>33850</v>
      </c>
      <c r="D114" s="136">
        <v>0</v>
      </c>
      <c r="E114" s="136">
        <v>0</v>
      </c>
      <c r="F114" s="139">
        <f t="shared" si="0"/>
        <v>33850</v>
      </c>
      <c r="G114" s="136">
        <v>0</v>
      </c>
      <c r="H114" s="31"/>
      <c r="I114" s="39"/>
    </row>
    <row r="115" spans="1:9" ht="13.5" customHeight="1">
      <c r="A115" s="273"/>
      <c r="B115" s="135" t="s">
        <v>750</v>
      </c>
      <c r="C115" s="139">
        <v>5876</v>
      </c>
      <c r="D115" s="136">
        <v>0</v>
      </c>
      <c r="E115" s="136">
        <v>0</v>
      </c>
      <c r="F115" s="139">
        <f t="shared" si="0"/>
        <v>5876</v>
      </c>
      <c r="G115" s="136">
        <v>0</v>
      </c>
      <c r="H115" s="31"/>
      <c r="I115" s="39"/>
    </row>
    <row r="116" spans="1:9" ht="13.5" customHeight="1">
      <c r="A116" s="273"/>
      <c r="B116" s="135" t="s">
        <v>754</v>
      </c>
      <c r="C116" s="139">
        <v>26377</v>
      </c>
      <c r="D116" s="136">
        <v>0</v>
      </c>
      <c r="E116" s="136">
        <v>0</v>
      </c>
      <c r="F116" s="139">
        <f t="shared" si="0"/>
        <v>26377</v>
      </c>
      <c r="G116" s="136">
        <v>0</v>
      </c>
      <c r="H116" s="31"/>
      <c r="I116" s="39"/>
    </row>
    <row r="117" spans="1:9" ht="25.5" customHeight="1">
      <c r="A117" s="273" t="s">
        <v>1700</v>
      </c>
      <c r="B117" s="135" t="s">
        <v>1701</v>
      </c>
      <c r="C117" s="139">
        <f>C118+C119+C120+C121+C122</f>
        <v>15867</v>
      </c>
      <c r="D117" s="136">
        <v>0</v>
      </c>
      <c r="E117" s="136">
        <v>0</v>
      </c>
      <c r="F117" s="139">
        <f t="shared" si="0"/>
        <v>15867</v>
      </c>
      <c r="G117" s="136">
        <v>0</v>
      </c>
      <c r="H117" s="31"/>
      <c r="I117" s="39"/>
    </row>
    <row r="118" spans="1:9" ht="13.5" customHeight="1">
      <c r="A118" s="273"/>
      <c r="B118" s="135" t="s">
        <v>517</v>
      </c>
      <c r="C118" s="139">
        <v>400</v>
      </c>
      <c r="D118" s="136">
        <v>0</v>
      </c>
      <c r="E118" s="136">
        <v>0</v>
      </c>
      <c r="F118" s="139">
        <f t="shared" si="0"/>
        <v>400</v>
      </c>
      <c r="G118" s="136">
        <v>0</v>
      </c>
      <c r="H118" s="31"/>
      <c r="I118" s="39"/>
    </row>
    <row r="119" spans="1:9" ht="13.5" customHeight="1">
      <c r="A119" s="273"/>
      <c r="B119" s="135" t="s">
        <v>526</v>
      </c>
      <c r="C119" s="139">
        <v>890</v>
      </c>
      <c r="D119" s="136">
        <v>0</v>
      </c>
      <c r="E119" s="136">
        <v>0</v>
      </c>
      <c r="F119" s="139">
        <f t="shared" si="0"/>
        <v>890</v>
      </c>
      <c r="G119" s="136">
        <v>0</v>
      </c>
      <c r="H119" s="31"/>
      <c r="I119" s="39"/>
    </row>
    <row r="120" spans="1:9" ht="13.5" customHeight="1">
      <c r="A120" s="273"/>
      <c r="B120" s="135" t="s">
        <v>746</v>
      </c>
      <c r="C120" s="139">
        <v>5802</v>
      </c>
      <c r="D120" s="136">
        <v>0</v>
      </c>
      <c r="E120" s="136">
        <v>0</v>
      </c>
      <c r="F120" s="139">
        <f t="shared" si="0"/>
        <v>5802</v>
      </c>
      <c r="G120" s="136">
        <v>0</v>
      </c>
      <c r="H120" s="31"/>
      <c r="I120" s="39"/>
    </row>
    <row r="121" spans="1:9" ht="13.5" customHeight="1">
      <c r="A121" s="273"/>
      <c r="B121" s="135" t="s">
        <v>750</v>
      </c>
      <c r="C121" s="139">
        <v>3016</v>
      </c>
      <c r="D121" s="136">
        <v>0</v>
      </c>
      <c r="E121" s="136">
        <v>0</v>
      </c>
      <c r="F121" s="139">
        <f t="shared" si="0"/>
        <v>3016</v>
      </c>
      <c r="G121" s="136">
        <v>0</v>
      </c>
      <c r="H121" s="31"/>
      <c r="I121" s="39"/>
    </row>
    <row r="122" spans="1:9" ht="13.5" customHeight="1">
      <c r="A122" s="273"/>
      <c r="B122" s="135" t="s">
        <v>754</v>
      </c>
      <c r="C122" s="139">
        <v>5759</v>
      </c>
      <c r="D122" s="136">
        <v>0</v>
      </c>
      <c r="E122" s="136">
        <v>0</v>
      </c>
      <c r="F122" s="139">
        <f t="shared" si="0"/>
        <v>5759</v>
      </c>
      <c r="G122" s="136">
        <v>0</v>
      </c>
      <c r="H122" s="31"/>
      <c r="I122" s="39"/>
    </row>
    <row r="123" spans="1:9" ht="13.5" customHeight="1">
      <c r="A123" s="273" t="s">
        <v>1702</v>
      </c>
      <c r="B123" s="135" t="s">
        <v>1703</v>
      </c>
      <c r="C123" s="139">
        <f>C124+C125+C126+C127+C128</f>
        <v>15222</v>
      </c>
      <c r="D123" s="136">
        <v>0</v>
      </c>
      <c r="E123" s="136">
        <v>0</v>
      </c>
      <c r="F123" s="139">
        <f t="shared" si="0"/>
        <v>15222</v>
      </c>
      <c r="G123" s="136">
        <v>0</v>
      </c>
      <c r="H123" s="31"/>
      <c r="I123" s="39"/>
    </row>
    <row r="124" spans="1:9" ht="13.5" customHeight="1">
      <c r="A124" s="273"/>
      <c r="B124" s="135" t="s">
        <v>517</v>
      </c>
      <c r="C124" s="136">
        <v>0</v>
      </c>
      <c r="D124" s="136">
        <v>0</v>
      </c>
      <c r="E124" s="136">
        <v>0</v>
      </c>
      <c r="F124" s="136">
        <f t="shared" si="0"/>
        <v>0</v>
      </c>
      <c r="G124" s="136">
        <v>0</v>
      </c>
      <c r="H124" s="31"/>
      <c r="I124" s="39"/>
    </row>
    <row r="125" spans="1:9" ht="13.5" customHeight="1">
      <c r="A125" s="273"/>
      <c r="B125" s="135" t="s">
        <v>526</v>
      </c>
      <c r="C125" s="139">
        <v>401</v>
      </c>
      <c r="D125" s="136">
        <v>0</v>
      </c>
      <c r="E125" s="136">
        <v>0</v>
      </c>
      <c r="F125" s="139">
        <f t="shared" si="0"/>
        <v>401</v>
      </c>
      <c r="G125" s="136">
        <v>0</v>
      </c>
      <c r="H125" s="31"/>
      <c r="I125" s="39"/>
    </row>
    <row r="126" spans="1:9" ht="13.5" customHeight="1">
      <c r="A126" s="273"/>
      <c r="B126" s="135" t="s">
        <v>746</v>
      </c>
      <c r="C126" s="139">
        <v>7649</v>
      </c>
      <c r="D126" s="136">
        <v>0</v>
      </c>
      <c r="E126" s="136">
        <v>0</v>
      </c>
      <c r="F126" s="139">
        <f t="shared" si="0"/>
        <v>7649</v>
      </c>
      <c r="G126" s="136">
        <v>0</v>
      </c>
      <c r="H126" s="31"/>
      <c r="I126" s="39"/>
    </row>
    <row r="127" spans="1:9" ht="13.5" customHeight="1">
      <c r="A127" s="273"/>
      <c r="B127" s="135" t="s">
        <v>750</v>
      </c>
      <c r="C127" s="139">
        <v>3200</v>
      </c>
      <c r="D127" s="136">
        <v>0</v>
      </c>
      <c r="E127" s="136">
        <v>0</v>
      </c>
      <c r="F127" s="139">
        <f t="shared" si="0"/>
        <v>3200</v>
      </c>
      <c r="G127" s="136">
        <v>0</v>
      </c>
      <c r="H127" s="31"/>
      <c r="I127" s="39"/>
    </row>
    <row r="128" spans="1:9" ht="13.5" customHeight="1">
      <c r="A128" s="273"/>
      <c r="B128" s="135" t="s">
        <v>754</v>
      </c>
      <c r="C128" s="139">
        <v>3972</v>
      </c>
      <c r="D128" s="136">
        <v>0</v>
      </c>
      <c r="E128" s="136">
        <v>0</v>
      </c>
      <c r="F128" s="139">
        <f t="shared" si="0"/>
        <v>3972</v>
      </c>
      <c r="G128" s="136">
        <v>0</v>
      </c>
      <c r="H128" s="31"/>
      <c r="I128" s="39"/>
    </row>
    <row r="129" spans="1:9" ht="16.5" customHeight="1">
      <c r="A129" s="273" t="s">
        <v>1704</v>
      </c>
      <c r="B129" s="135" t="s">
        <v>1705</v>
      </c>
      <c r="C129" s="139">
        <f>C130+C131+C132+C133+C134</f>
        <v>22666.5</v>
      </c>
      <c r="D129" s="136">
        <v>0</v>
      </c>
      <c r="E129" s="136">
        <v>0</v>
      </c>
      <c r="F129" s="139">
        <f t="shared" si="0"/>
        <v>22666.5</v>
      </c>
      <c r="G129" s="136">
        <v>0</v>
      </c>
      <c r="H129" s="31"/>
      <c r="I129" s="39"/>
    </row>
    <row r="130" spans="1:9" ht="13.5" customHeight="1">
      <c r="A130" s="273"/>
      <c r="B130" s="135" t="s">
        <v>517</v>
      </c>
      <c r="C130" s="139">
        <v>380</v>
      </c>
      <c r="D130" s="136">
        <v>0</v>
      </c>
      <c r="E130" s="136">
        <v>0</v>
      </c>
      <c r="F130" s="139">
        <f t="shared" si="0"/>
        <v>380</v>
      </c>
      <c r="G130" s="136">
        <v>0</v>
      </c>
      <c r="H130" s="31"/>
      <c r="I130" s="39"/>
    </row>
    <row r="131" spans="1:9" ht="13.5" customHeight="1">
      <c r="A131" s="273"/>
      <c r="B131" s="135" t="s">
        <v>526</v>
      </c>
      <c r="C131" s="139">
        <v>717</v>
      </c>
      <c r="D131" s="136">
        <v>0</v>
      </c>
      <c r="E131" s="136">
        <v>0</v>
      </c>
      <c r="F131" s="139">
        <f t="shared" si="0"/>
        <v>717</v>
      </c>
      <c r="G131" s="136">
        <v>0</v>
      </c>
      <c r="H131" s="31"/>
      <c r="I131" s="39"/>
    </row>
    <row r="132" spans="1:9" ht="13.5" customHeight="1">
      <c r="A132" s="273"/>
      <c r="B132" s="135" t="s">
        <v>746</v>
      </c>
      <c r="C132" s="139">
        <v>9346</v>
      </c>
      <c r="D132" s="136">
        <v>0</v>
      </c>
      <c r="E132" s="136">
        <v>0</v>
      </c>
      <c r="F132" s="139">
        <f t="shared" si="0"/>
        <v>9346</v>
      </c>
      <c r="G132" s="136">
        <v>0</v>
      </c>
      <c r="H132" s="31"/>
      <c r="I132" s="39"/>
    </row>
    <row r="133" spans="1:9" ht="13.5" customHeight="1">
      <c r="A133" s="273"/>
      <c r="B133" s="135" t="s">
        <v>750</v>
      </c>
      <c r="C133" s="139">
        <v>3064</v>
      </c>
      <c r="D133" s="136">
        <v>0</v>
      </c>
      <c r="E133" s="136">
        <v>0</v>
      </c>
      <c r="F133" s="139">
        <f t="shared" si="0"/>
        <v>3064</v>
      </c>
      <c r="G133" s="136">
        <v>0</v>
      </c>
      <c r="H133" s="31"/>
      <c r="I133" s="39"/>
    </row>
    <row r="134" spans="1:9" ht="13.5" customHeight="1">
      <c r="A134" s="273"/>
      <c r="B134" s="135" t="s">
        <v>754</v>
      </c>
      <c r="C134" s="139">
        <v>9159.5</v>
      </c>
      <c r="D134" s="136">
        <v>0</v>
      </c>
      <c r="E134" s="136">
        <v>0</v>
      </c>
      <c r="F134" s="139">
        <f t="shared" si="0"/>
        <v>9159.5</v>
      </c>
      <c r="G134" s="136">
        <v>0</v>
      </c>
      <c r="H134" s="31"/>
      <c r="I134" s="39"/>
    </row>
    <row r="135" spans="1:9" ht="66" customHeight="1">
      <c r="A135" s="273" t="s">
        <v>1706</v>
      </c>
      <c r="B135" s="135" t="s">
        <v>1707</v>
      </c>
      <c r="C135" s="139">
        <f>C136+C137+C138+C139+C140</f>
        <v>65487</v>
      </c>
      <c r="D135" s="136">
        <v>0</v>
      </c>
      <c r="E135" s="136">
        <v>0</v>
      </c>
      <c r="F135" s="139">
        <f t="shared" si="0"/>
        <v>65487</v>
      </c>
      <c r="G135" s="136">
        <v>0</v>
      </c>
      <c r="H135" s="31"/>
      <c r="I135" s="39"/>
    </row>
    <row r="136" spans="1:9" ht="13.5" customHeight="1">
      <c r="A136" s="273"/>
      <c r="B136" s="135" t="s">
        <v>517</v>
      </c>
      <c r="C136" s="139">
        <v>3940</v>
      </c>
      <c r="D136" s="136">
        <v>0</v>
      </c>
      <c r="E136" s="136">
        <v>0</v>
      </c>
      <c r="F136" s="139">
        <f t="shared" si="0"/>
        <v>3940</v>
      </c>
      <c r="G136" s="136">
        <v>0</v>
      </c>
      <c r="H136" s="31"/>
      <c r="I136" s="39"/>
    </row>
    <row r="137" spans="1:9" ht="13.5" customHeight="1">
      <c r="A137" s="273"/>
      <c r="B137" s="135" t="s">
        <v>526</v>
      </c>
      <c r="C137" s="139">
        <v>18324</v>
      </c>
      <c r="D137" s="136">
        <v>0</v>
      </c>
      <c r="E137" s="136">
        <v>0</v>
      </c>
      <c r="F137" s="139">
        <f t="shared" si="0"/>
        <v>18324</v>
      </c>
      <c r="G137" s="136">
        <v>0</v>
      </c>
      <c r="H137" s="31"/>
      <c r="I137" s="39"/>
    </row>
    <row r="138" spans="1:9" ht="13.5" customHeight="1">
      <c r="A138" s="273"/>
      <c r="B138" s="135" t="s">
        <v>746</v>
      </c>
      <c r="C138" s="139">
        <v>20395</v>
      </c>
      <c r="D138" s="136">
        <v>0</v>
      </c>
      <c r="E138" s="136">
        <v>0</v>
      </c>
      <c r="F138" s="139">
        <f t="shared" si="0"/>
        <v>20395</v>
      </c>
      <c r="G138" s="136">
        <v>0</v>
      </c>
      <c r="H138" s="31"/>
      <c r="I138" s="39"/>
    </row>
    <row r="139" spans="1:9" ht="13.5" customHeight="1">
      <c r="A139" s="273"/>
      <c r="B139" s="135" t="s">
        <v>750</v>
      </c>
      <c r="C139" s="139">
        <v>15722</v>
      </c>
      <c r="D139" s="136">
        <v>0</v>
      </c>
      <c r="E139" s="136">
        <v>0</v>
      </c>
      <c r="F139" s="139">
        <f t="shared" si="0"/>
        <v>15722</v>
      </c>
      <c r="G139" s="136">
        <v>0</v>
      </c>
      <c r="H139" s="31"/>
      <c r="I139" s="39"/>
    </row>
    <row r="140" spans="1:9" ht="13.5" customHeight="1">
      <c r="A140" s="273"/>
      <c r="B140" s="135" t="s">
        <v>754</v>
      </c>
      <c r="C140" s="139">
        <v>7106</v>
      </c>
      <c r="D140" s="136">
        <v>0</v>
      </c>
      <c r="E140" s="136">
        <v>0</v>
      </c>
      <c r="F140" s="139">
        <f t="shared" si="0"/>
        <v>7106</v>
      </c>
      <c r="G140" s="136">
        <v>0</v>
      </c>
      <c r="H140" s="31"/>
      <c r="I140" s="39"/>
    </row>
    <row r="141" spans="1:9" ht="27" customHeight="1">
      <c r="A141" s="273" t="s">
        <v>1708</v>
      </c>
      <c r="B141" s="135" t="s">
        <v>1709</v>
      </c>
      <c r="C141" s="139">
        <f>C142+C143+C144+C145+C146</f>
        <v>5693</v>
      </c>
      <c r="D141" s="136">
        <v>0</v>
      </c>
      <c r="E141" s="136">
        <v>0</v>
      </c>
      <c r="F141" s="139">
        <f t="shared" si="0"/>
        <v>5693</v>
      </c>
      <c r="G141" s="136">
        <v>0</v>
      </c>
      <c r="H141" s="31"/>
      <c r="I141" s="39"/>
    </row>
    <row r="142" spans="1:9" ht="13.5" customHeight="1">
      <c r="A142" s="273"/>
      <c r="B142" s="135" t="s">
        <v>517</v>
      </c>
      <c r="C142" s="136">
        <v>0</v>
      </c>
      <c r="D142" s="136">
        <v>0</v>
      </c>
      <c r="E142" s="136">
        <v>0</v>
      </c>
      <c r="F142" s="136">
        <v>0</v>
      </c>
      <c r="G142" s="136">
        <v>0</v>
      </c>
      <c r="H142" s="31"/>
      <c r="I142" s="39"/>
    </row>
    <row r="143" spans="1:9" ht="13.5" customHeight="1">
      <c r="A143" s="273"/>
      <c r="B143" s="135" t="s">
        <v>526</v>
      </c>
      <c r="C143" s="139">
        <v>357</v>
      </c>
      <c r="D143" s="136">
        <v>0</v>
      </c>
      <c r="E143" s="136">
        <v>0</v>
      </c>
      <c r="F143" s="139">
        <f t="shared" si="0"/>
        <v>357</v>
      </c>
      <c r="G143" s="136">
        <v>0</v>
      </c>
      <c r="H143" s="31"/>
      <c r="I143" s="39"/>
    </row>
    <row r="144" spans="1:9" ht="13.5" customHeight="1">
      <c r="A144" s="273"/>
      <c r="B144" s="135" t="s">
        <v>746</v>
      </c>
      <c r="C144" s="139">
        <v>2590</v>
      </c>
      <c r="D144" s="136">
        <v>0</v>
      </c>
      <c r="E144" s="136">
        <v>0</v>
      </c>
      <c r="F144" s="139">
        <f t="shared" si="0"/>
        <v>2590</v>
      </c>
      <c r="G144" s="136">
        <v>0</v>
      </c>
      <c r="H144" s="31"/>
      <c r="I144" s="39"/>
    </row>
    <row r="145" spans="1:9" ht="13.5" customHeight="1">
      <c r="A145" s="273"/>
      <c r="B145" s="135" t="s">
        <v>750</v>
      </c>
      <c r="C145" s="139">
        <v>1461</v>
      </c>
      <c r="D145" s="136">
        <v>0</v>
      </c>
      <c r="E145" s="136">
        <v>0</v>
      </c>
      <c r="F145" s="139">
        <f t="shared" si="0"/>
        <v>1461</v>
      </c>
      <c r="G145" s="136">
        <v>0</v>
      </c>
      <c r="H145" s="31"/>
      <c r="I145" s="39"/>
    </row>
    <row r="146" spans="1:9" ht="13.5" customHeight="1">
      <c r="A146" s="273"/>
      <c r="B146" s="135" t="s">
        <v>754</v>
      </c>
      <c r="C146" s="139">
        <v>1285</v>
      </c>
      <c r="D146" s="136">
        <v>0</v>
      </c>
      <c r="E146" s="136">
        <v>0</v>
      </c>
      <c r="F146" s="139">
        <f t="shared" si="0"/>
        <v>1285</v>
      </c>
      <c r="G146" s="136">
        <v>0</v>
      </c>
      <c r="H146" s="31"/>
      <c r="I146" s="39"/>
    </row>
    <row r="147" spans="1:9" ht="40.5" customHeight="1">
      <c r="A147" s="273" t="s">
        <v>1710</v>
      </c>
      <c r="B147" s="135" t="s">
        <v>1711</v>
      </c>
      <c r="C147" s="139">
        <f>C148+C149+C150+C151+C152</f>
        <v>4038</v>
      </c>
      <c r="D147" s="136">
        <v>0</v>
      </c>
      <c r="E147" s="136">
        <v>0</v>
      </c>
      <c r="F147" s="139">
        <f t="shared" si="0"/>
        <v>4038</v>
      </c>
      <c r="G147" s="136">
        <v>0</v>
      </c>
      <c r="H147" s="31"/>
      <c r="I147" s="39"/>
    </row>
    <row r="148" spans="1:9" ht="13.5" customHeight="1">
      <c r="A148" s="273"/>
      <c r="B148" s="135" t="s">
        <v>517</v>
      </c>
      <c r="C148" s="136">
        <v>0</v>
      </c>
      <c r="D148" s="136">
        <v>0</v>
      </c>
      <c r="E148" s="136">
        <v>0</v>
      </c>
      <c r="F148" s="136">
        <f t="shared" si="0"/>
        <v>0</v>
      </c>
      <c r="G148" s="136">
        <v>0</v>
      </c>
      <c r="H148" s="31"/>
      <c r="I148" s="39"/>
    </row>
    <row r="149" spans="1:9" ht="13.5" customHeight="1">
      <c r="A149" s="273"/>
      <c r="B149" s="135" t="s">
        <v>526</v>
      </c>
      <c r="C149" s="136">
        <v>0</v>
      </c>
      <c r="D149" s="136">
        <v>0</v>
      </c>
      <c r="E149" s="136">
        <v>0</v>
      </c>
      <c r="F149" s="136">
        <f t="shared" si="0"/>
        <v>0</v>
      </c>
      <c r="G149" s="136">
        <v>0</v>
      </c>
      <c r="H149" s="31"/>
      <c r="I149" s="39"/>
    </row>
    <row r="150" spans="1:9" ht="13.5" customHeight="1">
      <c r="A150" s="273"/>
      <c r="B150" s="135" t="s">
        <v>746</v>
      </c>
      <c r="C150" s="139">
        <v>1568</v>
      </c>
      <c r="D150" s="136">
        <v>0</v>
      </c>
      <c r="E150" s="136">
        <v>0</v>
      </c>
      <c r="F150" s="139">
        <f t="shared" si="0"/>
        <v>1568</v>
      </c>
      <c r="G150" s="136">
        <v>0</v>
      </c>
      <c r="H150" s="31"/>
      <c r="I150" s="39"/>
    </row>
    <row r="151" spans="1:9" ht="13.5" customHeight="1">
      <c r="A151" s="273"/>
      <c r="B151" s="135" t="s">
        <v>750</v>
      </c>
      <c r="C151" s="139">
        <v>1240</v>
      </c>
      <c r="D151" s="136">
        <v>0</v>
      </c>
      <c r="E151" s="136">
        <v>0</v>
      </c>
      <c r="F151" s="139">
        <f t="shared" si="0"/>
        <v>1240</v>
      </c>
      <c r="G151" s="136">
        <v>0</v>
      </c>
      <c r="H151" s="31"/>
      <c r="I151" s="39"/>
    </row>
    <row r="152" spans="1:9" ht="13.5" customHeight="1">
      <c r="A152" s="273"/>
      <c r="B152" s="135" t="s">
        <v>754</v>
      </c>
      <c r="C152" s="139">
        <v>1230</v>
      </c>
      <c r="D152" s="136">
        <v>0</v>
      </c>
      <c r="E152" s="136">
        <v>0</v>
      </c>
      <c r="F152" s="139">
        <f t="shared" si="0"/>
        <v>1230</v>
      </c>
      <c r="G152" s="136">
        <v>0</v>
      </c>
      <c r="H152" s="31"/>
      <c r="I152" s="39"/>
    </row>
    <row r="153" spans="1:9" ht="24" customHeight="1">
      <c r="A153" s="273" t="s">
        <v>1712</v>
      </c>
      <c r="B153" s="135" t="s">
        <v>1713</v>
      </c>
      <c r="C153" s="139">
        <f>C154+C155+C156+C157+C158</f>
        <v>5661.6</v>
      </c>
      <c r="D153" s="136">
        <v>0</v>
      </c>
      <c r="E153" s="136">
        <v>0</v>
      </c>
      <c r="F153" s="139">
        <f t="shared" si="0"/>
        <v>5661.6</v>
      </c>
      <c r="G153" s="136">
        <v>0</v>
      </c>
      <c r="H153" s="31"/>
      <c r="I153" s="39"/>
    </row>
    <row r="154" spans="1:9" ht="13.5" customHeight="1">
      <c r="A154" s="273"/>
      <c r="B154" s="135" t="s">
        <v>517</v>
      </c>
      <c r="C154" s="136">
        <v>0</v>
      </c>
      <c r="D154" s="136">
        <v>0</v>
      </c>
      <c r="E154" s="136">
        <v>0</v>
      </c>
      <c r="F154" s="136">
        <f t="shared" si="0"/>
        <v>0</v>
      </c>
      <c r="G154" s="136">
        <v>0</v>
      </c>
      <c r="H154" s="31"/>
      <c r="I154" s="39"/>
    </row>
    <row r="155" spans="1:9" ht="13.5" customHeight="1">
      <c r="A155" s="273"/>
      <c r="B155" s="135" t="s">
        <v>526</v>
      </c>
      <c r="C155" s="136">
        <v>0</v>
      </c>
      <c r="D155" s="136">
        <v>0</v>
      </c>
      <c r="E155" s="136">
        <v>0</v>
      </c>
      <c r="F155" s="136">
        <f t="shared" si="0"/>
        <v>0</v>
      </c>
      <c r="G155" s="136">
        <v>0</v>
      </c>
      <c r="H155" s="31"/>
      <c r="I155" s="39"/>
    </row>
    <row r="156" spans="1:9" ht="13.5" customHeight="1">
      <c r="A156" s="273"/>
      <c r="B156" s="135" t="s">
        <v>746</v>
      </c>
      <c r="C156" s="139">
        <v>3816</v>
      </c>
      <c r="D156" s="136">
        <v>0</v>
      </c>
      <c r="E156" s="136">
        <v>0</v>
      </c>
      <c r="F156" s="139">
        <f t="shared" si="0"/>
        <v>3816</v>
      </c>
      <c r="G156" s="136">
        <v>0</v>
      </c>
      <c r="H156" s="31"/>
      <c r="I156" s="39"/>
    </row>
    <row r="157" spans="1:9" ht="13.5" customHeight="1">
      <c r="A157" s="273"/>
      <c r="B157" s="135" t="s">
        <v>750</v>
      </c>
      <c r="C157" s="139">
        <v>831.1</v>
      </c>
      <c r="D157" s="136">
        <v>0</v>
      </c>
      <c r="E157" s="136">
        <v>0</v>
      </c>
      <c r="F157" s="139">
        <f t="shared" si="0"/>
        <v>831.1</v>
      </c>
      <c r="G157" s="136">
        <v>0</v>
      </c>
      <c r="H157" s="31"/>
      <c r="I157" s="39"/>
    </row>
    <row r="158" spans="1:9" ht="13.5" customHeight="1">
      <c r="A158" s="273"/>
      <c r="B158" s="135" t="s">
        <v>754</v>
      </c>
      <c r="C158" s="139">
        <v>1014.5</v>
      </c>
      <c r="D158" s="136">
        <v>0</v>
      </c>
      <c r="E158" s="136">
        <v>0</v>
      </c>
      <c r="F158" s="139">
        <f t="shared" si="0"/>
        <v>1014.5</v>
      </c>
      <c r="G158" s="136">
        <v>0</v>
      </c>
      <c r="H158" s="31"/>
      <c r="I158" s="39"/>
    </row>
    <row r="159" spans="1:9" ht="24.75" customHeight="1">
      <c r="A159" s="273" t="s">
        <v>1714</v>
      </c>
      <c r="B159" s="135" t="s">
        <v>1715</v>
      </c>
      <c r="C159" s="139">
        <f>C160+C161+C162+C163+C164</f>
        <v>241</v>
      </c>
      <c r="D159" s="136">
        <v>0</v>
      </c>
      <c r="E159" s="136">
        <v>0</v>
      </c>
      <c r="F159" s="139">
        <f t="shared" si="0"/>
        <v>241</v>
      </c>
      <c r="G159" s="136">
        <v>0</v>
      </c>
      <c r="H159" s="31"/>
      <c r="I159" s="39"/>
    </row>
    <row r="160" spans="1:9" ht="13.5" customHeight="1">
      <c r="A160" s="273"/>
      <c r="B160" s="135" t="s">
        <v>517</v>
      </c>
      <c r="C160" s="136">
        <v>0</v>
      </c>
      <c r="D160" s="136">
        <v>0</v>
      </c>
      <c r="E160" s="136">
        <v>0</v>
      </c>
      <c r="F160" s="136">
        <f t="shared" si="0"/>
        <v>0</v>
      </c>
      <c r="G160" s="136">
        <v>0</v>
      </c>
      <c r="H160" s="31"/>
      <c r="I160" s="39"/>
    </row>
    <row r="161" spans="1:9" ht="13.5" customHeight="1">
      <c r="A161" s="273"/>
      <c r="B161" s="135" t="s">
        <v>526</v>
      </c>
      <c r="C161" s="136">
        <v>0</v>
      </c>
      <c r="D161" s="136">
        <v>0</v>
      </c>
      <c r="E161" s="136">
        <v>0</v>
      </c>
      <c r="F161" s="136">
        <f t="shared" si="0"/>
        <v>0</v>
      </c>
      <c r="G161" s="136">
        <v>0</v>
      </c>
      <c r="H161" s="31"/>
      <c r="I161" s="39"/>
    </row>
    <row r="162" spans="1:9" ht="13.5" customHeight="1">
      <c r="A162" s="273"/>
      <c r="B162" s="135" t="s">
        <v>746</v>
      </c>
      <c r="C162" s="139">
        <v>78</v>
      </c>
      <c r="D162" s="136">
        <v>0</v>
      </c>
      <c r="E162" s="136">
        <v>0</v>
      </c>
      <c r="F162" s="139">
        <f t="shared" si="0"/>
        <v>78</v>
      </c>
      <c r="G162" s="136">
        <v>0</v>
      </c>
      <c r="H162" s="31"/>
      <c r="I162" s="39"/>
    </row>
    <row r="163" spans="1:9" ht="13.5" customHeight="1">
      <c r="A163" s="273"/>
      <c r="B163" s="135" t="s">
        <v>750</v>
      </c>
      <c r="C163" s="139">
        <v>80</v>
      </c>
      <c r="D163" s="136">
        <v>0</v>
      </c>
      <c r="E163" s="136">
        <v>0</v>
      </c>
      <c r="F163" s="139">
        <f t="shared" si="0"/>
        <v>80</v>
      </c>
      <c r="G163" s="136">
        <v>0</v>
      </c>
      <c r="H163" s="31"/>
      <c r="I163" s="39"/>
    </row>
    <row r="164" spans="1:9" ht="13.5" customHeight="1">
      <c r="A164" s="273"/>
      <c r="B164" s="135" t="s">
        <v>754</v>
      </c>
      <c r="C164" s="139">
        <v>83</v>
      </c>
      <c r="D164" s="136">
        <v>0</v>
      </c>
      <c r="E164" s="136">
        <v>0</v>
      </c>
      <c r="F164" s="139">
        <f t="shared" si="0"/>
        <v>83</v>
      </c>
      <c r="G164" s="136">
        <v>0</v>
      </c>
      <c r="H164" s="31"/>
      <c r="I164" s="39"/>
    </row>
    <row r="165" spans="1:9" ht="13.5" customHeight="1">
      <c r="A165" s="273" t="s">
        <v>1716</v>
      </c>
      <c r="B165" s="135" t="s">
        <v>1717</v>
      </c>
      <c r="C165" s="139">
        <f>C166+C167+C168+C169+C170</f>
        <v>7340</v>
      </c>
      <c r="D165" s="136">
        <v>0</v>
      </c>
      <c r="E165" s="136">
        <v>0</v>
      </c>
      <c r="F165" s="139">
        <f t="shared" si="0"/>
        <v>7340</v>
      </c>
      <c r="G165" s="136">
        <v>0</v>
      </c>
      <c r="H165" s="31"/>
      <c r="I165" s="39"/>
    </row>
    <row r="166" spans="1:9" ht="13.5" customHeight="1">
      <c r="A166" s="273"/>
      <c r="B166" s="135" t="s">
        <v>517</v>
      </c>
      <c r="C166" s="136">
        <v>0</v>
      </c>
      <c r="D166" s="136">
        <v>0</v>
      </c>
      <c r="E166" s="136">
        <v>0</v>
      </c>
      <c r="F166" s="136">
        <f t="shared" si="0"/>
        <v>0</v>
      </c>
      <c r="G166" s="136">
        <v>0</v>
      </c>
      <c r="H166" s="31"/>
      <c r="I166" s="39"/>
    </row>
    <row r="167" spans="1:9" ht="13.5" customHeight="1">
      <c r="A167" s="273"/>
      <c r="B167" s="135" t="s">
        <v>526</v>
      </c>
      <c r="C167" s="136">
        <v>764</v>
      </c>
      <c r="D167" s="136">
        <v>0</v>
      </c>
      <c r="E167" s="136">
        <v>0</v>
      </c>
      <c r="F167" s="136">
        <f t="shared" si="0"/>
        <v>764</v>
      </c>
      <c r="G167" s="136">
        <v>0</v>
      </c>
      <c r="H167" s="31"/>
      <c r="I167" s="39"/>
    </row>
    <row r="168" spans="1:9" ht="13.5" customHeight="1">
      <c r="A168" s="273"/>
      <c r="B168" s="135" t="s">
        <v>746</v>
      </c>
      <c r="C168" s="139">
        <v>3691</v>
      </c>
      <c r="D168" s="136">
        <v>0</v>
      </c>
      <c r="E168" s="136">
        <v>0</v>
      </c>
      <c r="F168" s="139">
        <f t="shared" si="0"/>
        <v>3691</v>
      </c>
      <c r="G168" s="136">
        <v>0</v>
      </c>
      <c r="H168" s="31"/>
      <c r="I168" s="39"/>
    </row>
    <row r="169" spans="1:9" ht="13.5" customHeight="1">
      <c r="A169" s="273"/>
      <c r="B169" s="135" t="s">
        <v>750</v>
      </c>
      <c r="C169" s="139">
        <v>1459</v>
      </c>
      <c r="D169" s="136">
        <v>0</v>
      </c>
      <c r="E169" s="136">
        <v>0</v>
      </c>
      <c r="F169" s="139">
        <f aca="true" t="shared" si="1" ref="F169:F206">C169</f>
        <v>1459</v>
      </c>
      <c r="G169" s="136">
        <v>0</v>
      </c>
      <c r="H169" s="31"/>
      <c r="I169" s="39"/>
    </row>
    <row r="170" spans="1:9" ht="13.5" customHeight="1">
      <c r="A170" s="273"/>
      <c r="B170" s="135" t="s">
        <v>754</v>
      </c>
      <c r="C170" s="139">
        <v>1426</v>
      </c>
      <c r="D170" s="136">
        <v>0</v>
      </c>
      <c r="E170" s="136">
        <v>0</v>
      </c>
      <c r="F170" s="139">
        <f t="shared" si="1"/>
        <v>1426</v>
      </c>
      <c r="G170" s="136">
        <v>0</v>
      </c>
      <c r="H170" s="31"/>
      <c r="I170" s="39"/>
    </row>
    <row r="171" spans="1:9" ht="24" customHeight="1">
      <c r="A171" s="273" t="s">
        <v>1718</v>
      </c>
      <c r="B171" s="135" t="s">
        <v>1719</v>
      </c>
      <c r="C171" s="139">
        <f>C172++C173+C174+C175+C176</f>
        <v>8175.9</v>
      </c>
      <c r="D171" s="136">
        <v>0</v>
      </c>
      <c r="E171" s="136">
        <v>0</v>
      </c>
      <c r="F171" s="139">
        <f t="shared" si="1"/>
        <v>8175.9</v>
      </c>
      <c r="G171" s="136">
        <v>0</v>
      </c>
      <c r="H171" s="31"/>
      <c r="I171" s="39"/>
    </row>
    <row r="172" spans="1:9" ht="13.5" customHeight="1">
      <c r="A172" s="273"/>
      <c r="B172" s="135" t="s">
        <v>517</v>
      </c>
      <c r="C172" s="136">
        <v>0</v>
      </c>
      <c r="D172" s="136">
        <v>0</v>
      </c>
      <c r="E172" s="136">
        <v>0</v>
      </c>
      <c r="F172" s="136">
        <f t="shared" si="1"/>
        <v>0</v>
      </c>
      <c r="G172" s="136">
        <v>0</v>
      </c>
      <c r="H172" s="31"/>
      <c r="I172" s="39"/>
    </row>
    <row r="173" spans="1:9" ht="13.5" customHeight="1">
      <c r="A173" s="273"/>
      <c r="B173" s="135" t="s">
        <v>526</v>
      </c>
      <c r="C173" s="139">
        <v>940</v>
      </c>
      <c r="D173" s="136">
        <v>0</v>
      </c>
      <c r="E173" s="136">
        <v>0</v>
      </c>
      <c r="F173" s="139">
        <f t="shared" si="1"/>
        <v>940</v>
      </c>
      <c r="G173" s="136">
        <v>0</v>
      </c>
      <c r="H173" s="31"/>
      <c r="I173" s="39"/>
    </row>
    <row r="174" spans="1:9" ht="13.5" customHeight="1">
      <c r="A174" s="273"/>
      <c r="B174" s="135" t="s">
        <v>746</v>
      </c>
      <c r="C174" s="139">
        <v>4132</v>
      </c>
      <c r="D174" s="136">
        <v>0</v>
      </c>
      <c r="E174" s="136">
        <v>0</v>
      </c>
      <c r="F174" s="139">
        <f t="shared" si="1"/>
        <v>4132</v>
      </c>
      <c r="G174" s="136">
        <v>0</v>
      </c>
      <c r="H174" s="31"/>
      <c r="I174" s="39"/>
    </row>
    <row r="175" spans="1:9" ht="13.5" customHeight="1">
      <c r="A175" s="273"/>
      <c r="B175" s="135" t="s">
        <v>750</v>
      </c>
      <c r="C175" s="139">
        <v>2579.9</v>
      </c>
      <c r="D175" s="136">
        <v>0</v>
      </c>
      <c r="E175" s="136">
        <v>0</v>
      </c>
      <c r="F175" s="139">
        <f t="shared" si="1"/>
        <v>2579.9</v>
      </c>
      <c r="G175" s="136">
        <v>0</v>
      </c>
      <c r="H175" s="31"/>
      <c r="I175" s="39"/>
    </row>
    <row r="176" spans="1:9" ht="13.5" customHeight="1">
      <c r="A176" s="273"/>
      <c r="B176" s="135" t="s">
        <v>754</v>
      </c>
      <c r="C176" s="139">
        <v>524</v>
      </c>
      <c r="D176" s="136">
        <v>0</v>
      </c>
      <c r="E176" s="136">
        <v>0</v>
      </c>
      <c r="F176" s="139">
        <f t="shared" si="1"/>
        <v>524</v>
      </c>
      <c r="G176" s="136">
        <v>0</v>
      </c>
      <c r="H176" s="31"/>
      <c r="I176" s="39"/>
    </row>
    <row r="177" spans="1:9" ht="13.5" customHeight="1">
      <c r="A177" s="273" t="s">
        <v>1720</v>
      </c>
      <c r="B177" s="135" t="s">
        <v>1721</v>
      </c>
      <c r="C177" s="139">
        <f>C178+C179+C180+C181+C182</f>
        <v>22262</v>
      </c>
      <c r="D177" s="136">
        <v>0</v>
      </c>
      <c r="E177" s="136">
        <v>0</v>
      </c>
      <c r="F177" s="139">
        <f t="shared" si="1"/>
        <v>22262</v>
      </c>
      <c r="G177" s="136">
        <v>0</v>
      </c>
      <c r="H177" s="31"/>
      <c r="I177" s="39"/>
    </row>
    <row r="178" spans="1:9" ht="13.5" customHeight="1">
      <c r="A178" s="273"/>
      <c r="B178" s="135" t="s">
        <v>517</v>
      </c>
      <c r="C178" s="136">
        <v>0</v>
      </c>
      <c r="D178" s="136">
        <v>0</v>
      </c>
      <c r="E178" s="136">
        <v>0</v>
      </c>
      <c r="F178" s="136">
        <v>0</v>
      </c>
      <c r="G178" s="136">
        <v>0</v>
      </c>
      <c r="H178" s="31"/>
      <c r="I178" s="39"/>
    </row>
    <row r="179" spans="1:9" ht="13.5" customHeight="1">
      <c r="A179" s="273"/>
      <c r="B179" s="135" t="s">
        <v>526</v>
      </c>
      <c r="C179" s="136">
        <v>0</v>
      </c>
      <c r="D179" s="136">
        <v>0</v>
      </c>
      <c r="E179" s="136">
        <v>0</v>
      </c>
      <c r="F179" s="136">
        <v>0</v>
      </c>
      <c r="G179" s="136">
        <v>0</v>
      </c>
      <c r="H179" s="31"/>
      <c r="I179" s="39"/>
    </row>
    <row r="180" spans="1:9" ht="13.5" customHeight="1">
      <c r="A180" s="273"/>
      <c r="B180" s="135" t="s">
        <v>746</v>
      </c>
      <c r="C180" s="139">
        <v>10163</v>
      </c>
      <c r="D180" s="136">
        <v>0</v>
      </c>
      <c r="E180" s="136">
        <v>0</v>
      </c>
      <c r="F180" s="139">
        <f t="shared" si="1"/>
        <v>10163</v>
      </c>
      <c r="G180" s="136">
        <v>0</v>
      </c>
      <c r="H180" s="31"/>
      <c r="I180" s="39"/>
    </row>
    <row r="181" spans="1:9" ht="13.5" customHeight="1">
      <c r="A181" s="273"/>
      <c r="B181" s="135" t="s">
        <v>750</v>
      </c>
      <c r="C181" s="139">
        <v>5259</v>
      </c>
      <c r="D181" s="136">
        <v>0</v>
      </c>
      <c r="E181" s="136">
        <v>0</v>
      </c>
      <c r="F181" s="139">
        <f t="shared" si="1"/>
        <v>5259</v>
      </c>
      <c r="G181" s="136">
        <v>0</v>
      </c>
      <c r="H181" s="31"/>
      <c r="I181" s="39"/>
    </row>
    <row r="182" spans="1:9" ht="13.5" customHeight="1">
      <c r="A182" s="273"/>
      <c r="B182" s="135" t="s">
        <v>754</v>
      </c>
      <c r="C182" s="139">
        <v>6840</v>
      </c>
      <c r="D182" s="136">
        <v>0</v>
      </c>
      <c r="E182" s="136">
        <v>0</v>
      </c>
      <c r="F182" s="139">
        <f t="shared" si="1"/>
        <v>6840</v>
      </c>
      <c r="G182" s="136">
        <v>0</v>
      </c>
      <c r="H182" s="31"/>
      <c r="I182" s="39"/>
    </row>
    <row r="183" spans="1:9" ht="14.25" customHeight="1">
      <c r="A183" s="273" t="s">
        <v>1722</v>
      </c>
      <c r="B183" s="135" t="s">
        <v>2076</v>
      </c>
      <c r="C183" s="139">
        <f>C184+C185+C186+C187+C188</f>
        <v>10182</v>
      </c>
      <c r="D183" s="136">
        <v>0</v>
      </c>
      <c r="E183" s="136">
        <v>0</v>
      </c>
      <c r="F183" s="139">
        <f t="shared" si="1"/>
        <v>10182</v>
      </c>
      <c r="G183" s="136">
        <v>0</v>
      </c>
      <c r="H183" s="31"/>
      <c r="I183" s="39"/>
    </row>
    <row r="184" spans="1:9" ht="13.5" customHeight="1">
      <c r="A184" s="273"/>
      <c r="B184" s="135" t="s">
        <v>517</v>
      </c>
      <c r="C184" s="136">
        <v>0</v>
      </c>
      <c r="D184" s="136">
        <v>0</v>
      </c>
      <c r="E184" s="136">
        <v>0</v>
      </c>
      <c r="F184" s="136">
        <f t="shared" si="1"/>
        <v>0</v>
      </c>
      <c r="G184" s="136">
        <v>0</v>
      </c>
      <c r="H184" s="31"/>
      <c r="I184" s="39"/>
    </row>
    <row r="185" spans="1:9" ht="13.5" customHeight="1">
      <c r="A185" s="273"/>
      <c r="B185" s="135" t="s">
        <v>526</v>
      </c>
      <c r="C185" s="139">
        <v>940</v>
      </c>
      <c r="D185" s="136">
        <v>0</v>
      </c>
      <c r="E185" s="136">
        <v>0</v>
      </c>
      <c r="F185" s="139">
        <f t="shared" si="1"/>
        <v>940</v>
      </c>
      <c r="G185" s="136">
        <v>0</v>
      </c>
      <c r="H185" s="31"/>
      <c r="I185" s="39"/>
    </row>
    <row r="186" spans="1:9" ht="11.25" customHeight="1">
      <c r="A186" s="273"/>
      <c r="B186" s="135" t="s">
        <v>746</v>
      </c>
      <c r="C186" s="139">
        <v>5209</v>
      </c>
      <c r="D186" s="136">
        <v>0</v>
      </c>
      <c r="E186" s="136">
        <v>0</v>
      </c>
      <c r="F186" s="139">
        <f t="shared" si="1"/>
        <v>5209</v>
      </c>
      <c r="G186" s="136">
        <v>0</v>
      </c>
      <c r="H186" s="31"/>
      <c r="I186" s="39"/>
    </row>
    <row r="187" spans="1:9" ht="11.25" customHeight="1">
      <c r="A187" s="273"/>
      <c r="B187" s="135" t="s">
        <v>750</v>
      </c>
      <c r="C187" s="139">
        <v>2120</v>
      </c>
      <c r="D187" s="136">
        <v>0</v>
      </c>
      <c r="E187" s="136">
        <v>0</v>
      </c>
      <c r="F187" s="139">
        <f t="shared" si="1"/>
        <v>2120</v>
      </c>
      <c r="G187" s="136">
        <v>0</v>
      </c>
      <c r="H187" s="31"/>
      <c r="I187" s="39"/>
    </row>
    <row r="188" spans="1:9" ht="11.25" customHeight="1">
      <c r="A188" s="273"/>
      <c r="B188" s="135" t="s">
        <v>754</v>
      </c>
      <c r="C188" s="139">
        <v>1913</v>
      </c>
      <c r="D188" s="136">
        <v>0</v>
      </c>
      <c r="E188" s="136">
        <v>0</v>
      </c>
      <c r="F188" s="139">
        <f t="shared" si="1"/>
        <v>1913</v>
      </c>
      <c r="G188" s="136">
        <v>0</v>
      </c>
      <c r="H188" s="31"/>
      <c r="I188" s="39"/>
    </row>
    <row r="189" spans="1:9" ht="25.5" customHeight="1">
      <c r="A189" s="273" t="s">
        <v>1723</v>
      </c>
      <c r="B189" s="135" t="s">
        <v>1724</v>
      </c>
      <c r="C189" s="139">
        <f>C190+C191+C192+C193+C194</f>
        <v>1482</v>
      </c>
      <c r="D189" s="136">
        <v>0</v>
      </c>
      <c r="E189" s="136">
        <v>0</v>
      </c>
      <c r="F189" s="139">
        <f t="shared" si="1"/>
        <v>1482</v>
      </c>
      <c r="G189" s="136">
        <v>0</v>
      </c>
      <c r="H189" s="31"/>
      <c r="I189" s="39"/>
    </row>
    <row r="190" spans="1:9" ht="13.5" customHeight="1">
      <c r="A190" s="273"/>
      <c r="B190" s="135" t="s">
        <v>517</v>
      </c>
      <c r="C190" s="136">
        <v>0</v>
      </c>
      <c r="D190" s="136">
        <v>0</v>
      </c>
      <c r="E190" s="136">
        <v>0</v>
      </c>
      <c r="F190" s="136">
        <f t="shared" si="1"/>
        <v>0</v>
      </c>
      <c r="G190" s="136">
        <v>0</v>
      </c>
      <c r="H190" s="31"/>
      <c r="I190" s="39"/>
    </row>
    <row r="191" spans="1:9" ht="13.5" customHeight="1">
      <c r="A191" s="273"/>
      <c r="B191" s="135" t="s">
        <v>526</v>
      </c>
      <c r="C191" s="136">
        <v>0</v>
      </c>
      <c r="D191" s="136">
        <v>0</v>
      </c>
      <c r="E191" s="136">
        <v>0</v>
      </c>
      <c r="F191" s="136">
        <f t="shared" si="1"/>
        <v>0</v>
      </c>
      <c r="G191" s="136">
        <v>0</v>
      </c>
      <c r="H191" s="31"/>
      <c r="I191" s="39"/>
    </row>
    <row r="192" spans="1:9" ht="13.5" customHeight="1">
      <c r="A192" s="273"/>
      <c r="B192" s="135" t="s">
        <v>746</v>
      </c>
      <c r="C192" s="139">
        <v>1482</v>
      </c>
      <c r="D192" s="136">
        <v>0</v>
      </c>
      <c r="E192" s="136">
        <v>0</v>
      </c>
      <c r="F192" s="136">
        <f t="shared" si="1"/>
        <v>1482</v>
      </c>
      <c r="G192" s="136">
        <v>0</v>
      </c>
      <c r="H192" s="31"/>
      <c r="I192" s="39"/>
    </row>
    <row r="193" spans="1:9" ht="13.5" customHeight="1">
      <c r="A193" s="273"/>
      <c r="B193" s="135" t="s">
        <v>750</v>
      </c>
      <c r="C193" s="136">
        <v>0</v>
      </c>
      <c r="D193" s="136">
        <v>0</v>
      </c>
      <c r="E193" s="136">
        <v>0</v>
      </c>
      <c r="F193" s="136">
        <f t="shared" si="1"/>
        <v>0</v>
      </c>
      <c r="G193" s="136">
        <v>0</v>
      </c>
      <c r="H193" s="31"/>
      <c r="I193" s="39"/>
    </row>
    <row r="194" spans="1:9" ht="13.5" customHeight="1">
      <c r="A194" s="273"/>
      <c r="B194" s="135" t="s">
        <v>754</v>
      </c>
      <c r="C194" s="136">
        <v>0</v>
      </c>
      <c r="D194" s="136">
        <v>0</v>
      </c>
      <c r="E194" s="136">
        <v>0</v>
      </c>
      <c r="F194" s="136">
        <f t="shared" si="1"/>
        <v>0</v>
      </c>
      <c r="G194" s="136">
        <v>0</v>
      </c>
      <c r="H194" s="31"/>
      <c r="I194" s="39"/>
    </row>
    <row r="195" spans="1:9" ht="13.5" customHeight="1">
      <c r="A195" s="273" t="s">
        <v>1725</v>
      </c>
      <c r="B195" s="135" t="s">
        <v>1726</v>
      </c>
      <c r="C195" s="139">
        <f>C196+C197+C198+C199+C200</f>
        <v>4857</v>
      </c>
      <c r="D195" s="136">
        <v>0</v>
      </c>
      <c r="E195" s="136">
        <v>0</v>
      </c>
      <c r="F195" s="139">
        <f t="shared" si="1"/>
        <v>4857</v>
      </c>
      <c r="G195" s="136">
        <v>0</v>
      </c>
      <c r="H195" s="31"/>
      <c r="I195" s="39"/>
    </row>
    <row r="196" spans="1:9" ht="13.5" customHeight="1">
      <c r="A196" s="273"/>
      <c r="B196" s="135" t="s">
        <v>517</v>
      </c>
      <c r="C196" s="136">
        <v>0</v>
      </c>
      <c r="D196" s="136">
        <v>0</v>
      </c>
      <c r="E196" s="136">
        <v>0</v>
      </c>
      <c r="F196" s="136">
        <v>0</v>
      </c>
      <c r="G196" s="136">
        <v>0</v>
      </c>
      <c r="H196" s="31"/>
      <c r="I196" s="39"/>
    </row>
    <row r="197" spans="1:9" ht="13.5" customHeight="1">
      <c r="A197" s="273"/>
      <c r="B197" s="135" t="s">
        <v>526</v>
      </c>
      <c r="C197" s="139">
        <v>117</v>
      </c>
      <c r="D197" s="136">
        <v>0</v>
      </c>
      <c r="E197" s="136">
        <v>0</v>
      </c>
      <c r="F197" s="139">
        <f t="shared" si="1"/>
        <v>117</v>
      </c>
      <c r="G197" s="136">
        <v>0</v>
      </c>
      <c r="H197" s="31"/>
      <c r="I197" s="39"/>
    </row>
    <row r="198" spans="1:9" ht="13.5" customHeight="1">
      <c r="A198" s="273"/>
      <c r="B198" s="135" t="s">
        <v>746</v>
      </c>
      <c r="C198" s="139">
        <v>1502</v>
      </c>
      <c r="D198" s="136">
        <v>0</v>
      </c>
      <c r="E198" s="136">
        <v>0</v>
      </c>
      <c r="F198" s="139">
        <f t="shared" si="1"/>
        <v>1502</v>
      </c>
      <c r="G198" s="136">
        <v>0</v>
      </c>
      <c r="H198" s="31"/>
      <c r="I198" s="39"/>
    </row>
    <row r="199" spans="1:9" ht="13.5" customHeight="1">
      <c r="A199" s="273"/>
      <c r="B199" s="135" t="s">
        <v>750</v>
      </c>
      <c r="C199" s="139">
        <v>3148</v>
      </c>
      <c r="D199" s="136">
        <v>0</v>
      </c>
      <c r="E199" s="136">
        <v>0</v>
      </c>
      <c r="F199" s="139">
        <f t="shared" si="1"/>
        <v>3148</v>
      </c>
      <c r="G199" s="136">
        <v>0</v>
      </c>
      <c r="H199" s="31"/>
      <c r="I199" s="39"/>
    </row>
    <row r="200" spans="1:9" ht="13.5" customHeight="1">
      <c r="A200" s="273"/>
      <c r="B200" s="135" t="s">
        <v>754</v>
      </c>
      <c r="C200" s="139">
        <v>90</v>
      </c>
      <c r="D200" s="136">
        <v>0</v>
      </c>
      <c r="E200" s="136">
        <v>0</v>
      </c>
      <c r="F200" s="139">
        <f t="shared" si="1"/>
        <v>90</v>
      </c>
      <c r="G200" s="136">
        <v>0</v>
      </c>
      <c r="H200" s="31"/>
      <c r="I200" s="39"/>
    </row>
    <row r="201" spans="1:9" ht="26.25" customHeight="1">
      <c r="A201" s="273" t="s">
        <v>1727</v>
      </c>
      <c r="B201" s="135" t="s">
        <v>1728</v>
      </c>
      <c r="C201" s="139">
        <f>C202+C203+C204+C205+C206</f>
        <v>34975</v>
      </c>
      <c r="D201" s="136">
        <v>0</v>
      </c>
      <c r="E201" s="136">
        <v>0</v>
      </c>
      <c r="F201" s="139">
        <f t="shared" si="1"/>
        <v>34975</v>
      </c>
      <c r="G201" s="136">
        <v>0</v>
      </c>
      <c r="H201" s="31"/>
      <c r="I201" s="39"/>
    </row>
    <row r="202" spans="1:9" ht="13.5" customHeight="1">
      <c r="A202" s="273"/>
      <c r="B202" s="135" t="s">
        <v>517</v>
      </c>
      <c r="C202" s="136">
        <v>0</v>
      </c>
      <c r="D202" s="136">
        <v>0</v>
      </c>
      <c r="E202" s="136">
        <v>0</v>
      </c>
      <c r="F202" s="136">
        <f t="shared" si="1"/>
        <v>0</v>
      </c>
      <c r="G202" s="136">
        <v>0</v>
      </c>
      <c r="H202" s="31"/>
      <c r="I202" s="39"/>
    </row>
    <row r="203" spans="1:9" ht="13.5" customHeight="1">
      <c r="A203" s="273"/>
      <c r="B203" s="135" t="s">
        <v>526</v>
      </c>
      <c r="C203" s="139">
        <v>2182</v>
      </c>
      <c r="D203" s="136">
        <v>0</v>
      </c>
      <c r="E203" s="136">
        <v>0</v>
      </c>
      <c r="F203" s="139">
        <f t="shared" si="1"/>
        <v>2182</v>
      </c>
      <c r="G203" s="136">
        <v>0</v>
      </c>
      <c r="H203" s="31"/>
      <c r="I203" s="39"/>
    </row>
    <row r="204" spans="1:9" ht="13.5" customHeight="1">
      <c r="A204" s="273"/>
      <c r="B204" s="135" t="s">
        <v>746</v>
      </c>
      <c r="C204" s="139">
        <v>23770</v>
      </c>
      <c r="D204" s="136">
        <v>0</v>
      </c>
      <c r="E204" s="136">
        <v>0</v>
      </c>
      <c r="F204" s="139">
        <f t="shared" si="1"/>
        <v>23770</v>
      </c>
      <c r="G204" s="136">
        <v>0</v>
      </c>
      <c r="H204" s="31"/>
      <c r="I204" s="39"/>
    </row>
    <row r="205" spans="1:9" ht="13.5" customHeight="1">
      <c r="A205" s="273"/>
      <c r="B205" s="135" t="s">
        <v>750</v>
      </c>
      <c r="C205" s="139">
        <v>4666</v>
      </c>
      <c r="D205" s="136">
        <v>0</v>
      </c>
      <c r="E205" s="136">
        <v>0</v>
      </c>
      <c r="F205" s="139">
        <f t="shared" si="1"/>
        <v>4666</v>
      </c>
      <c r="G205" s="136">
        <v>0</v>
      </c>
      <c r="H205" s="31"/>
      <c r="I205" s="39"/>
    </row>
    <row r="206" spans="1:9" ht="13.5" customHeight="1">
      <c r="A206" s="273"/>
      <c r="B206" s="135" t="s">
        <v>754</v>
      </c>
      <c r="C206" s="139">
        <v>4357</v>
      </c>
      <c r="D206" s="136">
        <v>0</v>
      </c>
      <c r="E206" s="136">
        <v>0</v>
      </c>
      <c r="F206" s="139">
        <f t="shared" si="1"/>
        <v>4357</v>
      </c>
      <c r="G206" s="136">
        <v>0</v>
      </c>
      <c r="H206" s="31"/>
      <c r="I206" s="39"/>
    </row>
    <row r="207" spans="1:9" ht="13.5" customHeight="1">
      <c r="A207" s="132">
        <v>11</v>
      </c>
      <c r="B207" s="275" t="s">
        <v>627</v>
      </c>
      <c r="C207" s="275"/>
      <c r="D207" s="275"/>
      <c r="E207" s="275"/>
      <c r="F207" s="275"/>
      <c r="G207" s="275"/>
      <c r="H207" s="31"/>
      <c r="I207" s="39"/>
    </row>
    <row r="208" spans="1:9" ht="32.25" customHeight="1">
      <c r="A208" s="272" t="s">
        <v>1255</v>
      </c>
      <c r="B208" s="135" t="s">
        <v>629</v>
      </c>
      <c r="C208" s="136">
        <f>C209+C210+C211+C212+C213</f>
        <v>1202751.8</v>
      </c>
      <c r="D208" s="136">
        <f>D209+D210+D211+D212+D213</f>
        <v>49526.8</v>
      </c>
      <c r="E208" s="136">
        <f>E209+E210+E211+E212+E213</f>
        <v>39000</v>
      </c>
      <c r="F208" s="136">
        <f>F209+F210+F211+F212+F213</f>
        <v>1114225</v>
      </c>
      <c r="G208" s="136">
        <f>G209+G210+G211+G212+G213</f>
        <v>0</v>
      </c>
      <c r="H208" s="31"/>
      <c r="I208" s="39"/>
    </row>
    <row r="209" spans="1:9" ht="13.5" customHeight="1">
      <c r="A209" s="272"/>
      <c r="B209" s="135" t="s">
        <v>488</v>
      </c>
      <c r="C209" s="136">
        <f>D209+E209+F209+G209</f>
        <v>31526.8</v>
      </c>
      <c r="D209" s="136">
        <v>1526.8</v>
      </c>
      <c r="E209" s="136">
        <v>0</v>
      </c>
      <c r="F209" s="136">
        <v>30000</v>
      </c>
      <c r="G209" s="136">
        <v>0</v>
      </c>
      <c r="H209" s="31"/>
      <c r="I209" s="39"/>
    </row>
    <row r="210" spans="1:9" ht="13.5" customHeight="1">
      <c r="A210" s="272"/>
      <c r="B210" s="135" t="s">
        <v>944</v>
      </c>
      <c r="C210" s="136">
        <f>D210+E210+F210+G210</f>
        <v>254020</v>
      </c>
      <c r="D210" s="136">
        <v>11000</v>
      </c>
      <c r="E210" s="136">
        <v>7000</v>
      </c>
      <c r="F210" s="136">
        <v>236020</v>
      </c>
      <c r="G210" s="136">
        <v>0</v>
      </c>
      <c r="H210" s="31"/>
      <c r="I210" s="39"/>
    </row>
    <row r="211" spans="1:9" ht="13.5" customHeight="1">
      <c r="A211" s="272"/>
      <c r="B211" s="135" t="s">
        <v>530</v>
      </c>
      <c r="C211" s="136">
        <f>D211+E211+F211+G211</f>
        <v>278970</v>
      </c>
      <c r="D211" s="136">
        <v>11500</v>
      </c>
      <c r="E211" s="136">
        <v>9500</v>
      </c>
      <c r="F211" s="136">
        <v>257970</v>
      </c>
      <c r="G211" s="136">
        <v>0</v>
      </c>
      <c r="H211" s="31"/>
      <c r="I211" s="39"/>
    </row>
    <row r="212" spans="1:9" ht="13.5" customHeight="1">
      <c r="A212" s="272"/>
      <c r="B212" s="135" t="s">
        <v>926</v>
      </c>
      <c r="C212" s="136">
        <f>D212+E212+F212+G212</f>
        <v>307267</v>
      </c>
      <c r="D212" s="136">
        <v>12500</v>
      </c>
      <c r="E212" s="136">
        <v>11000</v>
      </c>
      <c r="F212" s="136">
        <v>283767</v>
      </c>
      <c r="G212" s="136">
        <v>0</v>
      </c>
      <c r="H212" s="31"/>
      <c r="I212" s="39"/>
    </row>
    <row r="213" spans="1:9" ht="13.5" customHeight="1">
      <c r="A213" s="272"/>
      <c r="B213" s="135" t="s">
        <v>754</v>
      </c>
      <c r="C213" s="136">
        <f>D213+E213+F213+G213</f>
        <v>330968</v>
      </c>
      <c r="D213" s="136">
        <v>13000</v>
      </c>
      <c r="E213" s="136">
        <v>11500</v>
      </c>
      <c r="F213" s="136">
        <v>306468</v>
      </c>
      <c r="G213" s="136">
        <v>0</v>
      </c>
      <c r="H213" s="31"/>
      <c r="I213" s="39"/>
    </row>
    <row r="214" spans="1:9" ht="53.25" customHeight="1">
      <c r="A214" s="272" t="s">
        <v>576</v>
      </c>
      <c r="B214" s="135" t="s">
        <v>532</v>
      </c>
      <c r="C214" s="136">
        <f>C215+C216+C217+C218+C219</f>
        <v>5850404.27</v>
      </c>
      <c r="D214" s="136">
        <f>D215+D216+D217+D218+D219</f>
        <v>4020573.23</v>
      </c>
      <c r="E214" s="136">
        <f>E215+E216+E217+E218+E219</f>
        <v>1252920</v>
      </c>
      <c r="F214" s="136">
        <f>F215+F216+F217+F218+F219</f>
        <v>576911.04</v>
      </c>
      <c r="G214" s="136">
        <f>G215+G216+G217+G218+G219</f>
        <v>0</v>
      </c>
      <c r="H214" s="31"/>
      <c r="I214" s="39"/>
    </row>
    <row r="215" spans="1:9" ht="13.5" customHeight="1">
      <c r="A215" s="272"/>
      <c r="B215" s="135" t="s">
        <v>488</v>
      </c>
      <c r="C215" s="136">
        <f>D215+E215+F215+G215</f>
        <v>141154.27</v>
      </c>
      <c r="D215" s="136">
        <f>111326.44+5103.61+9440.28+672.9</f>
        <v>126543.23</v>
      </c>
      <c r="E215" s="136">
        <v>0</v>
      </c>
      <c r="F215" s="136">
        <v>14611.04</v>
      </c>
      <c r="G215" s="136">
        <v>0</v>
      </c>
      <c r="H215" s="31"/>
      <c r="I215" s="39"/>
    </row>
    <row r="216" spans="1:9" ht="13.5" customHeight="1">
      <c r="A216" s="272"/>
      <c r="B216" s="135" t="s">
        <v>944</v>
      </c>
      <c r="C216" s="136">
        <f>D216+E216+F216+G216</f>
        <v>1176540</v>
      </c>
      <c r="D216" s="136">
        <v>828360</v>
      </c>
      <c r="E216" s="136">
        <v>233160</v>
      </c>
      <c r="F216" s="136">
        <v>115020</v>
      </c>
      <c r="G216" s="136">
        <v>0</v>
      </c>
      <c r="H216" s="31"/>
      <c r="I216" s="39"/>
    </row>
    <row r="217" spans="1:9" ht="13.5" customHeight="1">
      <c r="A217" s="272"/>
      <c r="B217" s="135" t="s">
        <v>530</v>
      </c>
      <c r="C217" s="136">
        <f>D217+E217+F217+G217</f>
        <v>1622430</v>
      </c>
      <c r="D217" s="136">
        <v>1129510</v>
      </c>
      <c r="E217" s="136">
        <v>329390</v>
      </c>
      <c r="F217" s="136">
        <v>163530</v>
      </c>
      <c r="G217" s="136">
        <v>0</v>
      </c>
      <c r="H217" s="31"/>
      <c r="I217" s="39"/>
    </row>
    <row r="218" spans="1:9" ht="13.5" customHeight="1">
      <c r="A218" s="272"/>
      <c r="B218" s="135" t="s">
        <v>926</v>
      </c>
      <c r="C218" s="136">
        <f>D218+E218+F218+G218</f>
        <v>1353740</v>
      </c>
      <c r="D218" s="136">
        <v>866480</v>
      </c>
      <c r="E218" s="136">
        <v>367010</v>
      </c>
      <c r="F218" s="136">
        <v>120250</v>
      </c>
      <c r="G218" s="136">
        <v>0</v>
      </c>
      <c r="H218" s="31"/>
      <c r="I218" s="39"/>
    </row>
    <row r="219" spans="1:9" ht="13.5" customHeight="1">
      <c r="A219" s="272"/>
      <c r="B219" s="135" t="s">
        <v>754</v>
      </c>
      <c r="C219" s="136">
        <f>D219+E219+F219+G219</f>
        <v>1556540</v>
      </c>
      <c r="D219" s="136">
        <v>1069680</v>
      </c>
      <c r="E219" s="136">
        <v>323360</v>
      </c>
      <c r="F219" s="136">
        <v>163500</v>
      </c>
      <c r="G219" s="136">
        <v>0</v>
      </c>
      <c r="H219" s="31"/>
      <c r="I219" s="39"/>
    </row>
    <row r="220" spans="1:9" ht="32.25" customHeight="1">
      <c r="A220" s="272" t="s">
        <v>581</v>
      </c>
      <c r="B220" s="135" t="s">
        <v>534</v>
      </c>
      <c r="C220" s="136">
        <f>C221+C222+C223+C224+C225</f>
        <v>788229.8</v>
      </c>
      <c r="D220" s="136">
        <f>D221+D222+D223+D224+D225</f>
        <v>328052.9</v>
      </c>
      <c r="E220" s="136">
        <f>E221+E222+E223+E224+E225</f>
        <v>21579.5</v>
      </c>
      <c r="F220" s="136">
        <f>F221+F222+F223+F224+F225</f>
        <v>378620</v>
      </c>
      <c r="G220" s="136">
        <f>G221+G222+G223+G224+G225</f>
        <v>59977.4</v>
      </c>
      <c r="H220" s="31"/>
      <c r="I220" s="39"/>
    </row>
    <row r="221" spans="1:9" ht="13.5" customHeight="1">
      <c r="A221" s="272"/>
      <c r="B221" s="135" t="s">
        <v>488</v>
      </c>
      <c r="C221" s="136">
        <f>D221+E221+F221+G221</f>
        <v>376429.80000000005</v>
      </c>
      <c r="D221" s="136">
        <v>328052.9</v>
      </c>
      <c r="E221" s="136">
        <v>21579.5</v>
      </c>
      <c r="F221" s="136">
        <v>8000</v>
      </c>
      <c r="G221" s="136">
        <v>18797.4</v>
      </c>
      <c r="H221" s="31"/>
      <c r="I221" s="39"/>
    </row>
    <row r="222" spans="1:9" ht="13.5" customHeight="1">
      <c r="A222" s="272"/>
      <c r="B222" s="135" t="s">
        <v>944</v>
      </c>
      <c r="C222" s="136">
        <f>D222+E222+F222+G222</f>
        <v>106650</v>
      </c>
      <c r="D222" s="136">
        <v>0</v>
      </c>
      <c r="E222" s="136">
        <v>0</v>
      </c>
      <c r="F222" s="136">
        <v>95985</v>
      </c>
      <c r="G222" s="136">
        <v>10665</v>
      </c>
      <c r="H222" s="31"/>
      <c r="I222" s="39"/>
    </row>
    <row r="223" spans="1:9" ht="13.5" customHeight="1">
      <c r="A223" s="272"/>
      <c r="B223" s="135" t="s">
        <v>530</v>
      </c>
      <c r="C223" s="136">
        <f>D223+E223+F223+G223</f>
        <v>103250</v>
      </c>
      <c r="D223" s="136">
        <v>0</v>
      </c>
      <c r="E223" s="136">
        <v>0</v>
      </c>
      <c r="F223" s="136">
        <v>92925</v>
      </c>
      <c r="G223" s="136">
        <v>10325</v>
      </c>
      <c r="H223" s="31"/>
      <c r="I223" s="39"/>
    </row>
    <row r="224" spans="1:9" ht="13.5" customHeight="1">
      <c r="A224" s="272"/>
      <c r="B224" s="135" t="s">
        <v>926</v>
      </c>
      <c r="C224" s="136">
        <f>D224+E224+F224+G224</f>
        <v>100900</v>
      </c>
      <c r="D224" s="136">
        <v>0</v>
      </c>
      <c r="E224" s="136">
        <v>0</v>
      </c>
      <c r="F224" s="136">
        <v>90810</v>
      </c>
      <c r="G224" s="136">
        <v>10090</v>
      </c>
      <c r="H224" s="31"/>
      <c r="I224" s="39"/>
    </row>
    <row r="225" spans="1:9" ht="13.5" customHeight="1">
      <c r="A225" s="272"/>
      <c r="B225" s="135" t="s">
        <v>754</v>
      </c>
      <c r="C225" s="136">
        <f>D225+E225+F225+G225</f>
        <v>101000</v>
      </c>
      <c r="D225" s="136">
        <v>0</v>
      </c>
      <c r="E225" s="136">
        <v>0</v>
      </c>
      <c r="F225" s="136">
        <v>90900</v>
      </c>
      <c r="G225" s="136">
        <v>10100</v>
      </c>
      <c r="H225" s="31"/>
      <c r="I225" s="39"/>
    </row>
    <row r="226" spans="1:9" ht="68.25" customHeight="1">
      <c r="A226" s="272" t="s">
        <v>584</v>
      </c>
      <c r="B226" s="135" t="s">
        <v>535</v>
      </c>
      <c r="C226" s="136">
        <f>C227+C228+C229+C230+C231</f>
        <v>48700</v>
      </c>
      <c r="D226" s="136">
        <f>D227+D228+D229+D230+D231</f>
        <v>0</v>
      </c>
      <c r="E226" s="136">
        <f>E227+E228+E229+E230+E231</f>
        <v>0</v>
      </c>
      <c r="F226" s="136">
        <f>F227+F228+F229+F230+F231</f>
        <v>23380</v>
      </c>
      <c r="G226" s="136">
        <f>G227+G228+G229+G230+G231</f>
        <v>25320</v>
      </c>
      <c r="H226" s="31"/>
      <c r="I226" s="39"/>
    </row>
    <row r="227" spans="1:9" ht="13.5" customHeight="1">
      <c r="A227" s="272"/>
      <c r="B227" s="135" t="s">
        <v>488</v>
      </c>
      <c r="C227" s="136">
        <f>D227+E227+F227+G227</f>
        <v>0</v>
      </c>
      <c r="D227" s="136">
        <v>0</v>
      </c>
      <c r="E227" s="136">
        <v>0</v>
      </c>
      <c r="F227" s="136">
        <v>0</v>
      </c>
      <c r="G227" s="136">
        <v>0</v>
      </c>
      <c r="H227" s="31"/>
      <c r="I227" s="39"/>
    </row>
    <row r="228" spans="1:9" ht="13.5" customHeight="1">
      <c r="A228" s="272"/>
      <c r="B228" s="135" t="s">
        <v>944</v>
      </c>
      <c r="C228" s="136">
        <f>D228+E228+F228+G228</f>
        <v>15425</v>
      </c>
      <c r="D228" s="136">
        <v>0</v>
      </c>
      <c r="E228" s="136">
        <v>0</v>
      </c>
      <c r="F228" s="136">
        <v>7402.5</v>
      </c>
      <c r="G228" s="136">
        <v>8022.5</v>
      </c>
      <c r="H228" s="31"/>
      <c r="I228" s="39"/>
    </row>
    <row r="229" spans="1:9" ht="13.5" customHeight="1">
      <c r="A229" s="272"/>
      <c r="B229" s="135" t="s">
        <v>530</v>
      </c>
      <c r="C229" s="136">
        <f>D229+E229+F229+G229</f>
        <v>18665</v>
      </c>
      <c r="D229" s="136">
        <v>0</v>
      </c>
      <c r="E229" s="136">
        <v>0</v>
      </c>
      <c r="F229" s="136">
        <v>8962.5</v>
      </c>
      <c r="G229" s="136">
        <v>9702.5</v>
      </c>
      <c r="H229" s="31"/>
      <c r="I229" s="39"/>
    </row>
    <row r="230" spans="1:9" ht="13.5" customHeight="1">
      <c r="A230" s="272"/>
      <c r="B230" s="135" t="s">
        <v>926</v>
      </c>
      <c r="C230" s="136">
        <f>D230+E230+F230+G230</f>
        <v>14610</v>
      </c>
      <c r="D230" s="136">
        <v>0</v>
      </c>
      <c r="E230" s="136">
        <v>0</v>
      </c>
      <c r="F230" s="136">
        <v>7015</v>
      </c>
      <c r="G230" s="136">
        <v>7595</v>
      </c>
      <c r="H230" s="31"/>
      <c r="I230" s="39"/>
    </row>
    <row r="231" spans="1:9" ht="13.5" customHeight="1">
      <c r="A231" s="272"/>
      <c r="B231" s="135" t="s">
        <v>754</v>
      </c>
      <c r="C231" s="136">
        <f>D231+E231+F231+G231</f>
        <v>0</v>
      </c>
      <c r="D231" s="136">
        <v>0</v>
      </c>
      <c r="E231" s="136">
        <v>0</v>
      </c>
      <c r="F231" s="136">
        <v>0</v>
      </c>
      <c r="G231" s="136">
        <v>0</v>
      </c>
      <c r="H231" s="31"/>
      <c r="I231" s="39"/>
    </row>
    <row r="232" spans="1:9" ht="32.25" customHeight="1">
      <c r="A232" s="272" t="s">
        <v>798</v>
      </c>
      <c r="B232" s="135" t="s">
        <v>1420</v>
      </c>
      <c r="C232" s="136">
        <f>C233+C234+C235+C236+C237</f>
        <v>135288</v>
      </c>
      <c r="D232" s="136">
        <f>D233+D234+D235+D236+D237</f>
        <v>0</v>
      </c>
      <c r="E232" s="136">
        <f>E233+E234+E235+E236+E237</f>
        <v>0</v>
      </c>
      <c r="F232" s="136">
        <f>F233+F234+F235+F236+F237</f>
        <v>0</v>
      </c>
      <c r="G232" s="136">
        <f>G233+G234+G235+G236+G237</f>
        <v>135288</v>
      </c>
      <c r="H232" s="31"/>
      <c r="I232" s="39"/>
    </row>
    <row r="233" spans="1:9" ht="13.5" customHeight="1">
      <c r="A233" s="272"/>
      <c r="B233" s="122" t="s">
        <v>517</v>
      </c>
      <c r="C233" s="136">
        <f>D233+E233+F233+G233</f>
        <v>21646</v>
      </c>
      <c r="D233" s="136">
        <v>0</v>
      </c>
      <c r="E233" s="136">
        <v>0</v>
      </c>
      <c r="F233" s="136">
        <v>0</v>
      </c>
      <c r="G233" s="136">
        <v>21646</v>
      </c>
      <c r="H233" s="31"/>
      <c r="I233" s="39"/>
    </row>
    <row r="234" spans="1:9" ht="13.5" customHeight="1">
      <c r="A234" s="272"/>
      <c r="B234" s="122" t="s">
        <v>526</v>
      </c>
      <c r="C234" s="136">
        <f>D234+E234+F234+G234</f>
        <v>27056</v>
      </c>
      <c r="D234" s="136">
        <v>0</v>
      </c>
      <c r="E234" s="136">
        <v>0</v>
      </c>
      <c r="F234" s="136">
        <v>0</v>
      </c>
      <c r="G234" s="136">
        <v>27056</v>
      </c>
      <c r="H234" s="31"/>
      <c r="I234" s="39"/>
    </row>
    <row r="235" spans="1:9" ht="13.5" customHeight="1">
      <c r="A235" s="272"/>
      <c r="B235" s="122" t="s">
        <v>746</v>
      </c>
      <c r="C235" s="136">
        <f>D235+E235+F235+G235</f>
        <v>37881</v>
      </c>
      <c r="D235" s="136">
        <v>0</v>
      </c>
      <c r="E235" s="136">
        <v>0</v>
      </c>
      <c r="F235" s="136">
        <v>0</v>
      </c>
      <c r="G235" s="136">
        <v>37881</v>
      </c>
      <c r="H235" s="31"/>
      <c r="I235" s="39"/>
    </row>
    <row r="236" spans="1:9" ht="13.5" customHeight="1">
      <c r="A236" s="272"/>
      <c r="B236" s="122" t="s">
        <v>750</v>
      </c>
      <c r="C236" s="136">
        <f>D236+E236+F236+G236</f>
        <v>32469</v>
      </c>
      <c r="D236" s="136">
        <v>0</v>
      </c>
      <c r="E236" s="136">
        <v>0</v>
      </c>
      <c r="F236" s="136">
        <v>0</v>
      </c>
      <c r="G236" s="136">
        <v>32469</v>
      </c>
      <c r="H236" s="31"/>
      <c r="I236" s="39"/>
    </row>
    <row r="237" spans="1:9" ht="13.5" customHeight="1">
      <c r="A237" s="272"/>
      <c r="B237" s="122" t="s">
        <v>754</v>
      </c>
      <c r="C237" s="136">
        <f>D237+E237+F237+G237</f>
        <v>16236</v>
      </c>
      <c r="D237" s="136">
        <v>0</v>
      </c>
      <c r="E237" s="136">
        <v>0</v>
      </c>
      <c r="F237" s="136">
        <v>0</v>
      </c>
      <c r="G237" s="136">
        <v>16236</v>
      </c>
      <c r="H237" s="31"/>
      <c r="I237" s="39"/>
    </row>
    <row r="238" spans="1:9" ht="18" customHeight="1">
      <c r="A238" s="272" t="s">
        <v>799</v>
      </c>
      <c r="B238" s="135" t="s">
        <v>1427</v>
      </c>
      <c r="C238" s="136">
        <f>C239+C240+C241+C242+C243</f>
        <v>71600</v>
      </c>
      <c r="D238" s="136">
        <f>D239+D240+D241+D242+D243</f>
        <v>0</v>
      </c>
      <c r="E238" s="136">
        <f>E239+E240+E241+E242+E243</f>
        <v>0</v>
      </c>
      <c r="F238" s="136">
        <f>F239+F240+F241+F242+F243</f>
        <v>4500</v>
      </c>
      <c r="G238" s="136">
        <f>G239+G240+G241+G242+G243</f>
        <v>67100</v>
      </c>
      <c r="H238" s="31"/>
      <c r="I238" s="39"/>
    </row>
    <row r="239" spans="1:9" ht="13.5" customHeight="1">
      <c r="A239" s="272"/>
      <c r="B239" s="122" t="s">
        <v>517</v>
      </c>
      <c r="C239" s="136">
        <f>D239+E239+F239+G239</f>
        <v>6600</v>
      </c>
      <c r="D239" s="136">
        <v>0</v>
      </c>
      <c r="E239" s="136">
        <v>0</v>
      </c>
      <c r="F239" s="136">
        <v>0</v>
      </c>
      <c r="G239" s="136">
        <v>6600</v>
      </c>
      <c r="H239" s="31"/>
      <c r="I239" s="39"/>
    </row>
    <row r="240" spans="1:9" ht="13.5" customHeight="1">
      <c r="A240" s="272"/>
      <c r="B240" s="122" t="s">
        <v>526</v>
      </c>
      <c r="C240" s="136">
        <f>D240+E240+F240+G240</f>
        <v>8500</v>
      </c>
      <c r="D240" s="136">
        <v>0</v>
      </c>
      <c r="E240" s="136">
        <v>0</v>
      </c>
      <c r="F240" s="136">
        <v>900</v>
      </c>
      <c r="G240" s="136">
        <v>7600</v>
      </c>
      <c r="H240" s="31"/>
      <c r="I240" s="39"/>
    </row>
    <row r="241" spans="1:9" ht="13.5" customHeight="1">
      <c r="A241" s="272"/>
      <c r="B241" s="122" t="s">
        <v>746</v>
      </c>
      <c r="C241" s="136">
        <f>D241+E241+F241+G241</f>
        <v>25600</v>
      </c>
      <c r="D241" s="136">
        <v>0</v>
      </c>
      <c r="E241" s="136">
        <v>0</v>
      </c>
      <c r="F241" s="136">
        <v>1100</v>
      </c>
      <c r="G241" s="136">
        <v>24500</v>
      </c>
      <c r="H241" s="31"/>
      <c r="I241" s="39"/>
    </row>
    <row r="242" spans="1:9" ht="13.5" customHeight="1">
      <c r="A242" s="272"/>
      <c r="B242" s="122" t="s">
        <v>750</v>
      </c>
      <c r="C242" s="136">
        <f>D242+E242+F242+G242</f>
        <v>17500</v>
      </c>
      <c r="D242" s="136">
        <v>0</v>
      </c>
      <c r="E242" s="136">
        <v>0</v>
      </c>
      <c r="F242" s="136">
        <v>0</v>
      </c>
      <c r="G242" s="136">
        <v>17500</v>
      </c>
      <c r="H242" s="31"/>
      <c r="I242" s="39"/>
    </row>
    <row r="243" spans="1:9" ht="13.5" customHeight="1">
      <c r="A243" s="272"/>
      <c r="B243" s="122" t="s">
        <v>754</v>
      </c>
      <c r="C243" s="136">
        <f>D243+E243+F243+G243</f>
        <v>13400</v>
      </c>
      <c r="D243" s="136">
        <v>0</v>
      </c>
      <c r="E243" s="136">
        <v>0</v>
      </c>
      <c r="F243" s="136">
        <v>2500</v>
      </c>
      <c r="G243" s="136">
        <v>10900</v>
      </c>
      <c r="H243" s="31"/>
      <c r="I243" s="39"/>
    </row>
    <row r="244" spans="1:9" ht="18.75" customHeight="1">
      <c r="A244" s="272" t="s">
        <v>800</v>
      </c>
      <c r="B244" s="135" t="s">
        <v>1432</v>
      </c>
      <c r="C244" s="136">
        <f>C245+C246+C247+C248+C249</f>
        <v>131600</v>
      </c>
      <c r="D244" s="136">
        <f>D245+D246+D247+D248+D249</f>
        <v>0</v>
      </c>
      <c r="E244" s="136">
        <f>E245+E246+E247+E248+E249</f>
        <v>0</v>
      </c>
      <c r="F244" s="136">
        <f>F245+F246+F247+F248+F249</f>
        <v>13600</v>
      </c>
      <c r="G244" s="136">
        <f>G245+G246+G247+G248+G249</f>
        <v>118000</v>
      </c>
      <c r="H244" s="31"/>
      <c r="I244" s="39"/>
    </row>
    <row r="245" spans="1:9" ht="13.5" customHeight="1">
      <c r="A245" s="272"/>
      <c r="B245" s="122" t="s">
        <v>517</v>
      </c>
      <c r="C245" s="136">
        <f>D245+E245+F245+G245</f>
        <v>25300</v>
      </c>
      <c r="D245" s="136">
        <v>0</v>
      </c>
      <c r="E245" s="136">
        <v>0</v>
      </c>
      <c r="F245" s="136">
        <v>0</v>
      </c>
      <c r="G245" s="136">
        <v>25300</v>
      </c>
      <c r="H245" s="31"/>
      <c r="I245" s="39"/>
    </row>
    <row r="246" spans="1:9" ht="13.5" customHeight="1">
      <c r="A246" s="272"/>
      <c r="B246" s="122" t="s">
        <v>526</v>
      </c>
      <c r="C246" s="136">
        <f>D246+E246+F246+G246</f>
        <v>35000</v>
      </c>
      <c r="D246" s="136">
        <v>0</v>
      </c>
      <c r="E246" s="136">
        <v>0</v>
      </c>
      <c r="F246" s="136">
        <v>3700</v>
      </c>
      <c r="G246" s="136">
        <v>31300</v>
      </c>
      <c r="H246" s="31"/>
      <c r="I246" s="39"/>
    </row>
    <row r="247" spans="1:9" ht="13.5" customHeight="1">
      <c r="A247" s="272"/>
      <c r="B247" s="122" t="s">
        <v>746</v>
      </c>
      <c r="C247" s="136">
        <f>D247+E247+F247+G247</f>
        <v>40850</v>
      </c>
      <c r="D247" s="136">
        <v>0</v>
      </c>
      <c r="E247" s="136">
        <v>0</v>
      </c>
      <c r="F247" s="136">
        <v>7700</v>
      </c>
      <c r="G247" s="136">
        <v>33150</v>
      </c>
      <c r="H247" s="31"/>
      <c r="I247" s="39"/>
    </row>
    <row r="248" spans="1:9" ht="13.5" customHeight="1">
      <c r="A248" s="272"/>
      <c r="B248" s="122" t="s">
        <v>750</v>
      </c>
      <c r="C248" s="136">
        <f>D248+E248+F248+G248</f>
        <v>28250</v>
      </c>
      <c r="D248" s="136">
        <v>0</v>
      </c>
      <c r="E248" s="136">
        <v>0</v>
      </c>
      <c r="F248" s="136">
        <v>0</v>
      </c>
      <c r="G248" s="136">
        <v>28250</v>
      </c>
      <c r="H248" s="31"/>
      <c r="I248" s="39"/>
    </row>
    <row r="249" spans="1:9" ht="13.5" customHeight="1">
      <c r="A249" s="272"/>
      <c r="B249" s="122" t="s">
        <v>754</v>
      </c>
      <c r="C249" s="136">
        <f>D249+E249+F249+G249</f>
        <v>2200</v>
      </c>
      <c r="D249" s="136">
        <v>0</v>
      </c>
      <c r="E249" s="136">
        <v>0</v>
      </c>
      <c r="F249" s="136">
        <v>2200</v>
      </c>
      <c r="G249" s="136">
        <v>0</v>
      </c>
      <c r="H249" s="31"/>
      <c r="I249" s="39"/>
    </row>
    <row r="250" spans="1:9" ht="38.25" customHeight="1">
      <c r="A250" s="272" t="s">
        <v>801</v>
      </c>
      <c r="B250" s="135" t="s">
        <v>1444</v>
      </c>
      <c r="C250" s="136">
        <f>C251+C252+C253+C254+C255</f>
        <v>37000</v>
      </c>
      <c r="D250" s="136">
        <f>D251+D252+D253+D254+D255</f>
        <v>0</v>
      </c>
      <c r="E250" s="136">
        <f>E251+E252+E253+E254+E255</f>
        <v>0</v>
      </c>
      <c r="F250" s="136">
        <f>F251+F252+F253+F254+F255</f>
        <v>0</v>
      </c>
      <c r="G250" s="136">
        <f>G251+G252+G253+G254+G255</f>
        <v>37000</v>
      </c>
      <c r="H250" s="31"/>
      <c r="I250" s="39"/>
    </row>
    <row r="251" spans="1:9" ht="13.5" customHeight="1">
      <c r="A251" s="272"/>
      <c r="B251" s="122" t="s">
        <v>517</v>
      </c>
      <c r="C251" s="136">
        <f>D251+E251+F251+G251</f>
        <v>9000</v>
      </c>
      <c r="D251" s="136">
        <v>0</v>
      </c>
      <c r="E251" s="136">
        <v>0</v>
      </c>
      <c r="F251" s="136">
        <v>0</v>
      </c>
      <c r="G251" s="136">
        <v>9000</v>
      </c>
      <c r="H251" s="31"/>
      <c r="I251" s="39"/>
    </row>
    <row r="252" spans="1:9" ht="13.5" customHeight="1">
      <c r="A252" s="272"/>
      <c r="B252" s="122" t="s">
        <v>526</v>
      </c>
      <c r="C252" s="136">
        <f>D252+E252+F252+G252</f>
        <v>12000</v>
      </c>
      <c r="D252" s="136">
        <v>0</v>
      </c>
      <c r="E252" s="136">
        <v>0</v>
      </c>
      <c r="F252" s="136">
        <v>0</v>
      </c>
      <c r="G252" s="136">
        <v>12000</v>
      </c>
      <c r="H252" s="31"/>
      <c r="I252" s="39"/>
    </row>
    <row r="253" spans="1:9" ht="13.5" customHeight="1">
      <c r="A253" s="272"/>
      <c r="B253" s="122" t="s">
        <v>746</v>
      </c>
      <c r="C253" s="136">
        <f>D253+E253+F253+G253</f>
        <v>16000</v>
      </c>
      <c r="D253" s="136">
        <v>0</v>
      </c>
      <c r="E253" s="136">
        <v>0</v>
      </c>
      <c r="F253" s="136">
        <v>0</v>
      </c>
      <c r="G253" s="136">
        <v>16000</v>
      </c>
      <c r="H253" s="31"/>
      <c r="I253" s="39"/>
    </row>
    <row r="254" spans="1:9" ht="13.5" customHeight="1">
      <c r="A254" s="272"/>
      <c r="B254" s="122" t="s">
        <v>750</v>
      </c>
      <c r="C254" s="136">
        <f>D254+E254+F254+G254</f>
        <v>0</v>
      </c>
      <c r="D254" s="136">
        <v>0</v>
      </c>
      <c r="E254" s="136">
        <v>0</v>
      </c>
      <c r="F254" s="136">
        <v>0</v>
      </c>
      <c r="G254" s="136">
        <v>0</v>
      </c>
      <c r="H254" s="31"/>
      <c r="I254" s="39"/>
    </row>
    <row r="255" spans="1:9" ht="13.5" customHeight="1">
      <c r="A255" s="272"/>
      <c r="B255" s="122" t="s">
        <v>754</v>
      </c>
      <c r="C255" s="136">
        <f>D255+E255+F255+G255</f>
        <v>0</v>
      </c>
      <c r="D255" s="136">
        <v>0</v>
      </c>
      <c r="E255" s="136">
        <v>0</v>
      </c>
      <c r="F255" s="136">
        <v>0</v>
      </c>
      <c r="G255" s="136">
        <v>0</v>
      </c>
      <c r="H255" s="31"/>
      <c r="I255" s="39"/>
    </row>
    <row r="256" spans="1:9" ht="30" customHeight="1">
      <c r="A256" s="272" t="s">
        <v>802</v>
      </c>
      <c r="B256" s="135" t="s">
        <v>1447</v>
      </c>
      <c r="C256" s="136">
        <f>C257+C258+C259+C260+C261</f>
        <v>120200</v>
      </c>
      <c r="D256" s="136">
        <f>D257+D258+D259+D260+D261</f>
        <v>0</v>
      </c>
      <c r="E256" s="136">
        <f>E257+E258+E259+E260+E261</f>
        <v>0</v>
      </c>
      <c r="F256" s="136">
        <f>F257+F258+F259+F260+F261</f>
        <v>1400</v>
      </c>
      <c r="G256" s="136">
        <f>G257+G258+G259+G260+G261</f>
        <v>118800</v>
      </c>
      <c r="H256" s="31"/>
      <c r="I256" s="39"/>
    </row>
    <row r="257" spans="1:9" ht="13.5" customHeight="1">
      <c r="A257" s="272"/>
      <c r="B257" s="122" t="s">
        <v>517</v>
      </c>
      <c r="C257" s="136">
        <f>D257+E257+F257+G257</f>
        <v>28780</v>
      </c>
      <c r="D257" s="136">
        <v>0</v>
      </c>
      <c r="E257" s="136">
        <v>0</v>
      </c>
      <c r="F257" s="136">
        <v>0</v>
      </c>
      <c r="G257" s="136">
        <v>28780</v>
      </c>
      <c r="H257" s="31"/>
      <c r="I257" s="39"/>
    </row>
    <row r="258" spans="1:9" ht="13.5" customHeight="1">
      <c r="A258" s="272"/>
      <c r="B258" s="122" t="s">
        <v>526</v>
      </c>
      <c r="C258" s="136">
        <f>D258+E258+F258+G258</f>
        <v>41490</v>
      </c>
      <c r="D258" s="136">
        <v>0</v>
      </c>
      <c r="E258" s="136">
        <v>0</v>
      </c>
      <c r="F258" s="136">
        <v>900</v>
      </c>
      <c r="G258" s="136">
        <v>40590</v>
      </c>
      <c r="H258" s="31"/>
      <c r="I258" s="39"/>
    </row>
    <row r="259" spans="1:9" ht="13.5" customHeight="1">
      <c r="A259" s="272"/>
      <c r="B259" s="122" t="s">
        <v>746</v>
      </c>
      <c r="C259" s="136">
        <f>D259+E259+F259+G259</f>
        <v>49430</v>
      </c>
      <c r="D259" s="136">
        <v>0</v>
      </c>
      <c r="E259" s="136">
        <v>0</v>
      </c>
      <c r="F259" s="136">
        <v>0</v>
      </c>
      <c r="G259" s="136">
        <v>49430</v>
      </c>
      <c r="H259" s="31"/>
      <c r="I259" s="39"/>
    </row>
    <row r="260" spans="1:9" ht="13.5" customHeight="1">
      <c r="A260" s="272"/>
      <c r="B260" s="122" t="s">
        <v>750</v>
      </c>
      <c r="C260" s="136">
        <f>D260+E260+F260+G260</f>
        <v>0</v>
      </c>
      <c r="D260" s="136">
        <v>0</v>
      </c>
      <c r="E260" s="136">
        <v>0</v>
      </c>
      <c r="F260" s="136">
        <v>0</v>
      </c>
      <c r="G260" s="136">
        <v>0</v>
      </c>
      <c r="H260" s="31"/>
      <c r="I260" s="39"/>
    </row>
    <row r="261" spans="1:9" ht="13.5" customHeight="1">
      <c r="A261" s="272"/>
      <c r="B261" s="122" t="s">
        <v>754</v>
      </c>
      <c r="C261" s="136">
        <f>D261+E261+F261+G261</f>
        <v>500</v>
      </c>
      <c r="D261" s="136">
        <v>0</v>
      </c>
      <c r="E261" s="136">
        <v>0</v>
      </c>
      <c r="F261" s="136">
        <v>500</v>
      </c>
      <c r="G261" s="136">
        <v>0</v>
      </c>
      <c r="H261" s="31"/>
      <c r="I261" s="39"/>
    </row>
    <row r="262" spans="1:9" ht="30.75" customHeight="1">
      <c r="A262" s="272" t="s">
        <v>351</v>
      </c>
      <c r="B262" s="135" t="s">
        <v>733</v>
      </c>
      <c r="C262" s="136">
        <f>C263+C264+C265+C266+C267</f>
        <v>40000</v>
      </c>
      <c r="D262" s="136">
        <f>D263+D264+D265+D266+D267</f>
        <v>0</v>
      </c>
      <c r="E262" s="136">
        <f>E263+E264+E265+E266+E267</f>
        <v>0</v>
      </c>
      <c r="F262" s="136">
        <f>F263+F264+F265+F266+F267</f>
        <v>0</v>
      </c>
      <c r="G262" s="136">
        <f>G263+G264+G265+G266+G267</f>
        <v>40000</v>
      </c>
      <c r="H262" s="31"/>
      <c r="I262" s="39"/>
    </row>
    <row r="263" spans="1:9" ht="13.5" customHeight="1">
      <c r="A263" s="272"/>
      <c r="B263" s="122" t="s">
        <v>517</v>
      </c>
      <c r="C263" s="136">
        <f>D263+E263+F263+G263</f>
        <v>40000</v>
      </c>
      <c r="D263" s="136">
        <v>0</v>
      </c>
      <c r="E263" s="136">
        <v>0</v>
      </c>
      <c r="F263" s="136">
        <v>0</v>
      </c>
      <c r="G263" s="136">
        <v>40000</v>
      </c>
      <c r="H263" s="31"/>
      <c r="I263" s="39"/>
    </row>
    <row r="264" spans="1:9" ht="13.5" customHeight="1">
      <c r="A264" s="272"/>
      <c r="B264" s="122" t="s">
        <v>526</v>
      </c>
      <c r="C264" s="136">
        <f>D264+E264+F264+G264</f>
        <v>0</v>
      </c>
      <c r="D264" s="136">
        <v>0</v>
      </c>
      <c r="E264" s="136">
        <v>0</v>
      </c>
      <c r="F264" s="136">
        <v>0</v>
      </c>
      <c r="G264" s="136">
        <v>0</v>
      </c>
      <c r="H264" s="31"/>
      <c r="I264" s="39"/>
    </row>
    <row r="265" spans="1:9" ht="13.5" customHeight="1">
      <c r="A265" s="272"/>
      <c r="B265" s="122" t="s">
        <v>746</v>
      </c>
      <c r="C265" s="136">
        <f>D265+E265+F265+G265</f>
        <v>0</v>
      </c>
      <c r="D265" s="136">
        <v>0</v>
      </c>
      <c r="E265" s="136">
        <v>0</v>
      </c>
      <c r="F265" s="136">
        <v>0</v>
      </c>
      <c r="G265" s="136">
        <v>0</v>
      </c>
      <c r="H265" s="31"/>
      <c r="I265" s="39"/>
    </row>
    <row r="266" spans="1:9" ht="13.5" customHeight="1">
      <c r="A266" s="272"/>
      <c r="B266" s="122" t="s">
        <v>750</v>
      </c>
      <c r="C266" s="136">
        <f>D266+E266+F266+G266</f>
        <v>0</v>
      </c>
      <c r="D266" s="136">
        <v>0</v>
      </c>
      <c r="E266" s="136">
        <v>0</v>
      </c>
      <c r="F266" s="136">
        <v>0</v>
      </c>
      <c r="G266" s="136">
        <v>0</v>
      </c>
      <c r="H266" s="31"/>
      <c r="I266" s="39"/>
    </row>
    <row r="267" spans="1:9" ht="13.5" customHeight="1">
      <c r="A267" s="272"/>
      <c r="B267" s="122" t="s">
        <v>754</v>
      </c>
      <c r="C267" s="136">
        <f>D267+E267+F267+G267</f>
        <v>0</v>
      </c>
      <c r="D267" s="136">
        <v>0</v>
      </c>
      <c r="E267" s="136">
        <v>0</v>
      </c>
      <c r="F267" s="136">
        <v>0</v>
      </c>
      <c r="G267" s="136">
        <v>0</v>
      </c>
      <c r="H267" s="31"/>
      <c r="I267" s="39"/>
    </row>
    <row r="268" spans="1:9" ht="18.75" customHeight="1">
      <c r="A268" s="141" t="s">
        <v>1</v>
      </c>
      <c r="B268" s="275" t="s">
        <v>538</v>
      </c>
      <c r="C268" s="275"/>
      <c r="D268" s="275"/>
      <c r="E268" s="275"/>
      <c r="F268" s="275"/>
      <c r="G268" s="275"/>
      <c r="H268" s="31"/>
      <c r="I268" s="39"/>
    </row>
    <row r="269" spans="1:9" ht="60" customHeight="1">
      <c r="A269" s="269" t="s">
        <v>806</v>
      </c>
      <c r="B269" s="142" t="s">
        <v>477</v>
      </c>
      <c r="C269" s="143">
        <f>SUM(C270:C274)</f>
        <v>171529.69999999998</v>
      </c>
      <c r="D269" s="143">
        <f>SUM(D270:D274)</f>
        <v>0</v>
      </c>
      <c r="E269" s="143">
        <f>SUM(E270:E274)</f>
        <v>0</v>
      </c>
      <c r="F269" s="143">
        <f>SUM(F270:F274)</f>
        <v>171529.69999999998</v>
      </c>
      <c r="G269" s="143">
        <f>SUM(G270:G274)</f>
        <v>0</v>
      </c>
      <c r="H269" s="31"/>
      <c r="I269" s="39"/>
    </row>
    <row r="270" spans="1:9" ht="12.75">
      <c r="A270" s="269"/>
      <c r="B270" s="142" t="s">
        <v>517</v>
      </c>
      <c r="C270" s="143">
        <f>D270+E270+F270+G270</f>
        <v>0</v>
      </c>
      <c r="D270" s="143">
        <v>0</v>
      </c>
      <c r="E270" s="143">
        <v>0</v>
      </c>
      <c r="F270" s="143">
        <v>0</v>
      </c>
      <c r="G270" s="143">
        <v>0</v>
      </c>
      <c r="H270" s="31"/>
      <c r="I270" s="39"/>
    </row>
    <row r="271" spans="1:9" ht="12.75">
      <c r="A271" s="269"/>
      <c r="B271" s="142" t="s">
        <v>526</v>
      </c>
      <c r="C271" s="143">
        <f>D271+E271+F271+G271</f>
        <v>71219.9</v>
      </c>
      <c r="D271" s="143">
        <v>0</v>
      </c>
      <c r="E271" s="143">
        <v>0</v>
      </c>
      <c r="F271" s="143">
        <v>71219.9</v>
      </c>
      <c r="G271" s="143">
        <v>0</v>
      </c>
      <c r="H271" s="31"/>
      <c r="I271" s="39"/>
    </row>
    <row r="272" spans="1:9" ht="12.75">
      <c r="A272" s="269"/>
      <c r="B272" s="142" t="s">
        <v>746</v>
      </c>
      <c r="C272" s="143">
        <f>D272+E272+F272+G272</f>
        <v>55546.9</v>
      </c>
      <c r="D272" s="143">
        <v>0</v>
      </c>
      <c r="E272" s="143">
        <v>0</v>
      </c>
      <c r="F272" s="143">
        <v>55546.9</v>
      </c>
      <c r="G272" s="143">
        <v>0</v>
      </c>
      <c r="H272" s="31"/>
      <c r="I272" s="39"/>
    </row>
    <row r="273" spans="1:9" ht="12.75">
      <c r="A273" s="269"/>
      <c r="B273" s="142" t="s">
        <v>750</v>
      </c>
      <c r="C273" s="143">
        <f>D273+E273+F273+G273</f>
        <v>0</v>
      </c>
      <c r="D273" s="143">
        <v>0</v>
      </c>
      <c r="E273" s="143">
        <v>0</v>
      </c>
      <c r="F273" s="143">
        <v>0</v>
      </c>
      <c r="G273" s="143">
        <v>0</v>
      </c>
      <c r="H273" s="31"/>
      <c r="I273" s="39"/>
    </row>
    <row r="274" spans="1:9" ht="12.75">
      <c r="A274" s="269"/>
      <c r="B274" s="142" t="s">
        <v>754</v>
      </c>
      <c r="C274" s="143">
        <f>D274+E274+F274+G274</f>
        <v>44762.9</v>
      </c>
      <c r="D274" s="143">
        <v>0</v>
      </c>
      <c r="E274" s="143">
        <v>0</v>
      </c>
      <c r="F274" s="143">
        <v>44762.9</v>
      </c>
      <c r="G274" s="143">
        <v>0</v>
      </c>
      <c r="H274" s="31"/>
      <c r="I274" s="39"/>
    </row>
    <row r="275" spans="1:9" ht="93.75" customHeight="1">
      <c r="A275" s="269" t="s">
        <v>807</v>
      </c>
      <c r="B275" s="142" t="s">
        <v>478</v>
      </c>
      <c r="C275" s="143">
        <f>SUM(C276:C280)</f>
        <v>46282.8</v>
      </c>
      <c r="D275" s="143">
        <f>SUM(D276:D280)</f>
        <v>0</v>
      </c>
      <c r="E275" s="143">
        <f>SUM(E276:E280)</f>
        <v>0</v>
      </c>
      <c r="F275" s="143">
        <f>SUM(F276:F280)</f>
        <v>46282.8</v>
      </c>
      <c r="G275" s="143">
        <f>SUM(G276:G280)</f>
        <v>0</v>
      </c>
      <c r="H275" s="31"/>
      <c r="I275" s="39"/>
    </row>
    <row r="276" spans="1:9" ht="12.75">
      <c r="A276" s="269"/>
      <c r="B276" s="142" t="s">
        <v>517</v>
      </c>
      <c r="C276" s="143">
        <f>D276+E276+F276+G276</f>
        <v>0</v>
      </c>
      <c r="D276" s="143">
        <v>0</v>
      </c>
      <c r="E276" s="143">
        <v>0</v>
      </c>
      <c r="F276" s="143">
        <v>0</v>
      </c>
      <c r="G276" s="143">
        <v>0</v>
      </c>
      <c r="H276" s="31"/>
      <c r="I276" s="39"/>
    </row>
    <row r="277" spans="1:9" ht="12.75">
      <c r="A277" s="269"/>
      <c r="B277" s="142" t="s">
        <v>526</v>
      </c>
      <c r="C277" s="143">
        <f>D277+E277+F277+G277</f>
        <v>8896.2</v>
      </c>
      <c r="D277" s="143">
        <v>0</v>
      </c>
      <c r="E277" s="143">
        <v>0</v>
      </c>
      <c r="F277" s="143">
        <v>8896.2</v>
      </c>
      <c r="G277" s="143">
        <v>0</v>
      </c>
      <c r="H277" s="31"/>
      <c r="I277" s="39"/>
    </row>
    <row r="278" spans="1:9" ht="12.75">
      <c r="A278" s="269"/>
      <c r="B278" s="142" t="s">
        <v>746</v>
      </c>
      <c r="C278" s="143">
        <f>D278+E278+F278+G278</f>
        <v>13302.8</v>
      </c>
      <c r="D278" s="143">
        <v>0</v>
      </c>
      <c r="E278" s="143">
        <v>0</v>
      </c>
      <c r="F278" s="143">
        <v>13302.8</v>
      </c>
      <c r="G278" s="143">
        <v>0</v>
      </c>
      <c r="H278" s="31"/>
      <c r="I278" s="39"/>
    </row>
    <row r="279" spans="1:9" ht="12.75">
      <c r="A279" s="269"/>
      <c r="B279" s="142" t="s">
        <v>750</v>
      </c>
      <c r="C279" s="143">
        <f>D279+E279+F279+G279</f>
        <v>0</v>
      </c>
      <c r="D279" s="143">
        <v>0</v>
      </c>
      <c r="E279" s="143">
        <v>0</v>
      </c>
      <c r="F279" s="143">
        <v>0</v>
      </c>
      <c r="G279" s="143">
        <v>0</v>
      </c>
      <c r="H279" s="31"/>
      <c r="I279" s="39"/>
    </row>
    <row r="280" spans="1:9" ht="12.75">
      <c r="A280" s="269"/>
      <c r="B280" s="142" t="s">
        <v>754</v>
      </c>
      <c r="C280" s="143">
        <f>D280+E280+F280+G280</f>
        <v>24083.8</v>
      </c>
      <c r="D280" s="143">
        <v>0</v>
      </c>
      <c r="E280" s="143">
        <v>0</v>
      </c>
      <c r="F280" s="143">
        <v>24083.8</v>
      </c>
      <c r="G280" s="143">
        <v>0</v>
      </c>
      <c r="H280" s="31"/>
      <c r="I280" s="39"/>
    </row>
    <row r="281" spans="1:9" ht="44.25" customHeight="1">
      <c r="A281" s="269" t="s">
        <v>809</v>
      </c>
      <c r="B281" s="142" t="s">
        <v>479</v>
      </c>
      <c r="C281" s="143">
        <f>SUM(C282:C286)</f>
        <v>810</v>
      </c>
      <c r="D281" s="143">
        <f>SUM(D282:D286)</f>
        <v>0</v>
      </c>
      <c r="E281" s="143">
        <f>SUM(E282:E286)</f>
        <v>0</v>
      </c>
      <c r="F281" s="143">
        <f>SUM(F282:F286)</f>
        <v>810</v>
      </c>
      <c r="G281" s="143">
        <f>SUM(G282:G286)</f>
        <v>0</v>
      </c>
      <c r="H281" s="31"/>
      <c r="I281" s="39"/>
    </row>
    <row r="282" spans="1:9" ht="12.75">
      <c r="A282" s="269"/>
      <c r="B282" s="142" t="s">
        <v>517</v>
      </c>
      <c r="C282" s="143">
        <f>D282+E282+F282+G282</f>
        <v>0</v>
      </c>
      <c r="D282" s="143">
        <v>0</v>
      </c>
      <c r="E282" s="143">
        <v>0</v>
      </c>
      <c r="F282" s="143">
        <v>0</v>
      </c>
      <c r="G282" s="143">
        <v>0</v>
      </c>
      <c r="H282" s="31"/>
      <c r="I282" s="39"/>
    </row>
    <row r="283" spans="1:9" ht="12.75">
      <c r="A283" s="269"/>
      <c r="B283" s="142" t="s">
        <v>526</v>
      </c>
      <c r="C283" s="143">
        <f>D283+E283+F283+G283</f>
        <v>360</v>
      </c>
      <c r="D283" s="143">
        <v>0</v>
      </c>
      <c r="E283" s="143">
        <v>0</v>
      </c>
      <c r="F283" s="143">
        <v>360</v>
      </c>
      <c r="G283" s="143">
        <v>0</v>
      </c>
      <c r="H283" s="31"/>
      <c r="I283" s="39"/>
    </row>
    <row r="284" spans="1:9" ht="12.75">
      <c r="A284" s="269"/>
      <c r="B284" s="142" t="s">
        <v>746</v>
      </c>
      <c r="C284" s="143">
        <f>D284+E284+F284+G284</f>
        <v>120</v>
      </c>
      <c r="D284" s="143">
        <v>0</v>
      </c>
      <c r="E284" s="143">
        <v>0</v>
      </c>
      <c r="F284" s="143">
        <v>120</v>
      </c>
      <c r="G284" s="143">
        <v>0</v>
      </c>
      <c r="H284" s="31"/>
      <c r="I284" s="39"/>
    </row>
    <row r="285" spans="1:9" ht="12.75">
      <c r="A285" s="269"/>
      <c r="B285" s="142" t="s">
        <v>750</v>
      </c>
      <c r="C285" s="143">
        <f>D285+E285+F285+G285</f>
        <v>0</v>
      </c>
      <c r="D285" s="143">
        <v>0</v>
      </c>
      <c r="E285" s="143">
        <v>0</v>
      </c>
      <c r="F285" s="143">
        <v>0</v>
      </c>
      <c r="G285" s="143">
        <v>0</v>
      </c>
      <c r="H285" s="31"/>
      <c r="I285" s="39"/>
    </row>
    <row r="286" spans="1:9" ht="12.75">
      <c r="A286" s="269"/>
      <c r="B286" s="142" t="s">
        <v>754</v>
      </c>
      <c r="C286" s="143">
        <f>D286+E286+F286+G286</f>
        <v>330</v>
      </c>
      <c r="D286" s="143">
        <v>0</v>
      </c>
      <c r="E286" s="143">
        <v>0</v>
      </c>
      <c r="F286" s="143">
        <v>330</v>
      </c>
      <c r="G286" s="143">
        <v>0</v>
      </c>
      <c r="H286" s="31"/>
      <c r="I286" s="39"/>
    </row>
    <row r="287" spans="1:9" ht="66.75" customHeight="1">
      <c r="A287" s="269" t="s">
        <v>810</v>
      </c>
      <c r="B287" s="142" t="s">
        <v>1570</v>
      </c>
      <c r="C287" s="143">
        <f>SUM(C288:C292)</f>
        <v>486705.5</v>
      </c>
      <c r="D287" s="143">
        <f>SUM(D288:D292)</f>
        <v>117744</v>
      </c>
      <c r="E287" s="143">
        <f>SUM(E288:E292)</f>
        <v>246812</v>
      </c>
      <c r="F287" s="143">
        <f>SUM(F288:F292)</f>
        <v>43242</v>
      </c>
      <c r="G287" s="143">
        <f>SUM(G288:G292)</f>
        <v>78907.5</v>
      </c>
      <c r="H287" s="31"/>
      <c r="I287" s="39"/>
    </row>
    <row r="288" spans="1:9" ht="12.75">
      <c r="A288" s="269"/>
      <c r="B288" s="142" t="s">
        <v>517</v>
      </c>
      <c r="C288" s="143">
        <f>D288+E288+F288+G288</f>
        <v>36502.5</v>
      </c>
      <c r="D288" s="143">
        <v>0</v>
      </c>
      <c r="E288" s="143">
        <v>697</v>
      </c>
      <c r="F288" s="143">
        <v>0</v>
      </c>
      <c r="G288" s="143">
        <v>35805.5</v>
      </c>
      <c r="H288" s="31"/>
      <c r="I288" s="39"/>
    </row>
    <row r="289" spans="1:9" ht="12.75">
      <c r="A289" s="269"/>
      <c r="B289" s="142" t="s">
        <v>526</v>
      </c>
      <c r="C289" s="143">
        <f>D289+E289+F289+G289</f>
        <v>214215</v>
      </c>
      <c r="D289" s="143">
        <v>47000</v>
      </c>
      <c r="E289" s="143">
        <v>128280</v>
      </c>
      <c r="F289" s="143">
        <v>19467.5</v>
      </c>
      <c r="G289" s="143">
        <v>19467.5</v>
      </c>
      <c r="H289" s="31"/>
      <c r="I289" s="39"/>
    </row>
    <row r="290" spans="1:9" ht="12.75">
      <c r="A290" s="269"/>
      <c r="B290" s="142" t="s">
        <v>746</v>
      </c>
      <c r="C290" s="143">
        <f>D290+E290+F290+G290</f>
        <v>235848</v>
      </c>
      <c r="D290" s="143">
        <v>70744</v>
      </c>
      <c r="E290" s="143">
        <v>117835</v>
      </c>
      <c r="F290" s="143">
        <v>23634.5</v>
      </c>
      <c r="G290" s="143">
        <v>23634.5</v>
      </c>
      <c r="H290" s="31"/>
      <c r="I290" s="39"/>
    </row>
    <row r="291" spans="1:9" ht="12.75">
      <c r="A291" s="269"/>
      <c r="B291" s="142" t="s">
        <v>750</v>
      </c>
      <c r="C291" s="143">
        <f>D291+E291+F291+G291</f>
        <v>0</v>
      </c>
      <c r="D291" s="143">
        <v>0</v>
      </c>
      <c r="E291" s="143">
        <v>0</v>
      </c>
      <c r="F291" s="143">
        <v>0</v>
      </c>
      <c r="G291" s="143">
        <v>0</v>
      </c>
      <c r="H291" s="31"/>
      <c r="I291" s="39"/>
    </row>
    <row r="292" spans="1:9" ht="12.75">
      <c r="A292" s="269"/>
      <c r="B292" s="142" t="s">
        <v>754</v>
      </c>
      <c r="C292" s="143">
        <f>D292+E292+F292+G292</f>
        <v>140</v>
      </c>
      <c r="D292" s="143">
        <v>0</v>
      </c>
      <c r="E292" s="143">
        <v>0</v>
      </c>
      <c r="F292" s="143">
        <v>140</v>
      </c>
      <c r="G292" s="143">
        <v>0</v>
      </c>
      <c r="H292" s="31"/>
      <c r="I292" s="39"/>
    </row>
    <row r="293" spans="1:9" ht="45.75" customHeight="1">
      <c r="A293" s="269" t="s">
        <v>356</v>
      </c>
      <c r="B293" s="142" t="s">
        <v>481</v>
      </c>
      <c r="C293" s="143">
        <f>SUM(C294:C298)</f>
        <v>152577</v>
      </c>
      <c r="D293" s="143">
        <f>SUM(D294:D298)</f>
        <v>0</v>
      </c>
      <c r="E293" s="143">
        <f>SUM(E294:E298)</f>
        <v>1177</v>
      </c>
      <c r="F293" s="143">
        <f>SUM(F294:F298)</f>
        <v>63000</v>
      </c>
      <c r="G293" s="143">
        <f>SUM(G294:G298)</f>
        <v>88400</v>
      </c>
      <c r="H293" s="31"/>
      <c r="I293" s="39"/>
    </row>
    <row r="294" spans="1:9" ht="12.75">
      <c r="A294" s="269"/>
      <c r="B294" s="142" t="s">
        <v>517</v>
      </c>
      <c r="C294" s="143">
        <f>D294+E294+F294+G294</f>
        <v>89577</v>
      </c>
      <c r="D294" s="143">
        <v>0</v>
      </c>
      <c r="E294" s="143">
        <v>1177</v>
      </c>
      <c r="F294" s="143">
        <v>0</v>
      </c>
      <c r="G294" s="143">
        <v>88400</v>
      </c>
      <c r="H294" s="31"/>
      <c r="I294" s="39"/>
    </row>
    <row r="295" spans="1:9" ht="12.75">
      <c r="A295" s="269"/>
      <c r="B295" s="142" t="s">
        <v>526</v>
      </c>
      <c r="C295" s="143">
        <v>31500</v>
      </c>
      <c r="D295" s="143">
        <v>0</v>
      </c>
      <c r="E295" s="143">
        <v>0</v>
      </c>
      <c r="F295" s="143">
        <v>31500</v>
      </c>
      <c r="G295" s="143">
        <v>0</v>
      </c>
      <c r="H295" s="31"/>
      <c r="I295" s="39"/>
    </row>
    <row r="296" spans="1:9" ht="12.75">
      <c r="A296" s="269"/>
      <c r="B296" s="142" t="s">
        <v>746</v>
      </c>
      <c r="C296" s="143">
        <v>31500</v>
      </c>
      <c r="D296" s="143">
        <v>0</v>
      </c>
      <c r="E296" s="143">
        <v>0</v>
      </c>
      <c r="F296" s="143">
        <v>31500</v>
      </c>
      <c r="G296" s="143">
        <v>0</v>
      </c>
      <c r="H296" s="31"/>
      <c r="I296" s="39"/>
    </row>
    <row r="297" spans="1:9" ht="12.75">
      <c r="A297" s="269"/>
      <c r="B297" s="142" t="s">
        <v>750</v>
      </c>
      <c r="C297" s="143">
        <v>0</v>
      </c>
      <c r="D297" s="143">
        <v>0</v>
      </c>
      <c r="E297" s="143">
        <v>0</v>
      </c>
      <c r="F297" s="143">
        <v>0</v>
      </c>
      <c r="G297" s="143">
        <v>0</v>
      </c>
      <c r="H297" s="31"/>
      <c r="I297" s="39"/>
    </row>
    <row r="298" spans="1:9" ht="12.75">
      <c r="A298" s="269"/>
      <c r="B298" s="142" t="s">
        <v>754</v>
      </c>
      <c r="C298" s="143">
        <v>0</v>
      </c>
      <c r="D298" s="143">
        <v>0</v>
      </c>
      <c r="E298" s="143">
        <v>0</v>
      </c>
      <c r="F298" s="143">
        <v>0</v>
      </c>
      <c r="G298" s="143">
        <v>0</v>
      </c>
      <c r="H298" s="31"/>
      <c r="I298" s="39"/>
    </row>
    <row r="299" spans="1:9" ht="43.5" customHeight="1">
      <c r="A299" s="269" t="s">
        <v>357</v>
      </c>
      <c r="B299" s="142" t="s">
        <v>482</v>
      </c>
      <c r="C299" s="143">
        <f>SUM(C300:C304)</f>
        <v>23900</v>
      </c>
      <c r="D299" s="143">
        <f>SUM(D300:D304)</f>
        <v>0</v>
      </c>
      <c r="E299" s="143">
        <f>SUM(E300:E304)</f>
        <v>0</v>
      </c>
      <c r="F299" s="143">
        <f>SUM(F300:F304)</f>
        <v>8800</v>
      </c>
      <c r="G299" s="143">
        <f>SUM(G300:G304)</f>
        <v>15100</v>
      </c>
      <c r="H299" s="31"/>
      <c r="I299" s="39"/>
    </row>
    <row r="300" spans="1:9" ht="12.75">
      <c r="A300" s="269"/>
      <c r="B300" s="142" t="s">
        <v>517</v>
      </c>
      <c r="C300" s="143">
        <v>15100</v>
      </c>
      <c r="D300" s="143">
        <v>0</v>
      </c>
      <c r="E300" s="143">
        <v>0</v>
      </c>
      <c r="F300" s="143">
        <v>0</v>
      </c>
      <c r="G300" s="143">
        <v>15100</v>
      </c>
      <c r="H300" s="31"/>
      <c r="I300" s="39"/>
    </row>
    <row r="301" spans="1:9" ht="12.75">
      <c r="A301" s="269"/>
      <c r="B301" s="142" t="s">
        <v>526</v>
      </c>
      <c r="C301" s="143">
        <v>4400</v>
      </c>
      <c r="D301" s="143">
        <v>0</v>
      </c>
      <c r="E301" s="143">
        <v>0</v>
      </c>
      <c r="F301" s="143">
        <v>4400</v>
      </c>
      <c r="G301" s="143">
        <v>0</v>
      </c>
      <c r="H301" s="31"/>
      <c r="I301" s="39"/>
    </row>
    <row r="302" spans="1:9" ht="12.75">
      <c r="A302" s="269"/>
      <c r="B302" s="142" t="s">
        <v>746</v>
      </c>
      <c r="C302" s="143">
        <v>4400</v>
      </c>
      <c r="D302" s="143">
        <v>0</v>
      </c>
      <c r="E302" s="143">
        <v>0</v>
      </c>
      <c r="F302" s="143">
        <v>4400</v>
      </c>
      <c r="G302" s="143">
        <v>0</v>
      </c>
      <c r="H302" s="31"/>
      <c r="I302" s="39"/>
    </row>
    <row r="303" spans="1:9" ht="12.75">
      <c r="A303" s="269"/>
      <c r="B303" s="142" t="s">
        <v>750</v>
      </c>
      <c r="C303" s="143">
        <v>0</v>
      </c>
      <c r="D303" s="143">
        <v>0</v>
      </c>
      <c r="E303" s="143">
        <v>0</v>
      </c>
      <c r="F303" s="143">
        <v>0</v>
      </c>
      <c r="G303" s="143">
        <v>0</v>
      </c>
      <c r="H303" s="31"/>
      <c r="I303" s="39"/>
    </row>
    <row r="304" spans="1:9" ht="18.75" customHeight="1">
      <c r="A304" s="269"/>
      <c r="B304" s="142" t="s">
        <v>754</v>
      </c>
      <c r="C304" s="143">
        <v>0</v>
      </c>
      <c r="D304" s="143">
        <v>0</v>
      </c>
      <c r="E304" s="143">
        <v>0</v>
      </c>
      <c r="F304" s="143">
        <v>0</v>
      </c>
      <c r="G304" s="143">
        <v>0</v>
      </c>
      <c r="H304" s="31"/>
      <c r="I304" s="39"/>
    </row>
    <row r="305" spans="1:9" ht="89.25" customHeight="1">
      <c r="A305" s="269" t="s">
        <v>358</v>
      </c>
      <c r="B305" s="142" t="s">
        <v>483</v>
      </c>
      <c r="C305" s="143">
        <f>SUM(C306:C310)</f>
        <v>8500</v>
      </c>
      <c r="D305" s="143">
        <f>SUM(D306:D310)</f>
        <v>0</v>
      </c>
      <c r="E305" s="143">
        <f>SUM(E306:E310)</f>
        <v>0</v>
      </c>
      <c r="F305" s="143">
        <f>SUM(F306:F310)</f>
        <v>3600</v>
      </c>
      <c r="G305" s="143">
        <f>SUM(G306:G310)</f>
        <v>4900</v>
      </c>
      <c r="H305" s="31"/>
      <c r="I305" s="39"/>
    </row>
    <row r="306" spans="1:9" ht="14.25" customHeight="1">
      <c r="A306" s="269"/>
      <c r="B306" s="142" t="s">
        <v>517</v>
      </c>
      <c r="C306" s="143">
        <v>4900</v>
      </c>
      <c r="D306" s="143">
        <v>0</v>
      </c>
      <c r="E306" s="143">
        <v>0</v>
      </c>
      <c r="F306" s="143">
        <v>0</v>
      </c>
      <c r="G306" s="143">
        <v>4900</v>
      </c>
      <c r="H306" s="31"/>
      <c r="I306" s="39"/>
    </row>
    <row r="307" spans="1:9" ht="15" customHeight="1">
      <c r="A307" s="269"/>
      <c r="B307" s="142" t="s">
        <v>526</v>
      </c>
      <c r="C307" s="143">
        <v>1800</v>
      </c>
      <c r="D307" s="143">
        <v>0</v>
      </c>
      <c r="E307" s="143">
        <v>0</v>
      </c>
      <c r="F307" s="143">
        <v>1800</v>
      </c>
      <c r="G307" s="143">
        <v>0</v>
      </c>
      <c r="H307" s="31"/>
      <c r="I307" s="39"/>
    </row>
    <row r="308" spans="1:9" ht="14.25" customHeight="1">
      <c r="A308" s="269"/>
      <c r="B308" s="142" t="s">
        <v>746</v>
      </c>
      <c r="C308" s="143">
        <v>1800</v>
      </c>
      <c r="D308" s="143">
        <v>0</v>
      </c>
      <c r="E308" s="143">
        <v>0</v>
      </c>
      <c r="F308" s="143">
        <v>1800</v>
      </c>
      <c r="G308" s="143">
        <v>0</v>
      </c>
      <c r="H308" s="31"/>
      <c r="I308" s="39"/>
    </row>
    <row r="309" spans="1:9" ht="15" customHeight="1">
      <c r="A309" s="269"/>
      <c r="B309" s="142" t="s">
        <v>750</v>
      </c>
      <c r="C309" s="143">
        <v>0</v>
      </c>
      <c r="D309" s="143">
        <v>0</v>
      </c>
      <c r="E309" s="143">
        <v>0</v>
      </c>
      <c r="F309" s="143">
        <v>0</v>
      </c>
      <c r="G309" s="143">
        <v>0</v>
      </c>
      <c r="H309" s="31"/>
      <c r="I309" s="39"/>
    </row>
    <row r="310" spans="1:9" ht="12.75">
      <c r="A310" s="269"/>
      <c r="B310" s="142" t="s">
        <v>754</v>
      </c>
      <c r="C310" s="143">
        <v>0</v>
      </c>
      <c r="D310" s="143">
        <v>0</v>
      </c>
      <c r="E310" s="143">
        <v>0</v>
      </c>
      <c r="F310" s="143">
        <v>0</v>
      </c>
      <c r="G310" s="143">
        <v>0</v>
      </c>
      <c r="H310" s="31"/>
      <c r="I310" s="39"/>
    </row>
    <row r="311" spans="1:9" ht="22.5" customHeight="1">
      <c r="A311" s="115" t="s">
        <v>696</v>
      </c>
      <c r="B311" s="275" t="s">
        <v>229</v>
      </c>
      <c r="C311" s="275"/>
      <c r="D311" s="275"/>
      <c r="E311" s="275"/>
      <c r="F311" s="275"/>
      <c r="G311" s="275"/>
      <c r="H311" s="31"/>
      <c r="I311" s="39"/>
    </row>
    <row r="312" spans="1:9" ht="37.5" customHeight="1">
      <c r="A312" s="269" t="s">
        <v>812</v>
      </c>
      <c r="B312" s="142" t="s">
        <v>231</v>
      </c>
      <c r="C312" s="143">
        <f>SUM(C313:C317)</f>
        <v>156341.89</v>
      </c>
      <c r="D312" s="143">
        <f>SUM(D313:D317)</f>
        <v>0</v>
      </c>
      <c r="E312" s="143">
        <f>SUM(E313:E317)</f>
        <v>0</v>
      </c>
      <c r="F312" s="143">
        <f>SUM(F313:F317)</f>
        <v>156341.89</v>
      </c>
      <c r="G312" s="143">
        <f>SUM(G313:G317)</f>
        <v>0</v>
      </c>
      <c r="H312" s="31"/>
      <c r="I312" s="39"/>
    </row>
    <row r="313" spans="1:9" ht="12.75">
      <c r="A313" s="269"/>
      <c r="B313" s="142" t="s">
        <v>484</v>
      </c>
      <c r="C313" s="143">
        <f>D313+E313+F313+G313</f>
        <v>54141.89</v>
      </c>
      <c r="D313" s="143">
        <v>0</v>
      </c>
      <c r="E313" s="143">
        <v>0</v>
      </c>
      <c r="F313" s="143">
        <f>45103+9038.89</f>
        <v>54141.89</v>
      </c>
      <c r="G313" s="143">
        <v>0</v>
      </c>
      <c r="H313" s="31"/>
      <c r="I313" s="39"/>
    </row>
    <row r="314" spans="1:9" ht="12.75">
      <c r="A314" s="269"/>
      <c r="B314" s="142" t="s">
        <v>485</v>
      </c>
      <c r="C314" s="143">
        <f>D314+E314+F314+G314</f>
        <v>22120</v>
      </c>
      <c r="D314" s="143">
        <v>0</v>
      </c>
      <c r="E314" s="143">
        <v>0</v>
      </c>
      <c r="F314" s="143">
        <v>22120</v>
      </c>
      <c r="G314" s="143">
        <v>0</v>
      </c>
      <c r="H314" s="31"/>
      <c r="I314" s="39"/>
    </row>
    <row r="315" spans="1:9" ht="12.75">
      <c r="A315" s="269"/>
      <c r="B315" s="142" t="s">
        <v>746</v>
      </c>
      <c r="C315" s="143">
        <f>D315+E315+F315+G315</f>
        <v>24180</v>
      </c>
      <c r="D315" s="143">
        <v>0</v>
      </c>
      <c r="E315" s="143">
        <v>0</v>
      </c>
      <c r="F315" s="143">
        <v>24180</v>
      </c>
      <c r="G315" s="143">
        <v>0</v>
      </c>
      <c r="H315" s="31"/>
      <c r="I315" s="39"/>
    </row>
    <row r="316" spans="1:9" ht="12.75">
      <c r="A316" s="269"/>
      <c r="B316" s="142" t="s">
        <v>750</v>
      </c>
      <c r="C316" s="143">
        <f>D316+E316+F316+G316</f>
        <v>26600</v>
      </c>
      <c r="D316" s="143">
        <v>0</v>
      </c>
      <c r="E316" s="143">
        <v>0</v>
      </c>
      <c r="F316" s="143">
        <v>26600</v>
      </c>
      <c r="G316" s="143">
        <v>0</v>
      </c>
      <c r="H316" s="31"/>
      <c r="I316" s="39"/>
    </row>
    <row r="317" spans="1:9" ht="20.25" customHeight="1">
      <c r="A317" s="269"/>
      <c r="B317" s="142" t="s">
        <v>527</v>
      </c>
      <c r="C317" s="143">
        <f>D317+E317+F317+G317</f>
        <v>29300</v>
      </c>
      <c r="D317" s="143">
        <v>0</v>
      </c>
      <c r="E317" s="143">
        <v>0</v>
      </c>
      <c r="F317" s="143">
        <v>29300</v>
      </c>
      <c r="G317" s="143">
        <v>0</v>
      </c>
      <c r="H317" s="31"/>
      <c r="I317" s="39"/>
    </row>
    <row r="318" spans="1:9" ht="33.75" customHeight="1">
      <c r="A318" s="269" t="s">
        <v>813</v>
      </c>
      <c r="B318" s="142" t="s">
        <v>1047</v>
      </c>
      <c r="C318" s="143">
        <f>SUM(C319:C323)</f>
        <v>1313946.5</v>
      </c>
      <c r="D318" s="143">
        <f>SUM(D319:D323)</f>
        <v>0</v>
      </c>
      <c r="E318" s="143">
        <f>SUM(E319:E323)</f>
        <v>0</v>
      </c>
      <c r="F318" s="143">
        <f>SUM(F319:F323)</f>
        <v>1313946.5</v>
      </c>
      <c r="G318" s="143">
        <f>SUM(G319:G323)</f>
        <v>0</v>
      </c>
      <c r="H318" s="31"/>
      <c r="I318" s="39"/>
    </row>
    <row r="319" spans="1:9" ht="12.75">
      <c r="A319" s="269"/>
      <c r="B319" s="142" t="s">
        <v>525</v>
      </c>
      <c r="C319" s="143">
        <f>D319+E319+F319+G319</f>
        <v>546.5</v>
      </c>
      <c r="D319" s="143">
        <v>0</v>
      </c>
      <c r="E319" s="143">
        <v>0</v>
      </c>
      <c r="F319" s="143">
        <v>546.5</v>
      </c>
      <c r="G319" s="143">
        <v>0</v>
      </c>
      <c r="H319" s="31"/>
      <c r="I319" s="39"/>
    </row>
    <row r="320" spans="1:9" ht="12.75">
      <c r="A320" s="269"/>
      <c r="B320" s="142" t="s">
        <v>541</v>
      </c>
      <c r="C320" s="143">
        <f>D320+E320+F320+G320</f>
        <v>237800</v>
      </c>
      <c r="D320" s="143">
        <v>0</v>
      </c>
      <c r="E320" s="143">
        <v>0</v>
      </c>
      <c r="F320" s="143">
        <v>237800</v>
      </c>
      <c r="G320" s="143">
        <v>0</v>
      </c>
      <c r="H320" s="31"/>
      <c r="I320" s="39"/>
    </row>
    <row r="321" spans="1:9" ht="12.75">
      <c r="A321" s="269"/>
      <c r="B321" s="142" t="s">
        <v>746</v>
      </c>
      <c r="C321" s="143">
        <f>D321+E321+F321+G321</f>
        <v>260000</v>
      </c>
      <c r="D321" s="143">
        <v>0</v>
      </c>
      <c r="E321" s="143">
        <v>0</v>
      </c>
      <c r="F321" s="143">
        <v>260000</v>
      </c>
      <c r="G321" s="143">
        <v>0</v>
      </c>
      <c r="H321" s="31"/>
      <c r="I321" s="39"/>
    </row>
    <row r="322" spans="1:9" ht="12.75">
      <c r="A322" s="269"/>
      <c r="B322" s="142" t="s">
        <v>750</v>
      </c>
      <c r="C322" s="143">
        <f>D322+E322+F322+G322</f>
        <v>286000</v>
      </c>
      <c r="D322" s="143">
        <v>0</v>
      </c>
      <c r="E322" s="143">
        <v>0</v>
      </c>
      <c r="F322" s="143">
        <v>286000</v>
      </c>
      <c r="G322" s="143">
        <v>0</v>
      </c>
      <c r="H322" s="31"/>
      <c r="I322" s="39"/>
    </row>
    <row r="323" spans="1:9" ht="12.75">
      <c r="A323" s="269"/>
      <c r="B323" s="142" t="s">
        <v>527</v>
      </c>
      <c r="C323" s="143">
        <f>D323+E323+F323+G323</f>
        <v>529600</v>
      </c>
      <c r="D323" s="143">
        <v>0</v>
      </c>
      <c r="E323" s="143">
        <v>0</v>
      </c>
      <c r="F323" s="143">
        <f>314600+215000</f>
        <v>529600</v>
      </c>
      <c r="G323" s="143">
        <v>0</v>
      </c>
      <c r="H323" s="31"/>
      <c r="I323" s="39"/>
    </row>
    <row r="324" spans="1:9" ht="12.75">
      <c r="A324" s="115" t="s">
        <v>5</v>
      </c>
      <c r="B324" s="275" t="s">
        <v>1054</v>
      </c>
      <c r="C324" s="275"/>
      <c r="D324" s="275"/>
      <c r="E324" s="275"/>
      <c r="F324" s="275"/>
      <c r="G324" s="275"/>
      <c r="H324" s="31"/>
      <c r="I324" s="39"/>
    </row>
    <row r="325" spans="1:9" ht="26.25" customHeight="1">
      <c r="A325" s="269" t="s">
        <v>814</v>
      </c>
      <c r="B325" s="142" t="s">
        <v>1056</v>
      </c>
      <c r="C325" s="144">
        <f>SUM(C326:C330)</f>
        <v>376043</v>
      </c>
      <c r="D325" s="144">
        <f>SUM(D326:D330)</f>
        <v>98300</v>
      </c>
      <c r="E325" s="144">
        <f>SUM(E326:E330)</f>
        <v>166000</v>
      </c>
      <c r="F325" s="144">
        <f>SUM(F326:F330)</f>
        <v>71743</v>
      </c>
      <c r="G325" s="144">
        <f>SUM(G326:G330)</f>
        <v>40000</v>
      </c>
      <c r="H325" s="31"/>
      <c r="I325" s="39"/>
    </row>
    <row r="326" spans="1:9" ht="12.75">
      <c r="A326" s="269"/>
      <c r="B326" s="142" t="s">
        <v>525</v>
      </c>
      <c r="C326" s="143">
        <f>SUM(D326,E326,F326,G326)</f>
        <v>12900</v>
      </c>
      <c r="D326" s="143">
        <v>0</v>
      </c>
      <c r="E326" s="143">
        <v>0</v>
      </c>
      <c r="F326" s="143">
        <v>8400</v>
      </c>
      <c r="G326" s="143">
        <v>4500</v>
      </c>
      <c r="H326" s="31"/>
      <c r="I326" s="39"/>
    </row>
    <row r="327" spans="1:9" ht="12.75">
      <c r="A327" s="269"/>
      <c r="B327" s="142" t="s">
        <v>529</v>
      </c>
      <c r="C327" s="143">
        <f>SUM(D327,E327,F327,G327)</f>
        <v>165515</v>
      </c>
      <c r="D327" s="143">
        <v>47000</v>
      </c>
      <c r="E327" s="143">
        <v>82200</v>
      </c>
      <c r="F327" s="143">
        <v>27415</v>
      </c>
      <c r="G327" s="143">
        <v>8900</v>
      </c>
      <c r="H327" s="31"/>
      <c r="I327" s="39"/>
    </row>
    <row r="328" spans="1:9" ht="12.75">
      <c r="A328" s="269"/>
      <c r="B328" s="142" t="s">
        <v>530</v>
      </c>
      <c r="C328" s="143">
        <f>SUM(D328,E328,F328,G328)</f>
        <v>179928</v>
      </c>
      <c r="D328" s="143">
        <v>51300</v>
      </c>
      <c r="E328" s="143">
        <v>83800</v>
      </c>
      <c r="F328" s="143">
        <v>35928</v>
      </c>
      <c r="G328" s="143">
        <v>8900</v>
      </c>
      <c r="H328" s="31"/>
      <c r="I328" s="39"/>
    </row>
    <row r="329" spans="1:9" ht="12.75">
      <c r="A329" s="269"/>
      <c r="B329" s="142" t="s">
        <v>750</v>
      </c>
      <c r="C329" s="143">
        <f>SUM(D329,E329,F329,G329)</f>
        <v>8900</v>
      </c>
      <c r="D329" s="143">
        <v>0</v>
      </c>
      <c r="E329" s="143">
        <v>0</v>
      </c>
      <c r="F329" s="143">
        <v>0</v>
      </c>
      <c r="G329" s="143">
        <v>8900</v>
      </c>
      <c r="H329" s="31"/>
      <c r="I329" s="39"/>
    </row>
    <row r="330" spans="1:9" ht="12.75">
      <c r="A330" s="269"/>
      <c r="B330" s="142" t="s">
        <v>527</v>
      </c>
      <c r="C330" s="143">
        <f>SUM(D330:G330)</f>
        <v>8800</v>
      </c>
      <c r="D330" s="143">
        <v>0</v>
      </c>
      <c r="E330" s="143">
        <v>0</v>
      </c>
      <c r="F330" s="143">
        <v>0</v>
      </c>
      <c r="G330" s="143">
        <v>8800</v>
      </c>
      <c r="H330" s="31"/>
      <c r="I330" s="39"/>
    </row>
    <row r="331" spans="1:9" ht="39.75" customHeight="1">
      <c r="A331" s="269" t="s">
        <v>815</v>
      </c>
      <c r="B331" s="142" t="s">
        <v>1058</v>
      </c>
      <c r="C331" s="144">
        <f>SUM(C332:C336)</f>
        <v>10716.2</v>
      </c>
      <c r="D331" s="144">
        <f>SUM(D332:D336)</f>
        <v>0</v>
      </c>
      <c r="E331" s="144">
        <f>SUM(E332:E336)</f>
        <v>0</v>
      </c>
      <c r="F331" s="144">
        <f>SUM(F332:F336)</f>
        <v>10716.2</v>
      </c>
      <c r="G331" s="144">
        <f>SUM(G332:G336)</f>
        <v>0</v>
      </c>
      <c r="H331" s="31"/>
      <c r="I331" s="39"/>
    </row>
    <row r="332" spans="1:9" ht="12.75">
      <c r="A332" s="269"/>
      <c r="B332" s="142" t="s">
        <v>525</v>
      </c>
      <c r="C332" s="143">
        <f aca="true" t="shared" si="2" ref="C332:C342">D332+E332+F332+G332</f>
        <v>0</v>
      </c>
      <c r="D332" s="143">
        <v>0</v>
      </c>
      <c r="E332" s="143">
        <v>0</v>
      </c>
      <c r="F332" s="143">
        <v>0</v>
      </c>
      <c r="G332" s="143">
        <v>0</v>
      </c>
      <c r="H332" s="31"/>
      <c r="I332" s="39"/>
    </row>
    <row r="333" spans="1:9" ht="12.75">
      <c r="A333" s="269"/>
      <c r="B333" s="142" t="s">
        <v>529</v>
      </c>
      <c r="C333" s="143">
        <f t="shared" si="2"/>
        <v>3394.6</v>
      </c>
      <c r="D333" s="143">
        <v>0</v>
      </c>
      <c r="E333" s="143">
        <v>0</v>
      </c>
      <c r="F333" s="143">
        <v>3394.6</v>
      </c>
      <c r="G333" s="143">
        <v>0</v>
      </c>
      <c r="H333" s="31"/>
      <c r="I333" s="39"/>
    </row>
    <row r="334" spans="1:9" ht="12.75">
      <c r="A334" s="269"/>
      <c r="B334" s="142" t="s">
        <v>746</v>
      </c>
      <c r="C334" s="143">
        <f t="shared" si="2"/>
        <v>1395.5</v>
      </c>
      <c r="D334" s="143">
        <v>0</v>
      </c>
      <c r="E334" s="143">
        <v>0</v>
      </c>
      <c r="F334" s="143">
        <v>1395.5</v>
      </c>
      <c r="G334" s="143">
        <v>0</v>
      </c>
      <c r="H334" s="31"/>
      <c r="I334" s="39"/>
    </row>
    <row r="335" spans="1:9" ht="12.75">
      <c r="A335" s="269"/>
      <c r="B335" s="142" t="s">
        <v>750</v>
      </c>
      <c r="C335" s="143">
        <f t="shared" si="2"/>
        <v>814.7</v>
      </c>
      <c r="D335" s="143">
        <v>0</v>
      </c>
      <c r="E335" s="143">
        <v>0</v>
      </c>
      <c r="F335" s="143">
        <v>814.7</v>
      </c>
      <c r="G335" s="143">
        <v>0</v>
      </c>
      <c r="H335" s="31"/>
      <c r="I335" s="39"/>
    </row>
    <row r="336" spans="1:9" ht="12.75">
      <c r="A336" s="269"/>
      <c r="B336" s="142" t="s">
        <v>527</v>
      </c>
      <c r="C336" s="143">
        <f t="shared" si="2"/>
        <v>5111.400000000001</v>
      </c>
      <c r="D336" s="143">
        <v>0</v>
      </c>
      <c r="E336" s="143">
        <v>0</v>
      </c>
      <c r="F336" s="143">
        <f>452.6+4658.8</f>
        <v>5111.400000000001</v>
      </c>
      <c r="G336" s="143">
        <v>0</v>
      </c>
      <c r="H336" s="31"/>
      <c r="I336" s="39"/>
    </row>
    <row r="337" spans="1:9" ht="49.5" customHeight="1">
      <c r="A337" s="269" t="s">
        <v>816</v>
      </c>
      <c r="B337" s="142" t="s">
        <v>1060</v>
      </c>
      <c r="C337" s="144">
        <f t="shared" si="2"/>
        <v>3781.2</v>
      </c>
      <c r="D337" s="144">
        <f>SUM(D338:D342)</f>
        <v>0</v>
      </c>
      <c r="E337" s="144">
        <f>SUM(E338:E342)</f>
        <v>0</v>
      </c>
      <c r="F337" s="144">
        <f>SUM(F338:F342)</f>
        <v>1122</v>
      </c>
      <c r="G337" s="144">
        <f>SUM(G338:G342)</f>
        <v>2659.2</v>
      </c>
      <c r="H337" s="31"/>
      <c r="I337" s="39"/>
    </row>
    <row r="338" spans="1:9" ht="12.75">
      <c r="A338" s="269"/>
      <c r="B338" s="142" t="s">
        <v>525</v>
      </c>
      <c r="C338" s="144">
        <f t="shared" si="2"/>
        <v>1329.6</v>
      </c>
      <c r="D338" s="143">
        <v>0</v>
      </c>
      <c r="E338" s="143">
        <v>0</v>
      </c>
      <c r="F338" s="143">
        <v>0</v>
      </c>
      <c r="G338" s="143">
        <v>1329.6</v>
      </c>
      <c r="H338" s="31"/>
      <c r="I338" s="39"/>
    </row>
    <row r="339" spans="1:9" ht="12.75">
      <c r="A339" s="269"/>
      <c r="B339" s="142" t="s">
        <v>529</v>
      </c>
      <c r="C339" s="144">
        <f t="shared" si="2"/>
        <v>1737.6</v>
      </c>
      <c r="D339" s="143">
        <v>0</v>
      </c>
      <c r="E339" s="143">
        <v>0</v>
      </c>
      <c r="F339" s="143">
        <v>408</v>
      </c>
      <c r="G339" s="143">
        <v>1329.6</v>
      </c>
      <c r="H339" s="31"/>
      <c r="I339" s="39"/>
    </row>
    <row r="340" spans="1:9" ht="12.75">
      <c r="A340" s="269"/>
      <c r="B340" s="142" t="s">
        <v>746</v>
      </c>
      <c r="C340" s="144">
        <f t="shared" si="2"/>
        <v>204</v>
      </c>
      <c r="D340" s="143">
        <v>0</v>
      </c>
      <c r="E340" s="143">
        <v>0</v>
      </c>
      <c r="F340" s="143">
        <v>204</v>
      </c>
      <c r="G340" s="143">
        <v>0</v>
      </c>
      <c r="H340" s="31"/>
      <c r="I340" s="39"/>
    </row>
    <row r="341" spans="1:9" ht="12.75">
      <c r="A341" s="269"/>
      <c r="B341" s="142" t="s">
        <v>750</v>
      </c>
      <c r="C341" s="144">
        <f t="shared" si="2"/>
        <v>204</v>
      </c>
      <c r="D341" s="143">
        <v>0</v>
      </c>
      <c r="E341" s="143">
        <v>0</v>
      </c>
      <c r="F341" s="143">
        <v>204</v>
      </c>
      <c r="G341" s="143">
        <v>0</v>
      </c>
      <c r="H341" s="31"/>
      <c r="I341" s="39"/>
    </row>
    <row r="342" spans="1:9" ht="12.75">
      <c r="A342" s="269"/>
      <c r="B342" s="142" t="s">
        <v>527</v>
      </c>
      <c r="C342" s="144">
        <f t="shared" si="2"/>
        <v>306</v>
      </c>
      <c r="D342" s="143">
        <v>0</v>
      </c>
      <c r="E342" s="143">
        <v>0</v>
      </c>
      <c r="F342" s="143">
        <f>102+204</f>
        <v>306</v>
      </c>
      <c r="G342" s="143">
        <v>0</v>
      </c>
      <c r="H342" s="31"/>
      <c r="I342" s="39"/>
    </row>
    <row r="343" spans="1:9" ht="39" customHeight="1">
      <c r="A343" s="269" t="s">
        <v>817</v>
      </c>
      <c r="B343" s="142" t="s">
        <v>1066</v>
      </c>
      <c r="C343" s="144">
        <f>SUM(C344:C348)</f>
        <v>11000</v>
      </c>
      <c r="D343" s="144">
        <f>SUM(D344:D348)</f>
        <v>0</v>
      </c>
      <c r="E343" s="144">
        <f>SUM(E344:E348)</f>
        <v>0</v>
      </c>
      <c r="F343" s="144">
        <f>SUM(F344:F348)</f>
        <v>11000</v>
      </c>
      <c r="G343" s="144">
        <f>SUM(G344:G348)</f>
        <v>0</v>
      </c>
      <c r="H343" s="31"/>
      <c r="I343" s="39"/>
    </row>
    <row r="344" spans="1:9" ht="12.75">
      <c r="A344" s="269"/>
      <c r="B344" s="142" t="s">
        <v>525</v>
      </c>
      <c r="C344" s="143">
        <f>D344+E344+F344+G344</f>
        <v>0</v>
      </c>
      <c r="D344" s="143">
        <v>0</v>
      </c>
      <c r="E344" s="143">
        <v>0</v>
      </c>
      <c r="F344" s="143">
        <v>0</v>
      </c>
      <c r="G344" s="143">
        <v>0</v>
      </c>
      <c r="H344" s="31"/>
      <c r="I344" s="39"/>
    </row>
    <row r="345" spans="1:9" ht="12.75">
      <c r="A345" s="269"/>
      <c r="B345" s="142" t="s">
        <v>529</v>
      </c>
      <c r="C345" s="143">
        <f>D345+E345+F345+G345</f>
        <v>0</v>
      </c>
      <c r="D345" s="143">
        <v>0</v>
      </c>
      <c r="E345" s="143">
        <v>0</v>
      </c>
      <c r="F345" s="143">
        <v>0</v>
      </c>
      <c r="G345" s="143">
        <v>0</v>
      </c>
      <c r="H345" s="31"/>
      <c r="I345" s="39"/>
    </row>
    <row r="346" spans="1:9" ht="12.75">
      <c r="A346" s="269"/>
      <c r="B346" s="142" t="s">
        <v>746</v>
      </c>
      <c r="C346" s="143">
        <f>D346+E346+F346+G346</f>
        <v>0</v>
      </c>
      <c r="D346" s="143">
        <v>0</v>
      </c>
      <c r="E346" s="143">
        <v>0</v>
      </c>
      <c r="F346" s="143">
        <v>0</v>
      </c>
      <c r="G346" s="143">
        <v>0</v>
      </c>
      <c r="H346" s="31"/>
      <c r="I346" s="39"/>
    </row>
    <row r="347" spans="1:9" ht="12.75">
      <c r="A347" s="269"/>
      <c r="B347" s="142" t="s">
        <v>750</v>
      </c>
      <c r="C347" s="143">
        <f>D347+E347+F347+G347</f>
        <v>0</v>
      </c>
      <c r="D347" s="143">
        <v>0</v>
      </c>
      <c r="E347" s="143">
        <v>0</v>
      </c>
      <c r="F347" s="143">
        <v>0</v>
      </c>
      <c r="G347" s="143">
        <v>0</v>
      </c>
      <c r="H347" s="31"/>
      <c r="I347" s="39"/>
    </row>
    <row r="348" spans="1:9" ht="12.75">
      <c r="A348" s="269"/>
      <c r="B348" s="142" t="s">
        <v>527</v>
      </c>
      <c r="C348" s="143">
        <f>D348+E348+F348+G348</f>
        <v>11000</v>
      </c>
      <c r="D348" s="143">
        <v>0</v>
      </c>
      <c r="E348" s="143">
        <v>0</v>
      </c>
      <c r="F348" s="143">
        <f>5500+5500</f>
        <v>11000</v>
      </c>
      <c r="G348" s="143">
        <v>0</v>
      </c>
      <c r="H348" s="31"/>
      <c r="I348" s="39"/>
    </row>
    <row r="349" spans="1:9" ht="25.5" customHeight="1">
      <c r="A349" s="269" t="s">
        <v>818</v>
      </c>
      <c r="B349" s="142" t="s">
        <v>1069</v>
      </c>
      <c r="C349" s="144">
        <f>SUM(C350:C354)</f>
        <v>212200</v>
      </c>
      <c r="D349" s="144">
        <f>SUM(D350:D354)</f>
        <v>144296</v>
      </c>
      <c r="E349" s="144">
        <f>SUM(E350:E354)</f>
        <v>4244</v>
      </c>
      <c r="F349" s="144">
        <f>SUM(F350:F354)</f>
        <v>16976</v>
      </c>
      <c r="G349" s="144">
        <f>SUM(G350:G354)</f>
        <v>46684</v>
      </c>
      <c r="H349" s="31"/>
      <c r="I349" s="39"/>
    </row>
    <row r="350" spans="1:9" ht="12.75">
      <c r="A350" s="269"/>
      <c r="B350" s="142" t="s">
        <v>525</v>
      </c>
      <c r="C350" s="143">
        <f>SUM(D350,E350,F350,G350)</f>
        <v>0</v>
      </c>
      <c r="D350" s="143">
        <v>0</v>
      </c>
      <c r="E350" s="143">
        <v>0</v>
      </c>
      <c r="F350" s="143">
        <v>0</v>
      </c>
      <c r="G350" s="143">
        <v>0</v>
      </c>
      <c r="H350" s="31"/>
      <c r="I350" s="39"/>
    </row>
    <row r="351" spans="1:9" ht="12.75">
      <c r="A351" s="269"/>
      <c r="B351" s="142" t="s">
        <v>529</v>
      </c>
      <c r="C351" s="143">
        <f>SUM(D351,E351,F351,G351)</f>
        <v>54900</v>
      </c>
      <c r="D351" s="143">
        <v>37332</v>
      </c>
      <c r="E351" s="143">
        <v>1098</v>
      </c>
      <c r="F351" s="143">
        <v>4392</v>
      </c>
      <c r="G351" s="143">
        <v>12078</v>
      </c>
      <c r="H351" s="31"/>
      <c r="I351" s="39"/>
    </row>
    <row r="352" spans="1:9" ht="12.75">
      <c r="A352" s="269"/>
      <c r="B352" s="142" t="s">
        <v>746</v>
      </c>
      <c r="C352" s="143">
        <f>SUM(D352,E352,F352,G352)</f>
        <v>34600</v>
      </c>
      <c r="D352" s="143">
        <v>23528</v>
      </c>
      <c r="E352" s="143">
        <v>692</v>
      </c>
      <c r="F352" s="143">
        <v>2768</v>
      </c>
      <c r="G352" s="143">
        <v>7612</v>
      </c>
      <c r="H352" s="31"/>
      <c r="I352" s="39"/>
    </row>
    <row r="353" spans="1:9" ht="12.75">
      <c r="A353" s="269"/>
      <c r="B353" s="142" t="s">
        <v>750</v>
      </c>
      <c r="C353" s="143">
        <f>SUM(D353,E353,F353,G353)</f>
        <v>65300</v>
      </c>
      <c r="D353" s="143">
        <v>44404</v>
      </c>
      <c r="E353" s="143">
        <v>1306</v>
      </c>
      <c r="F353" s="143">
        <v>5224</v>
      </c>
      <c r="G353" s="143">
        <v>14366</v>
      </c>
      <c r="H353" s="31"/>
      <c r="I353" s="39"/>
    </row>
    <row r="354" spans="1:9" ht="12.75">
      <c r="A354" s="269"/>
      <c r="B354" s="142" t="s">
        <v>527</v>
      </c>
      <c r="C354" s="143">
        <f>SUM(D354:G354)</f>
        <v>57400</v>
      </c>
      <c r="D354" s="143">
        <v>39032</v>
      </c>
      <c r="E354" s="143">
        <v>1148</v>
      </c>
      <c r="F354" s="143">
        <v>4592</v>
      </c>
      <c r="G354" s="143">
        <v>12628</v>
      </c>
      <c r="H354" s="31"/>
      <c r="I354" s="39"/>
    </row>
    <row r="355" spans="1:9" ht="48.75" customHeight="1">
      <c r="A355" s="269" t="s">
        <v>359</v>
      </c>
      <c r="B355" s="142" t="s">
        <v>1072</v>
      </c>
      <c r="C355" s="144">
        <f>SUM(C356:C360)</f>
        <v>1340183</v>
      </c>
      <c r="D355" s="144">
        <f>SUM(D356:D360)</f>
        <v>0</v>
      </c>
      <c r="E355" s="144">
        <f>SUM(E356:E360)</f>
        <v>0</v>
      </c>
      <c r="F355" s="144">
        <f>SUM(F356:F360)</f>
        <v>50123</v>
      </c>
      <c r="G355" s="144">
        <f>SUM(G356:G360)</f>
        <v>1290060</v>
      </c>
      <c r="H355" s="31"/>
      <c r="I355" s="39"/>
    </row>
    <row r="356" spans="1:9" ht="12.75">
      <c r="A356" s="269"/>
      <c r="B356" s="142" t="s">
        <v>525</v>
      </c>
      <c r="C356" s="143">
        <f>SUM(D356,E356,F356,G356)</f>
        <v>26928</v>
      </c>
      <c r="D356" s="143">
        <v>0</v>
      </c>
      <c r="E356" s="143">
        <v>0</v>
      </c>
      <c r="F356" s="143">
        <v>1007</v>
      </c>
      <c r="G356" s="143">
        <v>25921</v>
      </c>
      <c r="H356" s="31"/>
      <c r="I356" s="39"/>
    </row>
    <row r="357" spans="1:9" ht="12.75">
      <c r="A357" s="269"/>
      <c r="B357" s="142" t="s">
        <v>529</v>
      </c>
      <c r="C357" s="143">
        <f>SUM(D357,E357,F357,G357)</f>
        <v>207090</v>
      </c>
      <c r="D357" s="143">
        <v>0</v>
      </c>
      <c r="E357" s="143">
        <v>0</v>
      </c>
      <c r="F357" s="143">
        <v>7745</v>
      </c>
      <c r="G357" s="143">
        <v>199345</v>
      </c>
      <c r="H357" s="31"/>
      <c r="I357" s="39"/>
    </row>
    <row r="358" spans="1:9" ht="12.75">
      <c r="A358" s="269"/>
      <c r="B358" s="142" t="s">
        <v>746</v>
      </c>
      <c r="C358" s="143">
        <f>SUM(D358,E358,F358,G358)</f>
        <v>336271</v>
      </c>
      <c r="D358" s="143">
        <v>0</v>
      </c>
      <c r="E358" s="143">
        <v>0</v>
      </c>
      <c r="F358" s="143">
        <v>12577</v>
      </c>
      <c r="G358" s="143">
        <v>323694</v>
      </c>
      <c r="H358" s="31"/>
      <c r="I358" s="39"/>
    </row>
    <row r="359" spans="1:9" ht="12.75">
      <c r="A359" s="269"/>
      <c r="B359" s="142" t="s">
        <v>750</v>
      </c>
      <c r="C359" s="143">
        <f>SUM(D359,E359,F359,G359)</f>
        <v>463894</v>
      </c>
      <c r="D359" s="143">
        <v>0</v>
      </c>
      <c r="E359" s="143">
        <v>0</v>
      </c>
      <c r="F359" s="143">
        <v>17350</v>
      </c>
      <c r="G359" s="143">
        <v>446544</v>
      </c>
      <c r="H359" s="31"/>
      <c r="I359" s="39"/>
    </row>
    <row r="360" spans="1:9" ht="12.75">
      <c r="A360" s="269"/>
      <c r="B360" s="142" t="s">
        <v>527</v>
      </c>
      <c r="C360" s="143">
        <f>SUM(D360:G360)</f>
        <v>306000</v>
      </c>
      <c r="D360" s="143">
        <v>0</v>
      </c>
      <c r="E360" s="143">
        <v>0</v>
      </c>
      <c r="F360" s="143">
        <v>11444</v>
      </c>
      <c r="G360" s="143">
        <v>294556</v>
      </c>
      <c r="H360" s="31"/>
      <c r="I360" s="39"/>
    </row>
    <row r="361" spans="1:9" ht="59.25" customHeight="1">
      <c r="A361" s="269" t="s">
        <v>360</v>
      </c>
      <c r="B361" s="142" t="s">
        <v>1077</v>
      </c>
      <c r="C361" s="144">
        <f>SUM(C362:C366)</f>
        <v>1690</v>
      </c>
      <c r="D361" s="144">
        <f>SUM(D362:D366)</f>
        <v>0</v>
      </c>
      <c r="E361" s="144">
        <f>SUM(E362:E366)</f>
        <v>0</v>
      </c>
      <c r="F361" s="144">
        <f>SUM(F362:F366)</f>
        <v>1690</v>
      </c>
      <c r="G361" s="144">
        <f>SUM(G362:G366)</f>
        <v>0</v>
      </c>
      <c r="H361" s="31"/>
      <c r="I361" s="39"/>
    </row>
    <row r="362" spans="1:9" ht="12.75">
      <c r="A362" s="269"/>
      <c r="B362" s="142" t="s">
        <v>525</v>
      </c>
      <c r="C362" s="143">
        <f>D362+E362+F362+G362</f>
        <v>0</v>
      </c>
      <c r="D362" s="143">
        <v>0</v>
      </c>
      <c r="E362" s="143">
        <v>0</v>
      </c>
      <c r="F362" s="143">
        <v>0</v>
      </c>
      <c r="G362" s="143">
        <v>0</v>
      </c>
      <c r="H362" s="31"/>
      <c r="I362" s="39"/>
    </row>
    <row r="363" spans="1:9" ht="12.75">
      <c r="A363" s="269"/>
      <c r="B363" s="142" t="s">
        <v>529</v>
      </c>
      <c r="C363" s="143">
        <f>D363+E363+F363+G363</f>
        <v>300</v>
      </c>
      <c r="D363" s="143">
        <v>0</v>
      </c>
      <c r="E363" s="143">
        <v>0</v>
      </c>
      <c r="F363" s="143">
        <v>300</v>
      </c>
      <c r="G363" s="143">
        <v>0</v>
      </c>
      <c r="H363" s="31"/>
      <c r="I363" s="39"/>
    </row>
    <row r="364" spans="1:9" ht="12.75">
      <c r="A364" s="269"/>
      <c r="B364" s="142" t="s">
        <v>746</v>
      </c>
      <c r="C364" s="143">
        <f>D364+E364+F364+G364</f>
        <v>330</v>
      </c>
      <c r="D364" s="143">
        <v>0</v>
      </c>
      <c r="E364" s="143">
        <v>0</v>
      </c>
      <c r="F364" s="143">
        <v>330</v>
      </c>
      <c r="G364" s="143">
        <v>0</v>
      </c>
      <c r="H364" s="31"/>
      <c r="I364" s="39"/>
    </row>
    <row r="365" spans="1:9" ht="12.75">
      <c r="A365" s="269"/>
      <c r="B365" s="142" t="s">
        <v>750</v>
      </c>
      <c r="C365" s="143">
        <f>D365+E365+F365+G365</f>
        <v>370</v>
      </c>
      <c r="D365" s="143">
        <v>0</v>
      </c>
      <c r="E365" s="143">
        <v>0</v>
      </c>
      <c r="F365" s="143">
        <v>370</v>
      </c>
      <c r="G365" s="143">
        <v>0</v>
      </c>
      <c r="H365" s="31"/>
      <c r="I365" s="39"/>
    </row>
    <row r="366" spans="1:9" ht="12.75">
      <c r="A366" s="269"/>
      <c r="B366" s="142" t="s">
        <v>527</v>
      </c>
      <c r="C366" s="143">
        <f>D366+E366+F366+G366</f>
        <v>690</v>
      </c>
      <c r="D366" s="143">
        <v>0</v>
      </c>
      <c r="E366" s="143">
        <v>0</v>
      </c>
      <c r="F366" s="143">
        <f>390+300</f>
        <v>690</v>
      </c>
      <c r="G366" s="143">
        <v>0</v>
      </c>
      <c r="H366" s="31"/>
      <c r="I366" s="39"/>
    </row>
    <row r="367" spans="1:9" ht="12.75">
      <c r="A367" s="115" t="s">
        <v>1262</v>
      </c>
      <c r="B367" s="275" t="s">
        <v>641</v>
      </c>
      <c r="C367" s="275"/>
      <c r="D367" s="275"/>
      <c r="E367" s="275"/>
      <c r="F367" s="275"/>
      <c r="G367" s="275"/>
      <c r="H367" s="31"/>
      <c r="I367" s="39"/>
    </row>
    <row r="368" spans="1:9" ht="75.75" customHeight="1">
      <c r="A368" s="269" t="s">
        <v>821</v>
      </c>
      <c r="B368" s="142" t="s">
        <v>486</v>
      </c>
      <c r="C368" s="143">
        <f>SUM(C369:C373)</f>
        <v>109641.6</v>
      </c>
      <c r="D368" s="143">
        <f>SUM(D369:D373)</f>
        <v>16446.2</v>
      </c>
      <c r="E368" s="143">
        <f>SUM(E369:E373)</f>
        <v>21928.3</v>
      </c>
      <c r="F368" s="143">
        <f>SUM(F369:F373)</f>
        <v>5482.1</v>
      </c>
      <c r="G368" s="143">
        <f>SUM(G369:G373)</f>
        <v>65785</v>
      </c>
      <c r="H368" s="31"/>
      <c r="I368" s="39"/>
    </row>
    <row r="369" spans="1:9" ht="12.75">
      <c r="A369" s="269"/>
      <c r="B369" s="142" t="s">
        <v>525</v>
      </c>
      <c r="C369" s="143">
        <f>D369+E369+F369+G369</f>
        <v>109641.6</v>
      </c>
      <c r="D369" s="143">
        <v>16446.2</v>
      </c>
      <c r="E369" s="143">
        <v>21928.3</v>
      </c>
      <c r="F369" s="143">
        <v>5482.1</v>
      </c>
      <c r="G369" s="143">
        <v>65785</v>
      </c>
      <c r="H369" s="31"/>
      <c r="I369" s="39"/>
    </row>
    <row r="370" spans="1:9" ht="12.75">
      <c r="A370" s="269"/>
      <c r="B370" s="142" t="s">
        <v>529</v>
      </c>
      <c r="C370" s="143">
        <f>D370+E370+F370+G370</f>
        <v>0</v>
      </c>
      <c r="D370" s="143">
        <v>0</v>
      </c>
      <c r="E370" s="143">
        <v>0</v>
      </c>
      <c r="F370" s="143">
        <v>0</v>
      </c>
      <c r="G370" s="143">
        <v>0</v>
      </c>
      <c r="H370" s="31"/>
      <c r="I370" s="39"/>
    </row>
    <row r="371" spans="1:9" ht="12.75">
      <c r="A371" s="269"/>
      <c r="B371" s="142" t="s">
        <v>746</v>
      </c>
      <c r="C371" s="143">
        <f>D371+E371+F371+G371</f>
        <v>0</v>
      </c>
      <c r="D371" s="143">
        <v>0</v>
      </c>
      <c r="E371" s="143">
        <v>0</v>
      </c>
      <c r="F371" s="143">
        <v>0</v>
      </c>
      <c r="G371" s="143">
        <v>0</v>
      </c>
      <c r="H371" s="31"/>
      <c r="I371" s="39"/>
    </row>
    <row r="372" spans="1:9" ht="12.75">
      <c r="A372" s="269"/>
      <c r="B372" s="142" t="s">
        <v>750</v>
      </c>
      <c r="C372" s="143">
        <f>D372+E372+F372+G372</f>
        <v>0</v>
      </c>
      <c r="D372" s="143">
        <v>0</v>
      </c>
      <c r="E372" s="143">
        <v>0</v>
      </c>
      <c r="F372" s="143">
        <v>0</v>
      </c>
      <c r="G372" s="143">
        <v>0</v>
      </c>
      <c r="H372" s="31"/>
      <c r="I372" s="39"/>
    </row>
    <row r="373" spans="1:9" ht="12.75">
      <c r="A373" s="269"/>
      <c r="B373" s="142" t="s">
        <v>527</v>
      </c>
      <c r="C373" s="143">
        <f>D373+E373+F373+G373</f>
        <v>0</v>
      </c>
      <c r="D373" s="143">
        <v>0</v>
      </c>
      <c r="E373" s="143">
        <v>0</v>
      </c>
      <c r="F373" s="143">
        <v>0</v>
      </c>
      <c r="G373" s="143">
        <v>0</v>
      </c>
      <c r="H373" s="31"/>
      <c r="I373" s="39"/>
    </row>
    <row r="374" spans="1:9" ht="12.75">
      <c r="A374" s="115" t="s">
        <v>704</v>
      </c>
      <c r="B374" s="275" t="s">
        <v>648</v>
      </c>
      <c r="C374" s="275"/>
      <c r="D374" s="275"/>
      <c r="E374" s="275"/>
      <c r="F374" s="275"/>
      <c r="G374" s="275"/>
      <c r="H374" s="31"/>
      <c r="I374" s="39"/>
    </row>
    <row r="375" spans="1:9" ht="45.75" customHeight="1">
      <c r="A375" s="269" t="s">
        <v>822</v>
      </c>
      <c r="B375" s="142" t="s">
        <v>650</v>
      </c>
      <c r="C375" s="143">
        <f>SUM(C376:C380)</f>
        <v>3000</v>
      </c>
      <c r="D375" s="143">
        <f>SUM(D376:D380)</f>
        <v>0</v>
      </c>
      <c r="E375" s="143">
        <f>SUM(E376:E380)</f>
        <v>0</v>
      </c>
      <c r="F375" s="143">
        <f>SUM(F376:F380)</f>
        <v>3000</v>
      </c>
      <c r="G375" s="143">
        <f>SUM(G376:G380)</f>
        <v>0</v>
      </c>
      <c r="H375" s="31"/>
      <c r="I375" s="39"/>
    </row>
    <row r="376" spans="1:9" ht="12.75">
      <c r="A376" s="269"/>
      <c r="B376" s="142" t="s">
        <v>525</v>
      </c>
      <c r="C376" s="143">
        <v>0</v>
      </c>
      <c r="D376" s="143">
        <v>0</v>
      </c>
      <c r="E376" s="143">
        <v>0</v>
      </c>
      <c r="F376" s="143">
        <v>0</v>
      </c>
      <c r="G376" s="143">
        <v>0</v>
      </c>
      <c r="H376" s="31"/>
      <c r="I376" s="39"/>
    </row>
    <row r="377" spans="1:9" ht="12.75">
      <c r="A377" s="269"/>
      <c r="B377" s="142" t="s">
        <v>541</v>
      </c>
      <c r="C377" s="143">
        <v>1500</v>
      </c>
      <c r="D377" s="143">
        <v>0</v>
      </c>
      <c r="E377" s="143">
        <v>0</v>
      </c>
      <c r="F377" s="143">
        <v>1500</v>
      </c>
      <c r="G377" s="143">
        <v>0</v>
      </c>
      <c r="H377" s="31"/>
      <c r="I377" s="39"/>
    </row>
    <row r="378" spans="1:9" ht="12.75">
      <c r="A378" s="269"/>
      <c r="B378" s="142" t="s">
        <v>746</v>
      </c>
      <c r="C378" s="143">
        <v>1500</v>
      </c>
      <c r="D378" s="143">
        <v>0</v>
      </c>
      <c r="E378" s="143">
        <v>0</v>
      </c>
      <c r="F378" s="143">
        <v>1500</v>
      </c>
      <c r="G378" s="143">
        <v>0</v>
      </c>
      <c r="H378" s="31"/>
      <c r="I378" s="39"/>
    </row>
    <row r="379" spans="1:9" ht="12.75">
      <c r="A379" s="269"/>
      <c r="B379" s="142" t="s">
        <v>750</v>
      </c>
      <c r="C379" s="143">
        <v>0</v>
      </c>
      <c r="D379" s="143">
        <v>0</v>
      </c>
      <c r="E379" s="143">
        <v>0</v>
      </c>
      <c r="F379" s="143">
        <v>0</v>
      </c>
      <c r="G379" s="143">
        <v>0</v>
      </c>
      <c r="H379" s="31"/>
      <c r="I379" s="39"/>
    </row>
    <row r="380" spans="1:9" ht="12.75">
      <c r="A380" s="269"/>
      <c r="B380" s="142" t="s">
        <v>527</v>
      </c>
      <c r="C380" s="143">
        <v>0</v>
      </c>
      <c r="D380" s="143">
        <v>0</v>
      </c>
      <c r="E380" s="143">
        <v>0</v>
      </c>
      <c r="F380" s="143">
        <v>0</v>
      </c>
      <c r="G380" s="143">
        <v>0</v>
      </c>
      <c r="H380" s="31"/>
      <c r="I380" s="39"/>
    </row>
    <row r="381" spans="1:9" ht="25.5" customHeight="1">
      <c r="A381" s="269" t="s">
        <v>823</v>
      </c>
      <c r="B381" s="142" t="s">
        <v>544</v>
      </c>
      <c r="C381" s="143">
        <f>SUM(C382:C386)</f>
        <v>240000</v>
      </c>
      <c r="D381" s="143">
        <f>SUM(D382:D386)</f>
        <v>0</v>
      </c>
      <c r="E381" s="143">
        <f>SUM(E382:E386)</f>
        <v>0</v>
      </c>
      <c r="F381" s="143">
        <f>SUM(F382:F386)</f>
        <v>32000</v>
      </c>
      <c r="G381" s="143">
        <f>SUM(G382:G386)</f>
        <v>208000</v>
      </c>
      <c r="H381" s="31"/>
      <c r="I381" s="39"/>
    </row>
    <row r="382" spans="1:9" ht="12.75">
      <c r="A382" s="269"/>
      <c r="B382" s="142" t="s">
        <v>525</v>
      </c>
      <c r="C382" s="143">
        <f>D382+E382+F382+G382</f>
        <v>30000</v>
      </c>
      <c r="D382" s="143">
        <v>0</v>
      </c>
      <c r="E382" s="143">
        <v>0</v>
      </c>
      <c r="F382" s="143">
        <v>0</v>
      </c>
      <c r="G382" s="143">
        <v>30000</v>
      </c>
      <c r="H382" s="31"/>
      <c r="I382" s="39"/>
    </row>
    <row r="383" spans="1:9" ht="12.75">
      <c r="A383" s="269"/>
      <c r="B383" s="142" t="s">
        <v>541</v>
      </c>
      <c r="C383" s="143">
        <f>D383+E383+F383+G383</f>
        <v>58500</v>
      </c>
      <c r="D383" s="143">
        <v>0</v>
      </c>
      <c r="E383" s="143">
        <v>0</v>
      </c>
      <c r="F383" s="143">
        <v>8500</v>
      </c>
      <c r="G383" s="143">
        <v>50000</v>
      </c>
      <c r="H383" s="31"/>
      <c r="I383" s="39"/>
    </row>
    <row r="384" spans="1:9" ht="12.75">
      <c r="A384" s="269"/>
      <c r="B384" s="142" t="s">
        <v>746</v>
      </c>
      <c r="C384" s="143">
        <f>D384+E384+F384+G384</f>
        <v>67500</v>
      </c>
      <c r="D384" s="143">
        <v>0</v>
      </c>
      <c r="E384" s="143">
        <v>0</v>
      </c>
      <c r="F384" s="143">
        <v>9500</v>
      </c>
      <c r="G384" s="143">
        <v>58000</v>
      </c>
      <c r="H384" s="31"/>
      <c r="I384" s="39"/>
    </row>
    <row r="385" spans="1:9" ht="12.75">
      <c r="A385" s="269"/>
      <c r="B385" s="142" t="s">
        <v>750</v>
      </c>
      <c r="C385" s="143">
        <f>D385+E385+F385+G385</f>
        <v>46500</v>
      </c>
      <c r="D385" s="143">
        <v>0</v>
      </c>
      <c r="E385" s="143">
        <v>0</v>
      </c>
      <c r="F385" s="143">
        <v>6500</v>
      </c>
      <c r="G385" s="143">
        <v>40000</v>
      </c>
      <c r="H385" s="31"/>
      <c r="I385" s="39"/>
    </row>
    <row r="386" spans="1:9" ht="12.75">
      <c r="A386" s="269"/>
      <c r="B386" s="142" t="s">
        <v>527</v>
      </c>
      <c r="C386" s="143">
        <f>D386+E386+F386+G386</f>
        <v>37500</v>
      </c>
      <c r="D386" s="143">
        <v>0</v>
      </c>
      <c r="E386" s="143">
        <v>0</v>
      </c>
      <c r="F386" s="143">
        <v>7500</v>
      </c>
      <c r="G386" s="143">
        <v>30000</v>
      </c>
      <c r="H386" s="31"/>
      <c r="I386" s="39"/>
    </row>
    <row r="387" spans="1:9" ht="39.75" customHeight="1">
      <c r="A387" s="269" t="s">
        <v>824</v>
      </c>
      <c r="B387" s="142" t="s">
        <v>658</v>
      </c>
      <c r="C387" s="143">
        <f>SUM(C388:C392)</f>
        <v>6100</v>
      </c>
      <c r="D387" s="143">
        <f>SUM(D388:D392)</f>
        <v>0</v>
      </c>
      <c r="E387" s="143">
        <f>SUM(E388:E392)</f>
        <v>0</v>
      </c>
      <c r="F387" s="143">
        <f>SUM(F388:F392)</f>
        <v>1000</v>
      </c>
      <c r="G387" s="143">
        <f>SUM(G388:G392)</f>
        <v>5100</v>
      </c>
      <c r="H387" s="31"/>
      <c r="I387" s="39"/>
    </row>
    <row r="388" spans="1:9" ht="12.75">
      <c r="A388" s="269"/>
      <c r="B388" s="142" t="s">
        <v>525</v>
      </c>
      <c r="C388" s="143">
        <f>D388+E388+F388+G388</f>
        <v>1600</v>
      </c>
      <c r="D388" s="143">
        <v>0</v>
      </c>
      <c r="E388" s="143">
        <v>0</v>
      </c>
      <c r="F388" s="143">
        <v>0</v>
      </c>
      <c r="G388" s="143">
        <v>1600</v>
      </c>
      <c r="H388" s="31"/>
      <c r="I388" s="39"/>
    </row>
    <row r="389" spans="1:9" ht="12.75">
      <c r="A389" s="269"/>
      <c r="B389" s="142" t="s">
        <v>541</v>
      </c>
      <c r="C389" s="143">
        <f>D389+E389+F389+G389</f>
        <v>2500</v>
      </c>
      <c r="D389" s="143">
        <v>0</v>
      </c>
      <c r="E389" s="143">
        <v>0</v>
      </c>
      <c r="F389" s="143">
        <v>500</v>
      </c>
      <c r="G389" s="143">
        <v>2000</v>
      </c>
      <c r="H389" s="31"/>
      <c r="I389" s="39"/>
    </row>
    <row r="390" spans="1:9" ht="12.75">
      <c r="A390" s="269"/>
      <c r="B390" s="142" t="s">
        <v>746</v>
      </c>
      <c r="C390" s="143">
        <f>D390+E390+F390+G390</f>
        <v>2000</v>
      </c>
      <c r="D390" s="143">
        <v>0</v>
      </c>
      <c r="E390" s="143">
        <v>0</v>
      </c>
      <c r="F390" s="143">
        <v>500</v>
      </c>
      <c r="G390" s="143">
        <v>1500</v>
      </c>
      <c r="H390" s="31"/>
      <c r="I390" s="39"/>
    </row>
    <row r="391" spans="1:9" ht="12.75">
      <c r="A391" s="269"/>
      <c r="B391" s="142" t="s">
        <v>750</v>
      </c>
      <c r="C391" s="143">
        <f>D391+E391+F391+G391</f>
        <v>0</v>
      </c>
      <c r="D391" s="143">
        <v>0</v>
      </c>
      <c r="E391" s="143">
        <v>0</v>
      </c>
      <c r="F391" s="143">
        <v>0</v>
      </c>
      <c r="G391" s="143">
        <v>0</v>
      </c>
      <c r="H391" s="31"/>
      <c r="I391" s="39"/>
    </row>
    <row r="392" spans="1:9" ht="12.75">
      <c r="A392" s="269"/>
      <c r="B392" s="142" t="s">
        <v>527</v>
      </c>
      <c r="C392" s="143">
        <f>D392+E392+F392+G392</f>
        <v>0</v>
      </c>
      <c r="D392" s="143">
        <v>0</v>
      </c>
      <c r="E392" s="143">
        <v>0</v>
      </c>
      <c r="F392" s="143">
        <v>0</v>
      </c>
      <c r="G392" s="143">
        <v>0</v>
      </c>
      <c r="H392" s="31"/>
      <c r="I392" s="39"/>
    </row>
    <row r="393" spans="1:9" ht="37.5" customHeight="1">
      <c r="A393" s="269" t="s">
        <v>825</v>
      </c>
      <c r="B393" s="142" t="s">
        <v>661</v>
      </c>
      <c r="C393" s="143">
        <f>SUM(C394:C398)</f>
        <v>34509</v>
      </c>
      <c r="D393" s="143">
        <f>SUM(D394:D398)</f>
        <v>0</v>
      </c>
      <c r="E393" s="143">
        <f>SUM(E394:E398)</f>
        <v>0</v>
      </c>
      <c r="F393" s="143">
        <f>SUM(F394:F398)</f>
        <v>0</v>
      </c>
      <c r="G393" s="143">
        <f>SUM(G394:G398)</f>
        <v>34509</v>
      </c>
      <c r="H393" s="31"/>
      <c r="I393" s="39"/>
    </row>
    <row r="394" spans="1:9" ht="12.75">
      <c r="A394" s="269"/>
      <c r="B394" s="142" t="s">
        <v>525</v>
      </c>
      <c r="C394" s="143">
        <v>4125</v>
      </c>
      <c r="D394" s="143">
        <v>0</v>
      </c>
      <c r="E394" s="143">
        <v>0</v>
      </c>
      <c r="F394" s="143">
        <v>0</v>
      </c>
      <c r="G394" s="143">
        <v>4125</v>
      </c>
      <c r="H394" s="31"/>
      <c r="I394" s="39"/>
    </row>
    <row r="395" spans="1:9" ht="12.75">
      <c r="A395" s="269"/>
      <c r="B395" s="142" t="s">
        <v>541</v>
      </c>
      <c r="C395" s="143">
        <v>9954</v>
      </c>
      <c r="D395" s="143">
        <v>0</v>
      </c>
      <c r="E395" s="143">
        <v>0</v>
      </c>
      <c r="F395" s="143">
        <v>0</v>
      </c>
      <c r="G395" s="143">
        <v>9954</v>
      </c>
      <c r="H395" s="31"/>
      <c r="I395" s="39"/>
    </row>
    <row r="396" spans="1:9" ht="12.75">
      <c r="A396" s="269"/>
      <c r="B396" s="142" t="s">
        <v>746</v>
      </c>
      <c r="C396" s="143">
        <v>8530</v>
      </c>
      <c r="D396" s="143">
        <v>0</v>
      </c>
      <c r="E396" s="143">
        <v>0</v>
      </c>
      <c r="F396" s="143">
        <v>0</v>
      </c>
      <c r="G396" s="143">
        <v>8530</v>
      </c>
      <c r="H396" s="31"/>
      <c r="I396" s="39"/>
    </row>
    <row r="397" spans="1:9" ht="12.75">
      <c r="A397" s="269"/>
      <c r="B397" s="142" t="s">
        <v>750</v>
      </c>
      <c r="C397" s="143">
        <v>6600</v>
      </c>
      <c r="D397" s="143">
        <v>0</v>
      </c>
      <c r="E397" s="143">
        <v>0</v>
      </c>
      <c r="F397" s="143">
        <v>0</v>
      </c>
      <c r="G397" s="143">
        <v>6600</v>
      </c>
      <c r="H397" s="31"/>
      <c r="I397" s="39"/>
    </row>
    <row r="398" spans="1:9" ht="12.75">
      <c r="A398" s="269"/>
      <c r="B398" s="142" t="s">
        <v>527</v>
      </c>
      <c r="C398" s="143">
        <v>5300</v>
      </c>
      <c r="D398" s="143">
        <v>0</v>
      </c>
      <c r="E398" s="143">
        <v>0</v>
      </c>
      <c r="F398" s="143">
        <v>0</v>
      </c>
      <c r="G398" s="143">
        <v>5300</v>
      </c>
      <c r="H398" s="31"/>
      <c r="I398" s="39"/>
    </row>
    <row r="399" spans="1:9" ht="51" customHeight="1">
      <c r="A399" s="269" t="s">
        <v>362</v>
      </c>
      <c r="B399" s="142" t="s">
        <v>666</v>
      </c>
      <c r="C399" s="143">
        <f>SUM(C400:C404)</f>
        <v>121500</v>
      </c>
      <c r="D399" s="143">
        <f>SUM(D400:D404)</f>
        <v>0</v>
      </c>
      <c r="E399" s="143">
        <f>SUM(E400:E404)</f>
        <v>0</v>
      </c>
      <c r="F399" s="143">
        <f>SUM(F400:F404)</f>
        <v>31500</v>
      </c>
      <c r="G399" s="143">
        <f>SUM(G400:G404)</f>
        <v>90000</v>
      </c>
      <c r="H399" s="31"/>
      <c r="I399" s="39"/>
    </row>
    <row r="400" spans="1:9" ht="12.75">
      <c r="A400" s="269"/>
      <c r="B400" s="142" t="s">
        <v>525</v>
      </c>
      <c r="C400" s="143">
        <f>D400+E400+F400+G400</f>
        <v>15000</v>
      </c>
      <c r="D400" s="143">
        <v>0</v>
      </c>
      <c r="E400" s="143">
        <v>0</v>
      </c>
      <c r="F400" s="143">
        <v>0</v>
      </c>
      <c r="G400" s="143">
        <v>15000</v>
      </c>
      <c r="H400" s="31"/>
      <c r="I400" s="39"/>
    </row>
    <row r="401" spans="1:9" ht="12.75">
      <c r="A401" s="269"/>
      <c r="B401" s="142" t="s">
        <v>541</v>
      </c>
      <c r="C401" s="143">
        <f>D401+E401+F401+G401</f>
        <v>22000</v>
      </c>
      <c r="D401" s="143">
        <v>0</v>
      </c>
      <c r="E401" s="143">
        <v>0</v>
      </c>
      <c r="F401" s="143">
        <v>7000</v>
      </c>
      <c r="G401" s="143">
        <v>15000</v>
      </c>
      <c r="H401" s="31"/>
      <c r="I401" s="39"/>
    </row>
    <row r="402" spans="1:9" ht="12.75">
      <c r="A402" s="269"/>
      <c r="B402" s="142" t="s">
        <v>746</v>
      </c>
      <c r="C402" s="143">
        <f>D402+E402+F402+G402</f>
        <v>25500</v>
      </c>
      <c r="D402" s="143">
        <v>0</v>
      </c>
      <c r="E402" s="143">
        <v>0</v>
      </c>
      <c r="F402" s="143">
        <v>7500</v>
      </c>
      <c r="G402" s="143">
        <v>18000</v>
      </c>
      <c r="H402" s="31"/>
      <c r="I402" s="39"/>
    </row>
    <row r="403" spans="1:9" ht="12.75">
      <c r="A403" s="269"/>
      <c r="B403" s="142" t="s">
        <v>750</v>
      </c>
      <c r="C403" s="143">
        <f>D403+E403+F403+G403</f>
        <v>28000</v>
      </c>
      <c r="D403" s="143">
        <v>0</v>
      </c>
      <c r="E403" s="143">
        <v>0</v>
      </c>
      <c r="F403" s="143">
        <v>8000</v>
      </c>
      <c r="G403" s="143">
        <v>20000</v>
      </c>
      <c r="H403" s="31"/>
      <c r="I403" s="39"/>
    </row>
    <row r="404" spans="1:9" ht="12.75">
      <c r="A404" s="269"/>
      <c r="B404" s="142" t="s">
        <v>527</v>
      </c>
      <c r="C404" s="143">
        <f>D404+E404+F404+G404</f>
        <v>31000</v>
      </c>
      <c r="D404" s="143">
        <v>0</v>
      </c>
      <c r="E404" s="143">
        <v>0</v>
      </c>
      <c r="F404" s="143">
        <v>9000</v>
      </c>
      <c r="G404" s="143">
        <v>22000</v>
      </c>
      <c r="H404" s="31"/>
      <c r="I404" s="39"/>
    </row>
    <row r="405" spans="1:9" ht="14.25" customHeight="1">
      <c r="A405" s="115" t="s">
        <v>706</v>
      </c>
      <c r="B405" s="275" t="s">
        <v>276</v>
      </c>
      <c r="C405" s="275"/>
      <c r="D405" s="275"/>
      <c r="E405" s="275"/>
      <c r="F405" s="275"/>
      <c r="G405" s="275"/>
      <c r="H405" s="31"/>
      <c r="I405" s="39"/>
    </row>
    <row r="406" spans="1:9" ht="24" customHeight="1">
      <c r="A406" s="266" t="s">
        <v>849</v>
      </c>
      <c r="B406" s="142" t="s">
        <v>487</v>
      </c>
      <c r="C406" s="145">
        <f>SUM(C407:C411)</f>
        <v>3195000</v>
      </c>
      <c r="D406" s="145">
        <f>SUM(D407:D411)</f>
        <v>0</v>
      </c>
      <c r="E406" s="145">
        <f>SUM(E407:E411)</f>
        <v>0</v>
      </c>
      <c r="F406" s="145">
        <f>SUM(F407:F411)</f>
        <v>3195000</v>
      </c>
      <c r="G406" s="145">
        <f>SUM(G407:G411)</f>
        <v>0</v>
      </c>
      <c r="H406" s="31"/>
      <c r="I406" s="39"/>
    </row>
    <row r="407" spans="1:9" ht="12.75">
      <c r="A407" s="266"/>
      <c r="B407" s="146" t="s">
        <v>488</v>
      </c>
      <c r="C407" s="147">
        <f>D407+E407+F407+G407</f>
        <v>0</v>
      </c>
      <c r="D407" s="147">
        <v>0</v>
      </c>
      <c r="E407" s="147">
        <v>0</v>
      </c>
      <c r="F407" s="147">
        <v>0</v>
      </c>
      <c r="G407" s="147">
        <v>0</v>
      </c>
      <c r="H407" s="31"/>
      <c r="I407" s="39"/>
    </row>
    <row r="408" spans="1:9" ht="12.75">
      <c r="A408" s="266"/>
      <c r="B408" s="146" t="s">
        <v>526</v>
      </c>
      <c r="C408" s="147">
        <f>D408+E408+F408+G408</f>
        <v>1491000</v>
      </c>
      <c r="D408" s="147">
        <v>0</v>
      </c>
      <c r="E408" s="147">
        <v>0</v>
      </c>
      <c r="F408" s="147">
        <v>1491000</v>
      </c>
      <c r="G408" s="147">
        <v>0</v>
      </c>
      <c r="H408" s="31"/>
      <c r="I408" s="39"/>
    </row>
    <row r="409" spans="1:9" ht="12.75">
      <c r="A409" s="266"/>
      <c r="B409" s="146" t="s">
        <v>489</v>
      </c>
      <c r="C409" s="147">
        <f>D409+E409+F409+G409</f>
        <v>852000</v>
      </c>
      <c r="D409" s="147">
        <v>0</v>
      </c>
      <c r="E409" s="147">
        <v>0</v>
      </c>
      <c r="F409" s="147">
        <v>852000</v>
      </c>
      <c r="G409" s="147">
        <v>0</v>
      </c>
      <c r="H409" s="31"/>
      <c r="I409" s="39"/>
    </row>
    <row r="410" spans="1:9" ht="12.75">
      <c r="A410" s="266"/>
      <c r="B410" s="146" t="s">
        <v>750</v>
      </c>
      <c r="C410" s="147">
        <f>D410+E410+F410+G410</f>
        <v>852000</v>
      </c>
      <c r="D410" s="147">
        <v>0</v>
      </c>
      <c r="E410" s="147">
        <v>0</v>
      </c>
      <c r="F410" s="147">
        <v>852000</v>
      </c>
      <c r="G410" s="147">
        <v>0</v>
      </c>
      <c r="H410" s="31"/>
      <c r="I410" s="39"/>
    </row>
    <row r="411" spans="1:9" ht="12.75">
      <c r="A411" s="266"/>
      <c r="B411" s="146" t="s">
        <v>754</v>
      </c>
      <c r="C411" s="147">
        <f>D411+E411+F411+G411</f>
        <v>0</v>
      </c>
      <c r="D411" s="147">
        <v>0</v>
      </c>
      <c r="E411" s="147">
        <v>0</v>
      </c>
      <c r="F411" s="147">
        <v>0</v>
      </c>
      <c r="G411" s="147">
        <v>0</v>
      </c>
      <c r="H411" s="31"/>
      <c r="I411" s="39"/>
    </row>
    <row r="412" spans="1:9" ht="19.5" customHeight="1">
      <c r="A412" s="115" t="s">
        <v>707</v>
      </c>
      <c r="B412" s="275" t="s">
        <v>294</v>
      </c>
      <c r="C412" s="275"/>
      <c r="D412" s="275"/>
      <c r="E412" s="275"/>
      <c r="F412" s="275"/>
      <c r="G412" s="275"/>
      <c r="H412" s="31"/>
      <c r="I412" s="39"/>
    </row>
    <row r="413" spans="1:9" ht="89.25" customHeight="1">
      <c r="A413" s="266" t="s">
        <v>415</v>
      </c>
      <c r="B413" s="142" t="s">
        <v>490</v>
      </c>
      <c r="C413" s="147">
        <f>SUM(C414:C418)</f>
        <v>5058.3</v>
      </c>
      <c r="D413" s="147">
        <f>SUM(D414:D418)</f>
        <v>0</v>
      </c>
      <c r="E413" s="147">
        <f>SUM(E414:E418)</f>
        <v>0</v>
      </c>
      <c r="F413" s="147">
        <f>SUM(F414:F418)</f>
        <v>5058.3</v>
      </c>
      <c r="G413" s="147">
        <f>SUM(G414:G418)</f>
        <v>0</v>
      </c>
      <c r="H413" s="31"/>
      <c r="I413" s="39"/>
    </row>
    <row r="414" spans="1:9" ht="17.25" customHeight="1">
      <c r="A414" s="266"/>
      <c r="B414" s="142" t="s">
        <v>517</v>
      </c>
      <c r="C414" s="147">
        <f>D414+E414+F414+G414</f>
        <v>0</v>
      </c>
      <c r="D414" s="147">
        <v>0</v>
      </c>
      <c r="E414" s="147">
        <v>0</v>
      </c>
      <c r="F414" s="147">
        <v>0</v>
      </c>
      <c r="G414" s="147">
        <v>0</v>
      </c>
      <c r="H414" s="31"/>
      <c r="I414" s="39"/>
    </row>
    <row r="415" spans="1:9" ht="18.75" customHeight="1">
      <c r="A415" s="266"/>
      <c r="B415" s="142" t="s">
        <v>526</v>
      </c>
      <c r="C415" s="147">
        <f>D415+E415+F415+G415</f>
        <v>2000</v>
      </c>
      <c r="D415" s="147">
        <v>0</v>
      </c>
      <c r="E415" s="147">
        <v>0</v>
      </c>
      <c r="F415" s="147">
        <v>2000</v>
      </c>
      <c r="G415" s="147">
        <v>0</v>
      </c>
      <c r="H415" s="31"/>
      <c r="I415" s="39"/>
    </row>
    <row r="416" spans="1:9" ht="19.5" customHeight="1">
      <c r="A416" s="266"/>
      <c r="B416" s="142" t="s">
        <v>746</v>
      </c>
      <c r="C416" s="147">
        <f>D416+E416+F416+G416</f>
        <v>3058.3</v>
      </c>
      <c r="D416" s="147">
        <v>0</v>
      </c>
      <c r="E416" s="147">
        <v>0</v>
      </c>
      <c r="F416" s="147">
        <v>3058.3</v>
      </c>
      <c r="G416" s="147">
        <v>0</v>
      </c>
      <c r="H416" s="31"/>
      <c r="I416" s="39"/>
    </row>
    <row r="417" spans="1:9" ht="16.5" customHeight="1">
      <c r="A417" s="266"/>
      <c r="B417" s="142" t="s">
        <v>750</v>
      </c>
      <c r="C417" s="147">
        <f>D417+E417+F417+G417</f>
        <v>0</v>
      </c>
      <c r="D417" s="147">
        <v>0</v>
      </c>
      <c r="E417" s="147">
        <v>0</v>
      </c>
      <c r="F417" s="147">
        <v>0</v>
      </c>
      <c r="G417" s="147">
        <v>0</v>
      </c>
      <c r="H417" s="31"/>
      <c r="I417" s="39"/>
    </row>
    <row r="418" spans="1:9" ht="12.75">
      <c r="A418" s="266"/>
      <c r="B418" s="142" t="s">
        <v>754</v>
      </c>
      <c r="C418" s="147">
        <f>D418+E418+F418+G418</f>
        <v>0</v>
      </c>
      <c r="D418" s="147">
        <v>0</v>
      </c>
      <c r="E418" s="147">
        <v>0</v>
      </c>
      <c r="F418" s="147">
        <v>0</v>
      </c>
      <c r="G418" s="147">
        <v>0</v>
      </c>
      <c r="H418" s="31"/>
      <c r="I418" s="39"/>
    </row>
    <row r="419" spans="1:9" ht="108" customHeight="1">
      <c r="A419" s="266" t="s">
        <v>416</v>
      </c>
      <c r="B419" s="142" t="s">
        <v>491</v>
      </c>
      <c r="C419" s="147">
        <f>SUM(C420:C424)</f>
        <v>94553.91</v>
      </c>
      <c r="D419" s="147">
        <f>SUM(D420:D424)</f>
        <v>0</v>
      </c>
      <c r="E419" s="147">
        <f>SUM(E420:E424)</f>
        <v>0</v>
      </c>
      <c r="F419" s="147">
        <f>SUM(F420:F424)</f>
        <v>94553.91</v>
      </c>
      <c r="G419" s="147">
        <f>SUM(G420:G424)</f>
        <v>0</v>
      </c>
      <c r="H419" s="31"/>
      <c r="I419" s="39"/>
    </row>
    <row r="420" spans="1:9" ht="12.75">
      <c r="A420" s="266"/>
      <c r="B420" s="142" t="s">
        <v>517</v>
      </c>
      <c r="C420" s="147">
        <f>D420+E420+F420+G420</f>
        <v>729</v>
      </c>
      <c r="D420" s="147">
        <v>0</v>
      </c>
      <c r="E420" s="147">
        <v>0</v>
      </c>
      <c r="F420" s="147">
        <v>729</v>
      </c>
      <c r="G420" s="147">
        <v>0</v>
      </c>
      <c r="H420" s="31"/>
      <c r="I420" s="39"/>
    </row>
    <row r="421" spans="1:9" ht="12.75">
      <c r="A421" s="266"/>
      <c r="B421" s="142" t="s">
        <v>526</v>
      </c>
      <c r="C421" s="147">
        <f>D421+E421+F421+G421</f>
        <v>73771.1</v>
      </c>
      <c r="D421" s="147">
        <v>0</v>
      </c>
      <c r="E421" s="147">
        <v>0</v>
      </c>
      <c r="F421" s="147">
        <v>73771.1</v>
      </c>
      <c r="G421" s="147">
        <v>0</v>
      </c>
      <c r="H421" s="31"/>
      <c r="I421" s="39"/>
    </row>
    <row r="422" spans="1:9" ht="12.75">
      <c r="A422" s="266"/>
      <c r="B422" s="142" t="s">
        <v>746</v>
      </c>
      <c r="C422" s="147">
        <f>D422+E422+F422+G422</f>
        <v>6995.6</v>
      </c>
      <c r="D422" s="147">
        <v>0</v>
      </c>
      <c r="E422" s="147">
        <v>0</v>
      </c>
      <c r="F422" s="147">
        <v>6995.6</v>
      </c>
      <c r="G422" s="147">
        <v>0</v>
      </c>
      <c r="H422" s="31"/>
      <c r="I422" s="39"/>
    </row>
    <row r="423" spans="1:9" ht="12.75">
      <c r="A423" s="266"/>
      <c r="B423" s="142" t="s">
        <v>750</v>
      </c>
      <c r="C423" s="147">
        <f>D423+E423+F423+G423</f>
        <v>6386.2</v>
      </c>
      <c r="D423" s="147">
        <v>0</v>
      </c>
      <c r="E423" s="147">
        <v>0</v>
      </c>
      <c r="F423" s="147">
        <v>6386.2</v>
      </c>
      <c r="G423" s="147">
        <v>0</v>
      </c>
      <c r="H423" s="31"/>
      <c r="I423" s="39"/>
    </row>
    <row r="424" spans="1:9" ht="27" customHeight="1">
      <c r="A424" s="266"/>
      <c r="B424" s="142" t="s">
        <v>754</v>
      </c>
      <c r="C424" s="147">
        <f>D424+E424+F424+G424</f>
        <v>6672.01</v>
      </c>
      <c r="D424" s="147">
        <v>0</v>
      </c>
      <c r="E424" s="147">
        <v>0</v>
      </c>
      <c r="F424" s="147">
        <v>6672.01</v>
      </c>
      <c r="G424" s="147">
        <v>0</v>
      </c>
      <c r="H424" s="31"/>
      <c r="I424" s="39"/>
    </row>
    <row r="425" spans="1:9" ht="38.25" customHeight="1">
      <c r="A425" s="266" t="s">
        <v>420</v>
      </c>
      <c r="B425" s="142" t="s">
        <v>492</v>
      </c>
      <c r="C425" s="147">
        <f>SUM(C426:C430)</f>
        <v>25000</v>
      </c>
      <c r="D425" s="147">
        <f>SUM(D426:D430)</f>
        <v>0</v>
      </c>
      <c r="E425" s="147">
        <f>SUM(E426:E430)</f>
        <v>0</v>
      </c>
      <c r="F425" s="147">
        <f>SUM(F426:F430)</f>
        <v>25000</v>
      </c>
      <c r="G425" s="147">
        <f>SUM(G426:G430)</f>
        <v>0</v>
      </c>
      <c r="H425" s="31"/>
      <c r="I425" s="39"/>
    </row>
    <row r="426" spans="1:9" ht="12.75">
      <c r="A426" s="266"/>
      <c r="B426" s="146" t="s">
        <v>517</v>
      </c>
      <c r="C426" s="147">
        <f>D426+E426+F426+G426</f>
        <v>0</v>
      </c>
      <c r="D426" s="147">
        <v>0</v>
      </c>
      <c r="E426" s="147">
        <v>0</v>
      </c>
      <c r="F426" s="147">
        <v>0</v>
      </c>
      <c r="G426" s="147">
        <v>0</v>
      </c>
      <c r="H426" s="31"/>
      <c r="I426" s="39"/>
    </row>
    <row r="427" spans="1:9" ht="12.75">
      <c r="A427" s="266"/>
      <c r="B427" s="146" t="s">
        <v>526</v>
      </c>
      <c r="C427" s="147">
        <f>D427+E427+F427+G427</f>
        <v>6000</v>
      </c>
      <c r="D427" s="147">
        <v>0</v>
      </c>
      <c r="E427" s="147">
        <v>0</v>
      </c>
      <c r="F427" s="147">
        <v>6000</v>
      </c>
      <c r="G427" s="147">
        <v>0</v>
      </c>
      <c r="H427" s="31"/>
      <c r="I427" s="39"/>
    </row>
    <row r="428" spans="1:9" ht="22.5" customHeight="1">
      <c r="A428" s="266"/>
      <c r="B428" s="146" t="s">
        <v>746</v>
      </c>
      <c r="C428" s="147">
        <f>D428+E428+F428+G428</f>
        <v>6000</v>
      </c>
      <c r="D428" s="147">
        <v>0</v>
      </c>
      <c r="E428" s="147">
        <v>0</v>
      </c>
      <c r="F428" s="147">
        <v>6000</v>
      </c>
      <c r="G428" s="147">
        <v>0</v>
      </c>
      <c r="H428" s="31"/>
      <c r="I428" s="39"/>
    </row>
    <row r="429" spans="1:9" ht="20.25" customHeight="1">
      <c r="A429" s="266"/>
      <c r="B429" s="146" t="s">
        <v>750</v>
      </c>
      <c r="C429" s="147">
        <f>D429+E429+F429+G429</f>
        <v>6500</v>
      </c>
      <c r="D429" s="147">
        <v>0</v>
      </c>
      <c r="E429" s="147">
        <v>0</v>
      </c>
      <c r="F429" s="147">
        <v>6500</v>
      </c>
      <c r="G429" s="147">
        <v>0</v>
      </c>
      <c r="H429" s="31"/>
      <c r="I429" s="39"/>
    </row>
    <row r="430" spans="1:9" ht="24" customHeight="1">
      <c r="A430" s="266"/>
      <c r="B430" s="146" t="s">
        <v>754</v>
      </c>
      <c r="C430" s="147">
        <f>D430+E430+F430+G430</f>
        <v>6500</v>
      </c>
      <c r="D430" s="147">
        <v>0</v>
      </c>
      <c r="E430" s="147">
        <v>0</v>
      </c>
      <c r="F430" s="147">
        <v>6500</v>
      </c>
      <c r="G430" s="147">
        <v>0</v>
      </c>
      <c r="H430" s="31"/>
      <c r="I430" s="39"/>
    </row>
    <row r="431" spans="1:9" ht="18" customHeight="1">
      <c r="A431" s="115" t="s">
        <v>1980</v>
      </c>
      <c r="B431" s="280" t="s">
        <v>1981</v>
      </c>
      <c r="C431" s="280"/>
      <c r="D431" s="280"/>
      <c r="E431" s="280"/>
      <c r="F431" s="280"/>
      <c r="G431" s="280"/>
      <c r="H431" s="31"/>
      <c r="I431" s="39"/>
    </row>
    <row r="432" spans="1:9" ht="59.25" customHeight="1">
      <c r="A432" s="266" t="s">
        <v>1984</v>
      </c>
      <c r="B432" s="142" t="s">
        <v>2030</v>
      </c>
      <c r="C432" s="147">
        <f>SUM(C433:C437)</f>
        <v>60000</v>
      </c>
      <c r="D432" s="147">
        <f>SUM(D433:D437)</f>
        <v>0</v>
      </c>
      <c r="E432" s="147">
        <f>SUM(E433:E437)</f>
        <v>20000</v>
      </c>
      <c r="F432" s="147">
        <f>SUM(F433:F437)</f>
        <v>40000</v>
      </c>
      <c r="G432" s="147">
        <f>SUM(G433:G437)</f>
        <v>0</v>
      </c>
      <c r="H432" s="31"/>
      <c r="I432" s="39"/>
    </row>
    <row r="433" spans="1:9" s="34" customFormat="1" ht="12.75">
      <c r="A433" s="266"/>
      <c r="B433" s="146" t="s">
        <v>517</v>
      </c>
      <c r="C433" s="147">
        <f>D433+E433+F433+G433</f>
        <v>0</v>
      </c>
      <c r="D433" s="147">
        <v>0</v>
      </c>
      <c r="E433" s="147">
        <v>0</v>
      </c>
      <c r="F433" s="147">
        <v>0</v>
      </c>
      <c r="G433" s="147">
        <v>0</v>
      </c>
      <c r="H433" s="31"/>
      <c r="I433" s="39"/>
    </row>
    <row r="434" spans="1:9" ht="12.75">
      <c r="A434" s="266"/>
      <c r="B434" s="146" t="s">
        <v>526</v>
      </c>
      <c r="C434" s="147">
        <f>D434+E434+F434+G434</f>
        <v>40000</v>
      </c>
      <c r="D434" s="147">
        <v>0</v>
      </c>
      <c r="E434" s="147">
        <v>10000</v>
      </c>
      <c r="F434" s="147">
        <v>30000</v>
      </c>
      <c r="G434" s="147">
        <v>0</v>
      </c>
      <c r="H434" s="31"/>
      <c r="I434" s="39"/>
    </row>
    <row r="435" spans="1:9" ht="12.75">
      <c r="A435" s="266"/>
      <c r="B435" s="146" t="s">
        <v>746</v>
      </c>
      <c r="C435" s="147">
        <f>D435+E435+F435+G435</f>
        <v>20000</v>
      </c>
      <c r="D435" s="147">
        <v>0</v>
      </c>
      <c r="E435" s="147">
        <v>10000</v>
      </c>
      <c r="F435" s="147">
        <v>10000</v>
      </c>
      <c r="G435" s="147">
        <v>0</v>
      </c>
      <c r="H435" s="31"/>
      <c r="I435" s="39"/>
    </row>
    <row r="436" spans="1:9" ht="12.75">
      <c r="A436" s="266"/>
      <c r="B436" s="146" t="s">
        <v>750</v>
      </c>
      <c r="C436" s="147">
        <f>D436+E436+F436+G436</f>
        <v>0</v>
      </c>
      <c r="D436" s="147">
        <v>0</v>
      </c>
      <c r="E436" s="147">
        <v>0</v>
      </c>
      <c r="F436" s="147">
        <v>0</v>
      </c>
      <c r="G436" s="147">
        <v>0</v>
      </c>
      <c r="H436" s="31"/>
      <c r="I436" s="39"/>
    </row>
    <row r="437" spans="1:9" ht="12.75">
      <c r="A437" s="266"/>
      <c r="B437" s="146" t="s">
        <v>754</v>
      </c>
      <c r="C437" s="147">
        <f>D437+E437+F437+G437</f>
        <v>0</v>
      </c>
      <c r="D437" s="147">
        <v>0</v>
      </c>
      <c r="E437" s="147">
        <v>0</v>
      </c>
      <c r="F437" s="147">
        <v>0</v>
      </c>
      <c r="G437" s="147">
        <v>0</v>
      </c>
      <c r="H437" s="31"/>
      <c r="I437" s="39"/>
    </row>
    <row r="438" spans="1:9" ht="38.25">
      <c r="A438" s="266" t="s">
        <v>2037</v>
      </c>
      <c r="B438" s="142" t="s">
        <v>2031</v>
      </c>
      <c r="C438" s="147">
        <f>SUM(C439:C443)</f>
        <v>2000</v>
      </c>
      <c r="D438" s="147">
        <f>SUM(D439:D443)</f>
        <v>0</v>
      </c>
      <c r="E438" s="147">
        <f>SUM(E439:E443)</f>
        <v>1000</v>
      </c>
      <c r="F438" s="147">
        <f>SUM(F439:F443)</f>
        <v>1000</v>
      </c>
      <c r="G438" s="147">
        <f>SUM(G439:G443)</f>
        <v>0</v>
      </c>
      <c r="H438" s="31"/>
      <c r="I438" s="39"/>
    </row>
    <row r="439" spans="1:9" ht="12.75">
      <c r="A439" s="266"/>
      <c r="B439" s="146" t="s">
        <v>517</v>
      </c>
      <c r="C439" s="147">
        <f>D439+E439+F439+G439</f>
        <v>0</v>
      </c>
      <c r="D439" s="147">
        <v>0</v>
      </c>
      <c r="E439" s="147">
        <v>0</v>
      </c>
      <c r="F439" s="147">
        <v>0</v>
      </c>
      <c r="G439" s="147">
        <v>0</v>
      </c>
      <c r="H439" s="31"/>
      <c r="I439" s="39"/>
    </row>
    <row r="440" spans="1:9" ht="12.75">
      <c r="A440" s="266"/>
      <c r="B440" s="146" t="s">
        <v>526</v>
      </c>
      <c r="C440" s="147">
        <f>D440+E440+F440+G440</f>
        <v>1000</v>
      </c>
      <c r="D440" s="147">
        <v>0</v>
      </c>
      <c r="E440" s="147">
        <v>500</v>
      </c>
      <c r="F440" s="147">
        <v>500</v>
      </c>
      <c r="G440" s="147">
        <v>0</v>
      </c>
      <c r="H440" s="31"/>
      <c r="I440" s="39"/>
    </row>
    <row r="441" spans="1:9" ht="12.75">
      <c r="A441" s="266"/>
      <c r="B441" s="146" t="s">
        <v>746</v>
      </c>
      <c r="C441" s="147">
        <f>D441+E441+F441+G441</f>
        <v>1000</v>
      </c>
      <c r="D441" s="147">
        <v>0</v>
      </c>
      <c r="E441" s="147">
        <v>500</v>
      </c>
      <c r="F441" s="147">
        <v>500</v>
      </c>
      <c r="G441" s="147">
        <v>0</v>
      </c>
      <c r="H441" s="31"/>
      <c r="I441" s="39"/>
    </row>
    <row r="442" spans="1:9" ht="12.75">
      <c r="A442" s="266"/>
      <c r="B442" s="146" t="s">
        <v>750</v>
      </c>
      <c r="C442" s="147">
        <f>D442+E442+F442+G442</f>
        <v>0</v>
      </c>
      <c r="D442" s="147">
        <v>0</v>
      </c>
      <c r="E442" s="147">
        <v>0</v>
      </c>
      <c r="F442" s="147">
        <v>0</v>
      </c>
      <c r="G442" s="147">
        <v>0</v>
      </c>
      <c r="H442" s="31"/>
      <c r="I442" s="39"/>
    </row>
    <row r="443" spans="1:9" ht="12.75">
      <c r="A443" s="266"/>
      <c r="B443" s="146" t="s">
        <v>754</v>
      </c>
      <c r="C443" s="147">
        <f>D443+E443+F443+G443</f>
        <v>0</v>
      </c>
      <c r="D443" s="147">
        <v>0</v>
      </c>
      <c r="E443" s="147">
        <v>0</v>
      </c>
      <c r="F443" s="147">
        <v>0</v>
      </c>
      <c r="G443" s="147">
        <v>0</v>
      </c>
      <c r="H443" s="31"/>
      <c r="I443" s="39"/>
    </row>
    <row r="444" spans="1:9" ht="25.5">
      <c r="A444" s="266" t="s">
        <v>2038</v>
      </c>
      <c r="B444" s="142" t="s">
        <v>2032</v>
      </c>
      <c r="C444" s="147">
        <f>SUM(C445:C449)</f>
        <v>1500</v>
      </c>
      <c r="D444" s="147">
        <f>SUM(D445:D449)</f>
        <v>0</v>
      </c>
      <c r="E444" s="147">
        <f>SUM(E445:E449)</f>
        <v>500</v>
      </c>
      <c r="F444" s="147">
        <f>SUM(F445:F449)</f>
        <v>1000</v>
      </c>
      <c r="G444" s="147">
        <f>SUM(G445:G449)</f>
        <v>0</v>
      </c>
      <c r="H444" s="31"/>
      <c r="I444" s="39"/>
    </row>
    <row r="445" spans="1:9" ht="12.75">
      <c r="A445" s="266"/>
      <c r="B445" s="146" t="s">
        <v>517</v>
      </c>
      <c r="C445" s="147">
        <f>D445+E445+F445+G445</f>
        <v>0</v>
      </c>
      <c r="D445" s="147">
        <v>0</v>
      </c>
      <c r="E445" s="147">
        <v>0</v>
      </c>
      <c r="F445" s="147">
        <v>0</v>
      </c>
      <c r="G445" s="147">
        <v>0</v>
      </c>
      <c r="H445" s="31"/>
      <c r="I445" s="39"/>
    </row>
    <row r="446" spans="1:9" ht="12.75">
      <c r="A446" s="266"/>
      <c r="B446" s="146" t="s">
        <v>526</v>
      </c>
      <c r="C446" s="147">
        <f>D446+E446+F446+G446</f>
        <v>1500</v>
      </c>
      <c r="D446" s="147">
        <v>0</v>
      </c>
      <c r="E446" s="147">
        <v>500</v>
      </c>
      <c r="F446" s="147">
        <v>1000</v>
      </c>
      <c r="G446" s="147">
        <v>0</v>
      </c>
      <c r="H446" s="31"/>
      <c r="I446" s="39"/>
    </row>
    <row r="447" spans="1:9" ht="12.75">
      <c r="A447" s="266"/>
      <c r="B447" s="146" t="s">
        <v>746</v>
      </c>
      <c r="C447" s="147">
        <f>D447+E447+F447+G447</f>
        <v>0</v>
      </c>
      <c r="D447" s="147">
        <v>0</v>
      </c>
      <c r="E447" s="147">
        <v>0</v>
      </c>
      <c r="F447" s="147">
        <v>0</v>
      </c>
      <c r="G447" s="147">
        <v>0</v>
      </c>
      <c r="H447" s="31"/>
      <c r="I447" s="39"/>
    </row>
    <row r="448" spans="1:9" ht="12.75">
      <c r="A448" s="266"/>
      <c r="B448" s="146" t="s">
        <v>750</v>
      </c>
      <c r="C448" s="147">
        <f>D448+E448+F448+G448</f>
        <v>0</v>
      </c>
      <c r="D448" s="147">
        <v>0</v>
      </c>
      <c r="E448" s="147">
        <v>0</v>
      </c>
      <c r="F448" s="147">
        <v>0</v>
      </c>
      <c r="G448" s="147">
        <v>0</v>
      </c>
      <c r="H448" s="31"/>
      <c r="I448" s="39"/>
    </row>
    <row r="449" spans="1:9" ht="12.75">
      <c r="A449" s="266"/>
      <c r="B449" s="146" t="s">
        <v>754</v>
      </c>
      <c r="C449" s="147">
        <f>D449+E449+F449+G449</f>
        <v>0</v>
      </c>
      <c r="D449" s="147">
        <v>0</v>
      </c>
      <c r="E449" s="147">
        <v>0</v>
      </c>
      <c r="F449" s="147">
        <v>0</v>
      </c>
      <c r="G449" s="147">
        <v>0</v>
      </c>
      <c r="H449" s="31"/>
      <c r="I449" s="39"/>
    </row>
    <row r="450" spans="1:9" ht="25.5">
      <c r="A450" s="266" t="s">
        <v>2039</v>
      </c>
      <c r="B450" s="142" t="s">
        <v>2033</v>
      </c>
      <c r="C450" s="147">
        <f>SUM(C451:C455)</f>
        <v>150</v>
      </c>
      <c r="D450" s="147">
        <f>SUM(D451:D455)</f>
        <v>0</v>
      </c>
      <c r="E450" s="147">
        <f>SUM(E451:E455)</f>
        <v>75</v>
      </c>
      <c r="F450" s="147">
        <f>SUM(F451:F455)</f>
        <v>75</v>
      </c>
      <c r="G450" s="147">
        <f>SUM(G451:G455)</f>
        <v>0</v>
      </c>
      <c r="H450" s="31"/>
      <c r="I450" s="39"/>
    </row>
    <row r="451" spans="1:9" ht="12.75">
      <c r="A451" s="266"/>
      <c r="B451" s="146" t="s">
        <v>517</v>
      </c>
      <c r="C451" s="147">
        <f>D451+E451+F451+G451</f>
        <v>0</v>
      </c>
      <c r="D451" s="147">
        <v>0</v>
      </c>
      <c r="E451" s="147">
        <v>0</v>
      </c>
      <c r="F451" s="147">
        <v>0</v>
      </c>
      <c r="G451" s="147">
        <v>0</v>
      </c>
      <c r="H451" s="31"/>
      <c r="I451" s="39"/>
    </row>
    <row r="452" spans="1:9" ht="12.75">
      <c r="A452" s="266"/>
      <c r="B452" s="146" t="s">
        <v>526</v>
      </c>
      <c r="C452" s="147">
        <f>D452+E452+F452+G452</f>
        <v>0</v>
      </c>
      <c r="D452" s="147">
        <v>0</v>
      </c>
      <c r="E452" s="147">
        <v>0</v>
      </c>
      <c r="F452" s="147">
        <v>0</v>
      </c>
      <c r="G452" s="147">
        <v>0</v>
      </c>
      <c r="H452" s="31"/>
      <c r="I452" s="39"/>
    </row>
    <row r="453" spans="1:9" ht="12.75">
      <c r="A453" s="266"/>
      <c r="B453" s="146" t="s">
        <v>746</v>
      </c>
      <c r="C453" s="147">
        <f>D453+E453+F453+G453</f>
        <v>150</v>
      </c>
      <c r="D453" s="147">
        <v>0</v>
      </c>
      <c r="E453" s="147">
        <v>75</v>
      </c>
      <c r="F453" s="147">
        <v>75</v>
      </c>
      <c r="G453" s="147">
        <v>0</v>
      </c>
      <c r="H453" s="31"/>
      <c r="I453" s="39"/>
    </row>
    <row r="454" spans="1:9" ht="12.75">
      <c r="A454" s="266"/>
      <c r="B454" s="146" t="s">
        <v>750</v>
      </c>
      <c r="C454" s="147">
        <f>D454+E454+F454+G454</f>
        <v>0</v>
      </c>
      <c r="D454" s="147">
        <v>0</v>
      </c>
      <c r="E454" s="147">
        <v>0</v>
      </c>
      <c r="F454" s="147">
        <v>0</v>
      </c>
      <c r="G454" s="147">
        <v>0</v>
      </c>
      <c r="H454" s="31"/>
      <c r="I454" s="39"/>
    </row>
    <row r="455" spans="1:9" ht="12.75">
      <c r="A455" s="266"/>
      <c r="B455" s="146" t="s">
        <v>754</v>
      </c>
      <c r="C455" s="147">
        <f>D455+E455+F455+G455</f>
        <v>0</v>
      </c>
      <c r="D455" s="147">
        <v>0</v>
      </c>
      <c r="E455" s="147">
        <v>0</v>
      </c>
      <c r="F455" s="147">
        <v>0</v>
      </c>
      <c r="G455" s="147">
        <v>0</v>
      </c>
      <c r="H455" s="31"/>
      <c r="I455" s="39"/>
    </row>
    <row r="456" spans="1:9" ht="12.75">
      <c r="A456" s="266" t="s">
        <v>2040</v>
      </c>
      <c r="B456" s="142" t="s">
        <v>2034</v>
      </c>
      <c r="C456" s="147">
        <f>SUM(C457:C461)</f>
        <v>250</v>
      </c>
      <c r="D456" s="147">
        <f>SUM(D457:D461)</f>
        <v>0</v>
      </c>
      <c r="E456" s="147">
        <f>SUM(E457:E461)</f>
        <v>125</v>
      </c>
      <c r="F456" s="147">
        <f>SUM(F457:F461)</f>
        <v>125</v>
      </c>
      <c r="G456" s="147">
        <f>SUM(G457:G461)</f>
        <v>0</v>
      </c>
      <c r="H456" s="31"/>
      <c r="I456" s="39"/>
    </row>
    <row r="457" spans="1:9" ht="12.75">
      <c r="A457" s="266"/>
      <c r="B457" s="146" t="s">
        <v>517</v>
      </c>
      <c r="C457" s="147">
        <f>D457+E457+F457+G457</f>
        <v>0</v>
      </c>
      <c r="D457" s="147">
        <v>0</v>
      </c>
      <c r="E457" s="147">
        <v>0</v>
      </c>
      <c r="F457" s="147">
        <v>0</v>
      </c>
      <c r="G457" s="147">
        <v>0</v>
      </c>
      <c r="H457" s="31"/>
      <c r="I457" s="39"/>
    </row>
    <row r="458" spans="1:9" ht="12.75">
      <c r="A458" s="266"/>
      <c r="B458" s="146" t="s">
        <v>526</v>
      </c>
      <c r="C458" s="147">
        <f>D458+E458+F458+G458</f>
        <v>250</v>
      </c>
      <c r="D458" s="147">
        <v>0</v>
      </c>
      <c r="E458" s="147">
        <v>125</v>
      </c>
      <c r="F458" s="147">
        <v>125</v>
      </c>
      <c r="G458" s="147">
        <v>0</v>
      </c>
      <c r="H458" s="31"/>
      <c r="I458" s="39"/>
    </row>
    <row r="459" spans="1:9" ht="12.75">
      <c r="A459" s="266"/>
      <c r="B459" s="146" t="s">
        <v>746</v>
      </c>
      <c r="C459" s="147">
        <f>D459+E459+F459+G459</f>
        <v>0</v>
      </c>
      <c r="D459" s="147">
        <v>0</v>
      </c>
      <c r="E459" s="147">
        <v>0</v>
      </c>
      <c r="F459" s="147">
        <v>0</v>
      </c>
      <c r="G459" s="147">
        <v>0</v>
      </c>
      <c r="H459" s="31"/>
      <c r="I459" s="39"/>
    </row>
    <row r="460" spans="1:9" ht="12.75">
      <c r="A460" s="266"/>
      <c r="B460" s="146" t="s">
        <v>750</v>
      </c>
      <c r="C460" s="147">
        <f>D460+E460+F460+G460</f>
        <v>0</v>
      </c>
      <c r="D460" s="147">
        <v>0</v>
      </c>
      <c r="E460" s="147">
        <v>0</v>
      </c>
      <c r="F460" s="147">
        <v>0</v>
      </c>
      <c r="G460" s="147">
        <v>0</v>
      </c>
      <c r="H460" s="31"/>
      <c r="I460" s="39"/>
    </row>
    <row r="461" spans="1:9" ht="12.75">
      <c r="A461" s="266"/>
      <c r="B461" s="146" t="s">
        <v>754</v>
      </c>
      <c r="C461" s="147">
        <f>D461+E461+F461+G461</f>
        <v>0</v>
      </c>
      <c r="D461" s="147">
        <v>0</v>
      </c>
      <c r="E461" s="147">
        <v>0</v>
      </c>
      <c r="F461" s="147">
        <v>0</v>
      </c>
      <c r="G461" s="147">
        <v>0</v>
      </c>
      <c r="H461" s="31"/>
      <c r="I461" s="39"/>
    </row>
    <row r="462" spans="1:9" ht="12.75">
      <c r="A462" s="266" t="s">
        <v>2041</v>
      </c>
      <c r="B462" s="142" t="s">
        <v>2035</v>
      </c>
      <c r="C462" s="147">
        <f>SUM(C463:C467)</f>
        <v>70</v>
      </c>
      <c r="D462" s="147">
        <f>SUM(D463:D467)</f>
        <v>0</v>
      </c>
      <c r="E462" s="147">
        <f>SUM(E463:E467)</f>
        <v>35</v>
      </c>
      <c r="F462" s="147">
        <f>SUM(F463:F467)</f>
        <v>35</v>
      </c>
      <c r="G462" s="147">
        <f>SUM(G463:G467)</f>
        <v>0</v>
      </c>
      <c r="H462" s="31"/>
      <c r="I462" s="39"/>
    </row>
    <row r="463" spans="1:9" ht="12.75">
      <c r="A463" s="266"/>
      <c r="B463" s="146" t="s">
        <v>517</v>
      </c>
      <c r="C463" s="147">
        <f>D463+E463+F463+G463</f>
        <v>0</v>
      </c>
      <c r="D463" s="147">
        <v>0</v>
      </c>
      <c r="E463" s="147">
        <v>0</v>
      </c>
      <c r="F463" s="147">
        <v>0</v>
      </c>
      <c r="G463" s="147">
        <v>0</v>
      </c>
      <c r="H463" s="31"/>
      <c r="I463" s="39"/>
    </row>
    <row r="464" spans="1:9" ht="12.75">
      <c r="A464" s="266"/>
      <c r="B464" s="146" t="s">
        <v>526</v>
      </c>
      <c r="C464" s="147">
        <f>D464+E464+F464+G464</f>
        <v>70</v>
      </c>
      <c r="D464" s="147">
        <v>0</v>
      </c>
      <c r="E464" s="147">
        <v>35</v>
      </c>
      <c r="F464" s="147">
        <v>35</v>
      </c>
      <c r="G464" s="147">
        <v>0</v>
      </c>
      <c r="H464" s="31"/>
      <c r="I464" s="39"/>
    </row>
    <row r="465" spans="1:9" ht="12.75">
      <c r="A465" s="266"/>
      <c r="B465" s="146" t="s">
        <v>746</v>
      </c>
      <c r="C465" s="147">
        <f>D465+E465+F465+G465</f>
        <v>0</v>
      </c>
      <c r="D465" s="147">
        <v>0</v>
      </c>
      <c r="E465" s="147">
        <v>0</v>
      </c>
      <c r="F465" s="147">
        <v>0</v>
      </c>
      <c r="G465" s="147">
        <v>0</v>
      </c>
      <c r="H465" s="31"/>
      <c r="I465" s="39"/>
    </row>
    <row r="466" spans="1:9" ht="12.75">
      <c r="A466" s="266"/>
      <c r="B466" s="146" t="s">
        <v>750</v>
      </c>
      <c r="C466" s="147">
        <f>D466+E466+F466+G466</f>
        <v>0</v>
      </c>
      <c r="D466" s="147">
        <v>0</v>
      </c>
      <c r="E466" s="147">
        <v>0</v>
      </c>
      <c r="F466" s="147">
        <v>0</v>
      </c>
      <c r="G466" s="147">
        <v>0</v>
      </c>
      <c r="H466" s="31"/>
      <c r="I466" s="39"/>
    </row>
    <row r="467" spans="1:9" ht="12.75">
      <c r="A467" s="266"/>
      <c r="B467" s="146" t="s">
        <v>754</v>
      </c>
      <c r="C467" s="147">
        <f>D467+E467+F467+G467</f>
        <v>0</v>
      </c>
      <c r="D467" s="147">
        <v>0</v>
      </c>
      <c r="E467" s="147">
        <v>0</v>
      </c>
      <c r="F467" s="147">
        <v>0</v>
      </c>
      <c r="G467" s="147">
        <v>0</v>
      </c>
      <c r="H467" s="31"/>
      <c r="I467" s="39"/>
    </row>
    <row r="468" spans="1:9" ht="25.5">
      <c r="A468" s="266" t="s">
        <v>2042</v>
      </c>
      <c r="B468" s="142" t="s">
        <v>2036</v>
      </c>
      <c r="C468" s="147">
        <f>SUM(C469:C473)</f>
        <v>140</v>
      </c>
      <c r="D468" s="147">
        <f>SUM(D469:D473)</f>
        <v>0</v>
      </c>
      <c r="E468" s="147">
        <f>SUM(E469:E473)</f>
        <v>70</v>
      </c>
      <c r="F468" s="147">
        <f>SUM(F469:F473)</f>
        <v>70</v>
      </c>
      <c r="G468" s="147">
        <f>SUM(G469:G473)</f>
        <v>0</v>
      </c>
      <c r="H468" s="31"/>
      <c r="I468" s="39"/>
    </row>
    <row r="469" spans="1:9" ht="12.75">
      <c r="A469" s="266"/>
      <c r="B469" s="146" t="s">
        <v>517</v>
      </c>
      <c r="C469" s="147">
        <f>D469+E469+F469+G469</f>
        <v>0</v>
      </c>
      <c r="D469" s="147">
        <v>0</v>
      </c>
      <c r="E469" s="147">
        <v>0</v>
      </c>
      <c r="F469" s="147">
        <v>0</v>
      </c>
      <c r="G469" s="147">
        <v>0</v>
      </c>
      <c r="H469" s="31"/>
      <c r="I469" s="39"/>
    </row>
    <row r="470" spans="1:9" ht="12.75">
      <c r="A470" s="266"/>
      <c r="B470" s="146" t="s">
        <v>526</v>
      </c>
      <c r="C470" s="147">
        <f>D470+E470+F470+G470</f>
        <v>140</v>
      </c>
      <c r="D470" s="147">
        <v>0</v>
      </c>
      <c r="E470" s="147">
        <v>70</v>
      </c>
      <c r="F470" s="147">
        <v>70</v>
      </c>
      <c r="G470" s="147">
        <v>0</v>
      </c>
      <c r="H470" s="31"/>
      <c r="I470" s="39"/>
    </row>
    <row r="471" spans="1:9" ht="12.75">
      <c r="A471" s="266"/>
      <c r="B471" s="146" t="s">
        <v>746</v>
      </c>
      <c r="C471" s="147">
        <f>D471+E471+F471+G471</f>
        <v>0</v>
      </c>
      <c r="D471" s="147">
        <v>0</v>
      </c>
      <c r="E471" s="147">
        <v>0</v>
      </c>
      <c r="F471" s="147">
        <v>0</v>
      </c>
      <c r="G471" s="147">
        <v>0</v>
      </c>
      <c r="H471" s="31"/>
      <c r="I471" s="39"/>
    </row>
    <row r="472" spans="1:9" ht="12.75">
      <c r="A472" s="266"/>
      <c r="B472" s="146" t="s">
        <v>750</v>
      </c>
      <c r="C472" s="147">
        <f>D472+E472+F472+G472</f>
        <v>0</v>
      </c>
      <c r="D472" s="147">
        <v>0</v>
      </c>
      <c r="E472" s="147">
        <v>0</v>
      </c>
      <c r="F472" s="147">
        <v>0</v>
      </c>
      <c r="G472" s="147">
        <v>0</v>
      </c>
      <c r="H472" s="31"/>
      <c r="I472" s="39"/>
    </row>
    <row r="473" spans="1:9" ht="12.75">
      <c r="A473" s="266"/>
      <c r="B473" s="146" t="s">
        <v>754</v>
      </c>
      <c r="C473" s="147">
        <f>D473+E473+F473+G473</f>
        <v>0</v>
      </c>
      <c r="D473" s="147">
        <v>0</v>
      </c>
      <c r="E473" s="147">
        <v>0</v>
      </c>
      <c r="F473" s="147">
        <v>0</v>
      </c>
      <c r="G473" s="147">
        <v>0</v>
      </c>
      <c r="H473" s="31"/>
      <c r="I473" s="39"/>
    </row>
    <row r="474" spans="1:9" ht="14.25">
      <c r="A474" s="279" t="s">
        <v>497</v>
      </c>
      <c r="B474" s="279"/>
      <c r="C474" s="148">
        <f>SUM(C475:C479)</f>
        <v>17043343.23867</v>
      </c>
      <c r="D474" s="148">
        <f>SUM(D475:D479)</f>
        <v>4774939.13</v>
      </c>
      <c r="E474" s="148">
        <f>SUM(E475:E479)</f>
        <v>1778928.1</v>
      </c>
      <c r="F474" s="148">
        <f>SUM(F475:F479)</f>
        <v>7917885.908670002</v>
      </c>
      <c r="G474" s="148">
        <f>SUM(G475:G479)</f>
        <v>2571590.1</v>
      </c>
      <c r="H474" s="31"/>
      <c r="I474" s="39"/>
    </row>
    <row r="475" spans="1:9" ht="14.25">
      <c r="A475" s="278" t="s">
        <v>493</v>
      </c>
      <c r="B475" s="278"/>
      <c r="C475" s="149">
        <f>C18+C24+C30+C36+C42+C48+C54+C60+C66+C72+C80+C86+C93+C99+C105+C209+C215+C221+C227+C233+C239+C245+C251+C257+C263+C270+C276+C282+C288+C294+C300+C306+C313+C319+C326+C332+C338+C344+C350+C356+C362+C369+C376+C382+C388+C394+C400+C407+C414+C420+C426+C433+C439+C445+C451+C457+C463+C469</f>
        <v>1089629.9286699998</v>
      </c>
      <c r="D475" s="149">
        <f>D18+D24+D30+D36+D42+D48+D54+D60+D66+D72+D80+D86+D93+D99+D105+D209+D215+D221+D227+D233+D239+D245+D251+D257+D263+D270+D276+D282+D288+D294+D300+D306+D313+D319+D326+D332+D338+D344+D350+D356+D362+D369+D376+D382+D388+D394+D400+D407+D414+D420+D426+D433+D439+D445+D451+D457+D463+D469</f>
        <v>472569.13000000006</v>
      </c>
      <c r="E475" s="149">
        <f>E18+E24+E30+E36+E42+E48+E54+E60+E66+E72+E80+E86+E93+E99+E105+E209+E215+E221+E227+E233+E239+E245+E251+E257+E263+E270+E276+E282+E288+E294+E300+E306+E313+E319+E326+E332+E338+E344+E350+E356+E362+E369+E376+E382+E388+E394+E400+E407+E414+E420+E426+E433+E439+E445+E451+E457+E463+E469</f>
        <v>46411.8</v>
      </c>
      <c r="F475" s="149">
        <f>F18+F24+F30+F36+F42+F48+F54+F60+F66+F72+F80+F86+F93+F99+F105+F209+F215+F221+F227+F233+F239+F245+F251+F257+F263+F270+F276+F282+F288+F294+F300+F306+F313+F319+F326+F332+F338+F344+F350+F356+F362+F369+F376+F382+F388+F394+F400+F407+F414+F420+F426+F433+F439+F445+F451+F457+F463+F469</f>
        <v>128059.49867</v>
      </c>
      <c r="G475" s="149">
        <f>G18+G24+G30+G36+G42+G48+G54+G60+G66+G72+G80+G86+G93+G99+G105+G209+G215+G221+G227+G233+G239+G245+G251+G257+G263+G270+G276+G282+G288+G294+G300+G306+G313+G319+G326+G332+G338+G344+G350+G356+G362+G369+G376+G382+G388+G394+G400+G407+G414+G420+G426+G433+G439+G445+G451+G457+G463+G469</f>
        <v>442589.5</v>
      </c>
      <c r="H475" s="31"/>
      <c r="I475" s="39"/>
    </row>
    <row r="476" spans="1:9" ht="14.25">
      <c r="A476" s="278" t="s">
        <v>526</v>
      </c>
      <c r="B476" s="278"/>
      <c r="C476" s="149">
        <f aca="true" t="shared" si="3" ref="C476:G479">C19+C25+C31+C37+C43+C49+C55+C61+C67+C73+C81+C87+C94+C100+C106+C210+C216+C222+C228+C234+C240+C246+C252+C258+C264+C271+C277+C283+C289+C295+C301+C307+C314+C320+C327+C333+C339+C345+C351+C357+C363+C370+C377+C383+C389+C395+C401+C408+C415+C421+C427+C434+C440+C446+C452+C458+C464+C470</f>
        <v>4502864.399999999</v>
      </c>
      <c r="D476" s="149">
        <f t="shared" si="3"/>
        <v>970692</v>
      </c>
      <c r="E476" s="149">
        <f t="shared" si="3"/>
        <v>464133</v>
      </c>
      <c r="F476" s="149">
        <f t="shared" si="3"/>
        <v>2612731.8000000003</v>
      </c>
      <c r="G476" s="149">
        <f t="shared" si="3"/>
        <v>455307.6</v>
      </c>
      <c r="H476" s="31"/>
      <c r="I476" s="39"/>
    </row>
    <row r="477" spans="1:9" ht="14.25">
      <c r="A477" s="278" t="s">
        <v>746</v>
      </c>
      <c r="B477" s="278"/>
      <c r="C477" s="149">
        <f t="shared" si="3"/>
        <v>4523766.899999999</v>
      </c>
      <c r="D477" s="149">
        <f t="shared" si="3"/>
        <v>1286582</v>
      </c>
      <c r="E477" s="149">
        <f t="shared" si="3"/>
        <v>553059.3</v>
      </c>
      <c r="F477" s="149">
        <f t="shared" si="3"/>
        <v>2053266.6000000003</v>
      </c>
      <c r="G477" s="149">
        <f t="shared" si="3"/>
        <v>630859</v>
      </c>
      <c r="H477" s="31"/>
      <c r="I477" s="39"/>
    </row>
    <row r="478" spans="1:9" ht="14.25">
      <c r="A478" s="278" t="s">
        <v>750</v>
      </c>
      <c r="B478" s="278"/>
      <c r="C478" s="149">
        <f t="shared" si="3"/>
        <v>3714891.9000000004</v>
      </c>
      <c r="D478" s="149">
        <f t="shared" si="3"/>
        <v>923384</v>
      </c>
      <c r="E478" s="149">
        <f t="shared" si="3"/>
        <v>379316</v>
      </c>
      <c r="F478" s="149">
        <f t="shared" si="3"/>
        <v>1779877.9</v>
      </c>
      <c r="G478" s="149">
        <f t="shared" si="3"/>
        <v>632314</v>
      </c>
      <c r="H478" s="31"/>
      <c r="I478" s="39"/>
    </row>
    <row r="479" spans="1:9" ht="14.25">
      <c r="A479" s="278" t="s">
        <v>494</v>
      </c>
      <c r="B479" s="278"/>
      <c r="C479" s="149">
        <f t="shared" si="3"/>
        <v>3212190.1099999994</v>
      </c>
      <c r="D479" s="149">
        <f t="shared" si="3"/>
        <v>1121712</v>
      </c>
      <c r="E479" s="149">
        <f t="shared" si="3"/>
        <v>336008</v>
      </c>
      <c r="F479" s="149">
        <f t="shared" si="3"/>
        <v>1343950.11</v>
      </c>
      <c r="G479" s="149">
        <f t="shared" si="3"/>
        <v>410520</v>
      </c>
      <c r="H479" s="31"/>
      <c r="I479" s="39"/>
    </row>
    <row r="481" spans="3:7" ht="12.75">
      <c r="C481" s="31"/>
      <c r="D481" s="31"/>
      <c r="E481" s="31"/>
      <c r="F481" s="31"/>
      <c r="G481" s="31"/>
    </row>
  </sheetData>
  <sheetProtection/>
  <mergeCells count="110">
    <mergeCell ref="A468:A473"/>
    <mergeCell ref="B431:G431"/>
    <mergeCell ref="A432:A437"/>
    <mergeCell ref="A438:A443"/>
    <mergeCell ref="A444:A449"/>
    <mergeCell ref="A450:A455"/>
    <mergeCell ref="A456:A461"/>
    <mergeCell ref="A462:A467"/>
    <mergeCell ref="A177:A182"/>
    <mergeCell ref="A183:A188"/>
    <mergeCell ref="A189:A194"/>
    <mergeCell ref="A195:A200"/>
    <mergeCell ref="A141:A146"/>
    <mergeCell ref="A147:A152"/>
    <mergeCell ref="A153:A158"/>
    <mergeCell ref="A159:A164"/>
    <mergeCell ref="A165:A170"/>
    <mergeCell ref="A171:A176"/>
    <mergeCell ref="A104:A109"/>
    <mergeCell ref="A111:A116"/>
    <mergeCell ref="A117:A122"/>
    <mergeCell ref="A123:A128"/>
    <mergeCell ref="A129:A134"/>
    <mergeCell ref="A135:A140"/>
    <mergeCell ref="A325:A330"/>
    <mergeCell ref="A343:A348"/>
    <mergeCell ref="A349:A354"/>
    <mergeCell ref="A413:A418"/>
    <mergeCell ref="B374:G374"/>
    <mergeCell ref="A375:A380"/>
    <mergeCell ref="B405:G405"/>
    <mergeCell ref="A406:A411"/>
    <mergeCell ref="A393:A398"/>
    <mergeCell ref="A399:A404"/>
    <mergeCell ref="A419:A424"/>
    <mergeCell ref="B412:G412"/>
    <mergeCell ref="A293:A298"/>
    <mergeCell ref="A331:A336"/>
    <mergeCell ref="A337:A342"/>
    <mergeCell ref="B311:G311"/>
    <mergeCell ref="B367:G367"/>
    <mergeCell ref="A368:A373"/>
    <mergeCell ref="A381:A386"/>
    <mergeCell ref="A387:A392"/>
    <mergeCell ref="A479:B479"/>
    <mergeCell ref="A220:A225"/>
    <mergeCell ref="A475:B475"/>
    <mergeCell ref="A476:B476"/>
    <mergeCell ref="A477:B477"/>
    <mergeCell ref="A478:B478"/>
    <mergeCell ref="A425:A430"/>
    <mergeCell ref="A474:B474"/>
    <mergeCell ref="A355:A360"/>
    <mergeCell ref="A361:A366"/>
    <mergeCell ref="A312:A317"/>
    <mergeCell ref="A318:A323"/>
    <mergeCell ref="B324:G324"/>
    <mergeCell ref="B268:G268"/>
    <mergeCell ref="A269:A274"/>
    <mergeCell ref="A275:A280"/>
    <mergeCell ref="A281:A286"/>
    <mergeCell ref="A299:A304"/>
    <mergeCell ref="A305:A310"/>
    <mergeCell ref="A287:A292"/>
    <mergeCell ref="A262:A267"/>
    <mergeCell ref="G13:G14"/>
    <mergeCell ref="F13:F14"/>
    <mergeCell ref="B16:G16"/>
    <mergeCell ref="A12:A14"/>
    <mergeCell ref="B12:B14"/>
    <mergeCell ref="C12:C14"/>
    <mergeCell ref="A214:A219"/>
    <mergeCell ref="B207:G207"/>
    <mergeCell ref="D12:G12"/>
    <mergeCell ref="D77:D79"/>
    <mergeCell ref="E77:E79"/>
    <mergeCell ref="F77:F79"/>
    <mergeCell ref="A10:G10"/>
    <mergeCell ref="B77:B79"/>
    <mergeCell ref="G77:G79"/>
    <mergeCell ref="A17:A22"/>
    <mergeCell ref="A23:A28"/>
    <mergeCell ref="A77:A84"/>
    <mergeCell ref="A71:A76"/>
    <mergeCell ref="A65:A70"/>
    <mergeCell ref="A59:A64"/>
    <mergeCell ref="A53:A58"/>
    <mergeCell ref="A238:A243"/>
    <mergeCell ref="C77:C79"/>
    <mergeCell ref="A232:A237"/>
    <mergeCell ref="B91:G91"/>
    <mergeCell ref="A92:A97"/>
    <mergeCell ref="A98:A103"/>
    <mergeCell ref="A201:A206"/>
    <mergeCell ref="A244:A249"/>
    <mergeCell ref="A250:A255"/>
    <mergeCell ref="A256:A261"/>
    <mergeCell ref="A41:A46"/>
    <mergeCell ref="A29:A34"/>
    <mergeCell ref="A35:A40"/>
    <mergeCell ref="A47:A52"/>
    <mergeCell ref="A208:A213"/>
    <mergeCell ref="A226:A231"/>
    <mergeCell ref="A85:A90"/>
    <mergeCell ref="D2:G2"/>
    <mergeCell ref="C3:G3"/>
    <mergeCell ref="D4:G4"/>
    <mergeCell ref="D5:G5"/>
    <mergeCell ref="E6:G6"/>
    <mergeCell ref="E7:G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9"/>
  <sheetViews>
    <sheetView zoomScale="90" zoomScaleNormal="90" workbookViewId="0" topLeftCell="B1">
      <selection activeCell="I8" sqref="I8"/>
    </sheetView>
  </sheetViews>
  <sheetFormatPr defaultColWidth="9.00390625" defaultRowHeight="12.75"/>
  <cols>
    <col min="1" max="1" width="7.75390625" style="0" customWidth="1"/>
    <col min="2" max="2" width="44.375" style="0" customWidth="1"/>
    <col min="3" max="3" width="19.875" style="0" customWidth="1"/>
    <col min="4" max="5" width="19.00390625" style="0" customWidth="1"/>
    <col min="6" max="6" width="19.625" style="0" customWidth="1"/>
    <col min="7" max="7" width="18.125" style="0" customWidth="1"/>
    <col min="8" max="8" width="12.75390625" style="0" bestFit="1" customWidth="1"/>
    <col min="9" max="9" width="10.625" style="0" customWidth="1"/>
  </cols>
  <sheetData>
    <row r="1" spans="1:7" ht="18.75">
      <c r="A1" s="42"/>
      <c r="B1" s="42"/>
      <c r="C1" s="42"/>
      <c r="D1" s="42"/>
      <c r="E1" s="95"/>
      <c r="F1" s="88"/>
      <c r="G1" s="88" t="s">
        <v>2085</v>
      </c>
    </row>
    <row r="2" spans="1:7" ht="15.75" customHeight="1">
      <c r="A2" s="42"/>
      <c r="B2" s="42"/>
      <c r="C2" s="42"/>
      <c r="D2" s="167" t="s">
        <v>2064</v>
      </c>
      <c r="E2" s="168"/>
      <c r="F2" s="168"/>
      <c r="G2" s="168"/>
    </row>
    <row r="3" spans="1:7" ht="16.5" customHeight="1">
      <c r="A3" s="42"/>
      <c r="B3" s="42"/>
      <c r="C3" s="167" t="s">
        <v>2065</v>
      </c>
      <c r="D3" s="168"/>
      <c r="E3" s="168"/>
      <c r="F3" s="168"/>
      <c r="G3" s="168"/>
    </row>
    <row r="4" spans="1:7" ht="16.5" customHeight="1">
      <c r="A4" s="42"/>
      <c r="B4" s="42"/>
      <c r="C4" s="42"/>
      <c r="D4" s="167" t="s">
        <v>2069</v>
      </c>
      <c r="E4" s="168"/>
      <c r="F4" s="168"/>
      <c r="G4" s="168"/>
    </row>
    <row r="5" spans="1:7" ht="17.25" customHeight="1">
      <c r="A5" s="42"/>
      <c r="B5" s="42"/>
      <c r="C5" s="42"/>
      <c r="D5" s="167" t="s">
        <v>2070</v>
      </c>
      <c r="E5" s="168"/>
      <c r="F5" s="168"/>
      <c r="G5" s="168"/>
    </row>
    <row r="6" spans="1:7" ht="16.5" customHeight="1">
      <c r="A6" s="42"/>
      <c r="B6" s="42"/>
      <c r="C6" s="42"/>
      <c r="D6" s="42"/>
      <c r="E6" s="167" t="s">
        <v>2071</v>
      </c>
      <c r="F6" s="167"/>
      <c r="G6" s="167"/>
    </row>
    <row r="7" spans="1:7" ht="14.25" customHeight="1">
      <c r="A7" s="42"/>
      <c r="B7" s="42"/>
      <c r="C7" s="150"/>
      <c r="D7" s="42"/>
      <c r="E7" s="167" t="s">
        <v>2072</v>
      </c>
      <c r="F7" s="169"/>
      <c r="G7" s="169"/>
    </row>
    <row r="8" spans="1:7" ht="18.75">
      <c r="A8" s="42"/>
      <c r="B8" s="42"/>
      <c r="C8" s="150"/>
      <c r="D8" s="42"/>
      <c r="E8" s="88"/>
      <c r="F8" s="88"/>
      <c r="G8" s="88" t="s">
        <v>2088</v>
      </c>
    </row>
    <row r="9" spans="1:7" ht="18.75">
      <c r="A9" s="42"/>
      <c r="B9" s="42"/>
      <c r="C9" s="42"/>
      <c r="D9" s="42"/>
      <c r="E9" s="42"/>
      <c r="F9" s="42"/>
      <c r="G9" s="41"/>
    </row>
    <row r="10" spans="1:7" ht="38.25" customHeight="1">
      <c r="A10" s="166" t="s">
        <v>1110</v>
      </c>
      <c r="B10" s="166"/>
      <c r="C10" s="166"/>
      <c r="D10" s="166"/>
      <c r="E10" s="166"/>
      <c r="F10" s="166"/>
      <c r="G10" s="166"/>
    </row>
    <row r="11" ht="12.75">
      <c r="G11" s="30" t="s">
        <v>916</v>
      </c>
    </row>
    <row r="12" spans="1:7" ht="12.75">
      <c r="A12" s="277" t="s">
        <v>917</v>
      </c>
      <c r="B12" s="277" t="s">
        <v>918</v>
      </c>
      <c r="C12" s="277" t="s">
        <v>919</v>
      </c>
      <c r="D12" s="277" t="s">
        <v>472</v>
      </c>
      <c r="E12" s="277"/>
      <c r="F12" s="277"/>
      <c r="G12" s="277"/>
    </row>
    <row r="13" spans="1:7" ht="20.25" customHeight="1">
      <c r="A13" s="277"/>
      <c r="B13" s="277"/>
      <c r="C13" s="277"/>
      <c r="D13" s="100" t="s">
        <v>920</v>
      </c>
      <c r="E13" s="100" t="s">
        <v>921</v>
      </c>
      <c r="F13" s="100" t="s">
        <v>922</v>
      </c>
      <c r="G13" s="100" t="s">
        <v>923</v>
      </c>
    </row>
    <row r="14" spans="1:7" ht="12.75">
      <c r="A14" s="151">
        <v>1</v>
      </c>
      <c r="B14" s="131">
        <v>2</v>
      </c>
      <c r="C14" s="131">
        <v>3</v>
      </c>
      <c r="D14" s="131">
        <v>4</v>
      </c>
      <c r="E14" s="131">
        <v>5</v>
      </c>
      <c r="F14" s="131">
        <v>6</v>
      </c>
      <c r="G14" s="131">
        <v>7</v>
      </c>
    </row>
    <row r="15" spans="1:7" ht="12.75">
      <c r="A15" s="133" t="s">
        <v>524</v>
      </c>
      <c r="B15" s="275" t="s">
        <v>905</v>
      </c>
      <c r="C15" s="275"/>
      <c r="D15" s="275"/>
      <c r="E15" s="275"/>
      <c r="F15" s="275"/>
      <c r="G15" s="275"/>
    </row>
    <row r="16" spans="1:9" ht="24" customHeight="1">
      <c r="A16" s="266" t="s">
        <v>549</v>
      </c>
      <c r="B16" s="152" t="s">
        <v>907</v>
      </c>
      <c r="C16" s="147">
        <f>SUM(C17:C21)</f>
        <v>0</v>
      </c>
      <c r="D16" s="147">
        <f>SUM(D17:D21)</f>
        <v>0</v>
      </c>
      <c r="E16" s="147">
        <f>SUM(E17:E21)</f>
        <v>0</v>
      </c>
      <c r="F16" s="147">
        <f>SUM(F17:F21)</f>
        <v>0</v>
      </c>
      <c r="G16" s="147">
        <f>SUM(G17:G21)</f>
        <v>0</v>
      </c>
      <c r="H16" s="31"/>
      <c r="I16" s="31"/>
    </row>
    <row r="17" spans="1:9" ht="12.75">
      <c r="A17" s="266"/>
      <c r="B17" s="152" t="s">
        <v>924</v>
      </c>
      <c r="C17" s="147">
        <v>0</v>
      </c>
      <c r="D17" s="147">
        <v>0</v>
      </c>
      <c r="E17" s="147">
        <v>0</v>
      </c>
      <c r="F17" s="147">
        <v>0</v>
      </c>
      <c r="G17" s="147">
        <v>0</v>
      </c>
      <c r="H17" s="31"/>
      <c r="I17" s="31"/>
    </row>
    <row r="18" spans="1:9" ht="12.75">
      <c r="A18" s="266"/>
      <c r="B18" s="152" t="s">
        <v>925</v>
      </c>
      <c r="C18" s="147">
        <v>0</v>
      </c>
      <c r="D18" s="147">
        <v>0</v>
      </c>
      <c r="E18" s="147">
        <v>0</v>
      </c>
      <c r="F18" s="147">
        <v>0</v>
      </c>
      <c r="G18" s="147">
        <v>0</v>
      </c>
      <c r="H18" s="31"/>
      <c r="I18" s="31"/>
    </row>
    <row r="19" spans="1:9" ht="12.75">
      <c r="A19" s="266"/>
      <c r="B19" s="152" t="s">
        <v>746</v>
      </c>
      <c r="C19" s="147">
        <v>0</v>
      </c>
      <c r="D19" s="147">
        <v>0</v>
      </c>
      <c r="E19" s="147">
        <v>0</v>
      </c>
      <c r="F19" s="147">
        <v>0</v>
      </c>
      <c r="G19" s="147">
        <v>0</v>
      </c>
      <c r="H19" s="31"/>
      <c r="I19" s="31"/>
    </row>
    <row r="20" spans="1:9" ht="12.75">
      <c r="A20" s="266"/>
      <c r="B20" s="152" t="s">
        <v>926</v>
      </c>
      <c r="C20" s="147">
        <v>0</v>
      </c>
      <c r="D20" s="147">
        <v>0</v>
      </c>
      <c r="E20" s="147">
        <v>0</v>
      </c>
      <c r="F20" s="147">
        <v>0</v>
      </c>
      <c r="G20" s="147">
        <v>0</v>
      </c>
      <c r="H20" s="31"/>
      <c r="I20" s="31"/>
    </row>
    <row r="21" spans="1:9" ht="12.75">
      <c r="A21" s="266"/>
      <c r="B21" s="152" t="s">
        <v>927</v>
      </c>
      <c r="C21" s="147">
        <v>0</v>
      </c>
      <c r="D21" s="147">
        <v>0</v>
      </c>
      <c r="E21" s="147">
        <v>0</v>
      </c>
      <c r="F21" s="147">
        <v>0</v>
      </c>
      <c r="G21" s="147">
        <v>0</v>
      </c>
      <c r="H21" s="31"/>
      <c r="I21" s="31"/>
    </row>
    <row r="22" spans="1:9" ht="37.5" customHeight="1">
      <c r="A22" s="266" t="s">
        <v>550</v>
      </c>
      <c r="B22" s="152" t="s">
        <v>908</v>
      </c>
      <c r="C22" s="147">
        <f>SUM(C23:C27)</f>
        <v>600</v>
      </c>
      <c r="D22" s="147">
        <f>SUM(D23:D27)</f>
        <v>0</v>
      </c>
      <c r="E22" s="147">
        <f>SUM(E23:E27)</f>
        <v>100</v>
      </c>
      <c r="F22" s="147">
        <f>SUM(F23:F27)</f>
        <v>500</v>
      </c>
      <c r="G22" s="147">
        <f>SUM(G23:G27)</f>
        <v>0</v>
      </c>
      <c r="H22" s="31"/>
      <c r="I22" s="31"/>
    </row>
    <row r="23" spans="1:9" ht="12.75">
      <c r="A23" s="266"/>
      <c r="B23" s="152" t="s">
        <v>924</v>
      </c>
      <c r="C23" s="147">
        <v>100</v>
      </c>
      <c r="D23" s="147">
        <v>0</v>
      </c>
      <c r="E23" s="147">
        <v>0</v>
      </c>
      <c r="F23" s="147">
        <v>100</v>
      </c>
      <c r="G23" s="147">
        <v>0</v>
      </c>
      <c r="H23" s="31"/>
      <c r="I23" s="31"/>
    </row>
    <row r="24" spans="1:9" ht="12.75">
      <c r="A24" s="266"/>
      <c r="B24" s="152" t="s">
        <v>925</v>
      </c>
      <c r="C24" s="147">
        <v>100</v>
      </c>
      <c r="D24" s="147">
        <v>0</v>
      </c>
      <c r="E24" s="147">
        <v>0</v>
      </c>
      <c r="F24" s="147">
        <v>100</v>
      </c>
      <c r="G24" s="147">
        <v>0</v>
      </c>
      <c r="H24" s="31"/>
      <c r="I24" s="31"/>
    </row>
    <row r="25" spans="1:9" ht="12.75">
      <c r="A25" s="266"/>
      <c r="B25" s="152" t="s">
        <v>746</v>
      </c>
      <c r="C25" s="147">
        <v>100</v>
      </c>
      <c r="D25" s="147">
        <v>0</v>
      </c>
      <c r="E25" s="147">
        <v>0</v>
      </c>
      <c r="F25" s="147">
        <v>100</v>
      </c>
      <c r="G25" s="147">
        <v>0</v>
      </c>
      <c r="H25" s="31"/>
      <c r="I25" s="31"/>
    </row>
    <row r="26" spans="1:9" ht="12.75">
      <c r="A26" s="266"/>
      <c r="B26" s="152" t="s">
        <v>926</v>
      </c>
      <c r="C26" s="147">
        <v>150</v>
      </c>
      <c r="D26" s="147">
        <v>0</v>
      </c>
      <c r="E26" s="147">
        <v>50</v>
      </c>
      <c r="F26" s="147">
        <v>100</v>
      </c>
      <c r="G26" s="147">
        <v>0</v>
      </c>
      <c r="H26" s="31"/>
      <c r="I26" s="31"/>
    </row>
    <row r="27" spans="1:9" ht="12.75">
      <c r="A27" s="266"/>
      <c r="B27" s="152" t="s">
        <v>927</v>
      </c>
      <c r="C27" s="147">
        <v>150</v>
      </c>
      <c r="D27" s="147">
        <v>0</v>
      </c>
      <c r="E27" s="147">
        <v>50</v>
      </c>
      <c r="F27" s="147">
        <v>100</v>
      </c>
      <c r="G27" s="147">
        <v>0</v>
      </c>
      <c r="H27" s="31"/>
      <c r="I27" s="31"/>
    </row>
    <row r="28" spans="1:9" ht="38.25" customHeight="1">
      <c r="A28" s="266" t="s">
        <v>551</v>
      </c>
      <c r="B28" s="152" t="s">
        <v>910</v>
      </c>
      <c r="C28" s="147">
        <f>SUM(C29:C33)</f>
        <v>5000</v>
      </c>
      <c r="D28" s="147">
        <f>SUM(D29:D33)</f>
        <v>0</v>
      </c>
      <c r="E28" s="147">
        <f>SUM(E29:E33)</f>
        <v>2500</v>
      </c>
      <c r="F28" s="147">
        <f>SUM(F29:F33)</f>
        <v>2500</v>
      </c>
      <c r="G28" s="147">
        <f>SUM(G29:G33)</f>
        <v>0</v>
      </c>
      <c r="H28" s="31"/>
      <c r="I28" s="31"/>
    </row>
    <row r="29" spans="1:9" ht="12.75">
      <c r="A29" s="266"/>
      <c r="B29" s="152" t="s">
        <v>924</v>
      </c>
      <c r="C29" s="147">
        <v>500</v>
      </c>
      <c r="D29" s="147">
        <v>0</v>
      </c>
      <c r="E29" s="147">
        <v>0</v>
      </c>
      <c r="F29" s="147">
        <v>500</v>
      </c>
      <c r="G29" s="147">
        <v>0</v>
      </c>
      <c r="H29" s="31"/>
      <c r="I29" s="31"/>
    </row>
    <row r="30" spans="1:9" ht="12.75">
      <c r="A30" s="266"/>
      <c r="B30" s="152" t="s">
        <v>925</v>
      </c>
      <c r="C30" s="147">
        <v>500</v>
      </c>
      <c r="D30" s="147">
        <v>0</v>
      </c>
      <c r="E30" s="147">
        <v>0</v>
      </c>
      <c r="F30" s="147">
        <v>500</v>
      </c>
      <c r="G30" s="147">
        <v>0</v>
      </c>
      <c r="H30" s="31"/>
      <c r="I30" s="31"/>
    </row>
    <row r="31" spans="1:9" ht="12.75">
      <c r="A31" s="266"/>
      <c r="B31" s="152" t="s">
        <v>746</v>
      </c>
      <c r="C31" s="147">
        <v>500</v>
      </c>
      <c r="D31" s="147">
        <v>0</v>
      </c>
      <c r="E31" s="147">
        <v>0</v>
      </c>
      <c r="F31" s="147">
        <v>500</v>
      </c>
      <c r="G31" s="147">
        <v>0</v>
      </c>
      <c r="H31" s="31"/>
      <c r="I31" s="31"/>
    </row>
    <row r="32" spans="1:9" ht="12.75">
      <c r="A32" s="266"/>
      <c r="B32" s="152" t="s">
        <v>926</v>
      </c>
      <c r="C32" s="147">
        <v>1500</v>
      </c>
      <c r="D32" s="147">
        <v>0</v>
      </c>
      <c r="E32" s="147">
        <v>1000</v>
      </c>
      <c r="F32" s="147">
        <v>500</v>
      </c>
      <c r="G32" s="147">
        <v>0</v>
      </c>
      <c r="H32" s="31"/>
      <c r="I32" s="31"/>
    </row>
    <row r="33" spans="1:9" ht="12.75">
      <c r="A33" s="266"/>
      <c r="B33" s="152" t="s">
        <v>927</v>
      </c>
      <c r="C33" s="147">
        <v>2000</v>
      </c>
      <c r="D33" s="147">
        <v>0</v>
      </c>
      <c r="E33" s="147">
        <v>1500</v>
      </c>
      <c r="F33" s="147">
        <v>500</v>
      </c>
      <c r="G33" s="147">
        <v>0</v>
      </c>
      <c r="H33" s="31"/>
      <c r="I33" s="31"/>
    </row>
    <row r="34" spans="1:9" ht="25.5">
      <c r="A34" s="266" t="s">
        <v>552</v>
      </c>
      <c r="B34" s="152" t="s">
        <v>913</v>
      </c>
      <c r="C34" s="147">
        <f>SUM(C35:C39)</f>
        <v>2400</v>
      </c>
      <c r="D34" s="147">
        <f>SUM(D35:D39)</f>
        <v>0</v>
      </c>
      <c r="E34" s="147">
        <f>SUM(E35:E39)</f>
        <v>500</v>
      </c>
      <c r="F34" s="147">
        <f>SUM(F35:F39)</f>
        <v>1900</v>
      </c>
      <c r="G34" s="147">
        <f>SUM(G35:G39)</f>
        <v>0</v>
      </c>
      <c r="H34" s="31"/>
      <c r="I34" s="31"/>
    </row>
    <row r="35" spans="1:9" ht="12.75">
      <c r="A35" s="266"/>
      <c r="B35" s="152" t="s">
        <v>924</v>
      </c>
      <c r="C35" s="147">
        <v>300</v>
      </c>
      <c r="D35" s="147">
        <v>0</v>
      </c>
      <c r="E35" s="147">
        <v>0</v>
      </c>
      <c r="F35" s="147">
        <v>300</v>
      </c>
      <c r="G35" s="147">
        <v>0</v>
      </c>
      <c r="H35" s="31"/>
      <c r="I35" s="31"/>
    </row>
    <row r="36" spans="1:9" ht="12.75">
      <c r="A36" s="266"/>
      <c r="B36" s="152" t="s">
        <v>925</v>
      </c>
      <c r="C36" s="147">
        <v>300</v>
      </c>
      <c r="D36" s="147">
        <v>0</v>
      </c>
      <c r="E36" s="147">
        <v>0</v>
      </c>
      <c r="F36" s="147">
        <v>300</v>
      </c>
      <c r="G36" s="147">
        <v>0</v>
      </c>
      <c r="H36" s="31"/>
      <c r="I36" s="31"/>
    </row>
    <row r="37" spans="1:9" ht="12.75">
      <c r="A37" s="266"/>
      <c r="B37" s="152" t="s">
        <v>746</v>
      </c>
      <c r="C37" s="147">
        <v>300</v>
      </c>
      <c r="D37" s="147">
        <v>0</v>
      </c>
      <c r="E37" s="147">
        <v>0</v>
      </c>
      <c r="F37" s="147">
        <v>300</v>
      </c>
      <c r="G37" s="147">
        <v>0</v>
      </c>
      <c r="H37" s="31"/>
      <c r="I37" s="31"/>
    </row>
    <row r="38" spans="1:9" ht="12.75">
      <c r="A38" s="266"/>
      <c r="B38" s="152" t="s">
        <v>926</v>
      </c>
      <c r="C38" s="147">
        <v>750</v>
      </c>
      <c r="D38" s="147">
        <v>0</v>
      </c>
      <c r="E38" s="147">
        <v>250</v>
      </c>
      <c r="F38" s="147">
        <v>500</v>
      </c>
      <c r="G38" s="147">
        <v>0</v>
      </c>
      <c r="H38" s="31"/>
      <c r="I38" s="31"/>
    </row>
    <row r="39" spans="1:9" ht="12.75">
      <c r="A39" s="266"/>
      <c r="B39" s="152" t="s">
        <v>927</v>
      </c>
      <c r="C39" s="147">
        <v>750</v>
      </c>
      <c r="D39" s="147">
        <v>0</v>
      </c>
      <c r="E39" s="147">
        <v>250</v>
      </c>
      <c r="F39" s="147">
        <v>500</v>
      </c>
      <c r="G39" s="147">
        <v>0</v>
      </c>
      <c r="H39" s="31"/>
      <c r="I39" s="31"/>
    </row>
    <row r="40" spans="1:9" ht="20.25" customHeight="1">
      <c r="A40" s="115" t="s">
        <v>203</v>
      </c>
      <c r="B40" s="275" t="s">
        <v>915</v>
      </c>
      <c r="C40" s="275"/>
      <c r="D40" s="275"/>
      <c r="E40" s="275"/>
      <c r="F40" s="275"/>
      <c r="G40" s="275"/>
      <c r="H40" s="31"/>
      <c r="I40" s="31"/>
    </row>
    <row r="41" spans="1:9" ht="63.75" customHeight="1">
      <c r="A41" s="266" t="s">
        <v>793</v>
      </c>
      <c r="B41" s="152" t="s">
        <v>928</v>
      </c>
      <c r="C41" s="143">
        <f>SUM(C42:C46)</f>
        <v>39.8</v>
      </c>
      <c r="D41" s="143">
        <f>SUM(D42:D46)</f>
        <v>0</v>
      </c>
      <c r="E41" s="143">
        <f>SUM(E42:E46)</f>
        <v>19.9</v>
      </c>
      <c r="F41" s="143">
        <f>SUM(F42:F46)</f>
        <v>19.9</v>
      </c>
      <c r="G41" s="143">
        <f>SUM(G42:G46)</f>
        <v>0</v>
      </c>
      <c r="H41" s="31"/>
      <c r="I41" s="31"/>
    </row>
    <row r="42" spans="1:9" ht="12.75">
      <c r="A42" s="266"/>
      <c r="B42" s="152" t="s">
        <v>488</v>
      </c>
      <c r="C42" s="143">
        <v>12</v>
      </c>
      <c r="D42" s="143">
        <v>0</v>
      </c>
      <c r="E42" s="143">
        <v>6</v>
      </c>
      <c r="F42" s="143">
        <v>6</v>
      </c>
      <c r="G42" s="143">
        <v>0</v>
      </c>
      <c r="H42" s="31"/>
      <c r="I42" s="31"/>
    </row>
    <row r="43" spans="1:9" ht="12.75">
      <c r="A43" s="266"/>
      <c r="B43" s="152" t="s">
        <v>929</v>
      </c>
      <c r="C43" s="143">
        <v>13.2</v>
      </c>
      <c r="D43" s="143">
        <v>0</v>
      </c>
      <c r="E43" s="143">
        <v>6.6</v>
      </c>
      <c r="F43" s="143">
        <v>6.6</v>
      </c>
      <c r="G43" s="143">
        <v>0</v>
      </c>
      <c r="H43" s="31"/>
      <c r="I43" s="31"/>
    </row>
    <row r="44" spans="1:9" ht="12.75">
      <c r="A44" s="266"/>
      <c r="B44" s="152" t="s">
        <v>746</v>
      </c>
      <c r="C44" s="143">
        <v>14.6</v>
      </c>
      <c r="D44" s="143">
        <v>0</v>
      </c>
      <c r="E44" s="143">
        <v>7.3</v>
      </c>
      <c r="F44" s="143">
        <v>7.3</v>
      </c>
      <c r="G44" s="143">
        <v>0</v>
      </c>
      <c r="H44" s="31"/>
      <c r="I44" s="31"/>
    </row>
    <row r="45" spans="1:9" ht="12.75">
      <c r="A45" s="266"/>
      <c r="B45" s="152" t="s">
        <v>750</v>
      </c>
      <c r="C45" s="143">
        <v>0</v>
      </c>
      <c r="D45" s="143">
        <v>0</v>
      </c>
      <c r="E45" s="143">
        <v>0</v>
      </c>
      <c r="F45" s="143">
        <v>0</v>
      </c>
      <c r="G45" s="143">
        <v>0</v>
      </c>
      <c r="H45" s="31"/>
      <c r="I45" s="31"/>
    </row>
    <row r="46" spans="1:9" ht="27" customHeight="1">
      <c r="A46" s="266"/>
      <c r="B46" s="152" t="s">
        <v>930</v>
      </c>
      <c r="C46" s="143">
        <v>0</v>
      </c>
      <c r="D46" s="143">
        <v>0</v>
      </c>
      <c r="E46" s="143">
        <v>0</v>
      </c>
      <c r="F46" s="143">
        <v>0</v>
      </c>
      <c r="G46" s="143">
        <v>0</v>
      </c>
      <c r="H46" s="31"/>
      <c r="I46" s="31"/>
    </row>
    <row r="47" spans="1:9" ht="105.75" customHeight="1">
      <c r="A47" s="266" t="s">
        <v>192</v>
      </c>
      <c r="B47" s="152" t="s">
        <v>766</v>
      </c>
      <c r="C47" s="143">
        <f>SUM(C48:C52)</f>
        <v>66.2</v>
      </c>
      <c r="D47" s="143">
        <f>SUM(D48:D52)</f>
        <v>0</v>
      </c>
      <c r="E47" s="143">
        <f>SUM(E48:E52)</f>
        <v>0</v>
      </c>
      <c r="F47" s="143">
        <f>SUM(F48:F52)</f>
        <v>66.2</v>
      </c>
      <c r="G47" s="143">
        <f>SUM(G48:G52)</f>
        <v>0</v>
      </c>
      <c r="H47" s="31"/>
      <c r="I47" s="31"/>
    </row>
    <row r="48" spans="1:9" ht="12.75">
      <c r="A48" s="266"/>
      <c r="B48" s="152" t="s">
        <v>517</v>
      </c>
      <c r="C48" s="143">
        <v>20</v>
      </c>
      <c r="D48" s="143">
        <v>0</v>
      </c>
      <c r="E48" s="143">
        <v>0</v>
      </c>
      <c r="F48" s="143">
        <v>20</v>
      </c>
      <c r="G48" s="143">
        <v>0</v>
      </c>
      <c r="H48" s="31"/>
      <c r="I48" s="31"/>
    </row>
    <row r="49" spans="1:9" ht="12.75">
      <c r="A49" s="266"/>
      <c r="B49" s="152" t="s">
        <v>526</v>
      </c>
      <c r="C49" s="143">
        <v>22</v>
      </c>
      <c r="D49" s="143">
        <v>0</v>
      </c>
      <c r="E49" s="143">
        <v>0</v>
      </c>
      <c r="F49" s="143">
        <v>22</v>
      </c>
      <c r="G49" s="143">
        <v>0</v>
      </c>
      <c r="H49" s="31"/>
      <c r="I49" s="31"/>
    </row>
    <row r="50" spans="1:9" ht="12.75">
      <c r="A50" s="266"/>
      <c r="B50" s="152" t="s">
        <v>746</v>
      </c>
      <c r="C50" s="143">
        <v>24.2</v>
      </c>
      <c r="D50" s="143">
        <v>0</v>
      </c>
      <c r="E50" s="143">
        <v>0</v>
      </c>
      <c r="F50" s="143">
        <v>24.2</v>
      </c>
      <c r="G50" s="143">
        <v>0</v>
      </c>
      <c r="H50" s="31"/>
      <c r="I50" s="31"/>
    </row>
    <row r="51" spans="1:9" ht="12.75">
      <c r="A51" s="266"/>
      <c r="B51" s="152" t="s">
        <v>750</v>
      </c>
      <c r="C51" s="143">
        <v>0</v>
      </c>
      <c r="D51" s="143">
        <v>0</v>
      </c>
      <c r="E51" s="143">
        <v>0</v>
      </c>
      <c r="F51" s="143">
        <v>0</v>
      </c>
      <c r="G51" s="143">
        <v>0</v>
      </c>
      <c r="H51" s="31"/>
      <c r="I51" s="31"/>
    </row>
    <row r="52" spans="1:9" ht="12.75">
      <c r="A52" s="266"/>
      <c r="B52" s="152" t="s">
        <v>754</v>
      </c>
      <c r="C52" s="143">
        <v>0</v>
      </c>
      <c r="D52" s="143">
        <v>0</v>
      </c>
      <c r="E52" s="143">
        <v>0</v>
      </c>
      <c r="F52" s="143">
        <v>0</v>
      </c>
      <c r="G52" s="143">
        <v>0</v>
      </c>
      <c r="H52" s="31"/>
      <c r="I52" s="31"/>
    </row>
    <row r="53" spans="1:9" ht="27.75" customHeight="1">
      <c r="A53" s="266" t="s">
        <v>18</v>
      </c>
      <c r="B53" s="152" t="s">
        <v>240</v>
      </c>
      <c r="C53" s="143">
        <f>SUM(C54:C58)</f>
        <v>508</v>
      </c>
      <c r="D53" s="143">
        <f>SUM(D54:D58)</f>
        <v>0</v>
      </c>
      <c r="E53" s="143">
        <f>SUM(E54:E58)</f>
        <v>254</v>
      </c>
      <c r="F53" s="143">
        <f>SUM(F54:F58)</f>
        <v>254</v>
      </c>
      <c r="G53" s="143">
        <f>SUM(G54:G58)</f>
        <v>0</v>
      </c>
      <c r="H53" s="31"/>
      <c r="I53" s="31"/>
    </row>
    <row r="54" spans="1:9" ht="12.75">
      <c r="A54" s="266"/>
      <c r="B54" s="152" t="s">
        <v>517</v>
      </c>
      <c r="C54" s="143">
        <v>148</v>
      </c>
      <c r="D54" s="143">
        <v>0</v>
      </c>
      <c r="E54" s="143">
        <v>74</v>
      </c>
      <c r="F54" s="143">
        <v>74</v>
      </c>
      <c r="G54" s="143">
        <v>0</v>
      </c>
      <c r="H54" s="31"/>
      <c r="I54" s="31"/>
    </row>
    <row r="55" spans="1:9" ht="12.75">
      <c r="A55" s="266"/>
      <c r="B55" s="152" t="s">
        <v>526</v>
      </c>
      <c r="C55" s="143">
        <v>172</v>
      </c>
      <c r="D55" s="143">
        <v>0</v>
      </c>
      <c r="E55" s="143">
        <v>86</v>
      </c>
      <c r="F55" s="143">
        <v>86</v>
      </c>
      <c r="G55" s="143">
        <v>0</v>
      </c>
      <c r="H55" s="31"/>
      <c r="I55" s="31"/>
    </row>
    <row r="56" spans="1:9" ht="12.75">
      <c r="A56" s="266"/>
      <c r="B56" s="152" t="s">
        <v>746</v>
      </c>
      <c r="C56" s="143">
        <v>188</v>
      </c>
      <c r="D56" s="143">
        <v>0</v>
      </c>
      <c r="E56" s="143">
        <v>94</v>
      </c>
      <c r="F56" s="143">
        <v>94</v>
      </c>
      <c r="G56" s="143">
        <v>0</v>
      </c>
      <c r="H56" s="31"/>
      <c r="I56" s="31"/>
    </row>
    <row r="57" spans="1:9" ht="12.75">
      <c r="A57" s="266"/>
      <c r="B57" s="152" t="s">
        <v>750</v>
      </c>
      <c r="C57" s="143">
        <v>0</v>
      </c>
      <c r="D57" s="143">
        <v>0</v>
      </c>
      <c r="E57" s="143">
        <v>0</v>
      </c>
      <c r="F57" s="143">
        <v>0</v>
      </c>
      <c r="G57" s="143">
        <v>0</v>
      </c>
      <c r="H57" s="31"/>
      <c r="I57" s="31"/>
    </row>
    <row r="58" spans="1:9" ht="12.75">
      <c r="A58" s="266"/>
      <c r="B58" s="152" t="s">
        <v>754</v>
      </c>
      <c r="C58" s="143">
        <v>0</v>
      </c>
      <c r="D58" s="143">
        <v>0</v>
      </c>
      <c r="E58" s="143">
        <v>0</v>
      </c>
      <c r="F58" s="143">
        <v>0</v>
      </c>
      <c r="G58" s="143">
        <v>0</v>
      </c>
      <c r="H58" s="31"/>
      <c r="I58" s="31"/>
    </row>
    <row r="59" spans="1:9" ht="47.25" customHeight="1">
      <c r="A59" s="266" t="s">
        <v>19</v>
      </c>
      <c r="B59" s="152" t="s">
        <v>931</v>
      </c>
      <c r="C59" s="143">
        <f>SUM(C60:C64)</f>
        <v>1232.8</v>
      </c>
      <c r="D59" s="143">
        <f>SUM(D60:D64)</f>
        <v>0</v>
      </c>
      <c r="E59" s="143">
        <f>SUM(E60:E64)</f>
        <v>616.4</v>
      </c>
      <c r="F59" s="143">
        <f>SUM(F60:F64)</f>
        <v>616.4</v>
      </c>
      <c r="G59" s="143">
        <f>SUM(G60:G64)</f>
        <v>0</v>
      </c>
      <c r="H59" s="31"/>
      <c r="I59" s="31"/>
    </row>
    <row r="60" spans="1:9" ht="12.75">
      <c r="A60" s="266"/>
      <c r="B60" s="152" t="s">
        <v>517</v>
      </c>
      <c r="C60" s="143">
        <v>360</v>
      </c>
      <c r="D60" s="143">
        <v>0</v>
      </c>
      <c r="E60" s="143">
        <v>180</v>
      </c>
      <c r="F60" s="143">
        <v>180</v>
      </c>
      <c r="G60" s="143">
        <v>0</v>
      </c>
      <c r="H60" s="31"/>
      <c r="I60" s="31"/>
    </row>
    <row r="61" spans="1:9" ht="12.75">
      <c r="A61" s="266"/>
      <c r="B61" s="152" t="s">
        <v>526</v>
      </c>
      <c r="C61" s="143">
        <v>432.8</v>
      </c>
      <c r="D61" s="143">
        <v>0</v>
      </c>
      <c r="E61" s="143">
        <v>216.4</v>
      </c>
      <c r="F61" s="143">
        <v>216.4</v>
      </c>
      <c r="G61" s="143">
        <v>0</v>
      </c>
      <c r="H61" s="31"/>
      <c r="I61" s="31"/>
    </row>
    <row r="62" spans="1:9" ht="12.75">
      <c r="A62" s="266"/>
      <c r="B62" s="152" t="s">
        <v>746</v>
      </c>
      <c r="C62" s="143">
        <v>440</v>
      </c>
      <c r="D62" s="143">
        <v>0</v>
      </c>
      <c r="E62" s="143">
        <v>220</v>
      </c>
      <c r="F62" s="143">
        <v>220</v>
      </c>
      <c r="G62" s="143">
        <v>0</v>
      </c>
      <c r="H62" s="31"/>
      <c r="I62" s="31"/>
    </row>
    <row r="63" spans="1:9" ht="12.75">
      <c r="A63" s="266"/>
      <c r="B63" s="152" t="s">
        <v>750</v>
      </c>
      <c r="C63" s="143">
        <v>0</v>
      </c>
      <c r="D63" s="143">
        <v>0</v>
      </c>
      <c r="E63" s="143">
        <v>0</v>
      </c>
      <c r="F63" s="143">
        <v>0</v>
      </c>
      <c r="G63" s="143">
        <v>0</v>
      </c>
      <c r="H63" s="31"/>
      <c r="I63" s="31"/>
    </row>
    <row r="64" spans="1:9" ht="21.75" customHeight="1">
      <c r="A64" s="266"/>
      <c r="B64" s="152" t="s">
        <v>754</v>
      </c>
      <c r="C64" s="143">
        <v>0</v>
      </c>
      <c r="D64" s="143">
        <v>0</v>
      </c>
      <c r="E64" s="143">
        <v>0</v>
      </c>
      <c r="F64" s="143">
        <v>0</v>
      </c>
      <c r="G64" s="143">
        <v>0</v>
      </c>
      <c r="H64" s="31"/>
      <c r="I64" s="31"/>
    </row>
    <row r="65" spans="1:9" ht="30.75" customHeight="1">
      <c r="A65" s="266" t="s">
        <v>20</v>
      </c>
      <c r="B65" s="152" t="s">
        <v>246</v>
      </c>
      <c r="C65" s="143">
        <f>SUM(C66:C70)</f>
        <v>266</v>
      </c>
      <c r="D65" s="143">
        <f>SUM(D66:D70)</f>
        <v>0</v>
      </c>
      <c r="E65" s="143">
        <f>SUM(E66:E70)</f>
        <v>133</v>
      </c>
      <c r="F65" s="143">
        <f>SUM(F66:F70)</f>
        <v>133</v>
      </c>
      <c r="G65" s="143">
        <f>SUM(G66:G70)</f>
        <v>0</v>
      </c>
      <c r="H65" s="31"/>
      <c r="I65" s="31"/>
    </row>
    <row r="66" spans="1:9" ht="12.75">
      <c r="A66" s="266"/>
      <c r="B66" s="152" t="s">
        <v>517</v>
      </c>
      <c r="C66" s="143">
        <v>80</v>
      </c>
      <c r="D66" s="143">
        <v>0</v>
      </c>
      <c r="E66" s="143">
        <v>40</v>
      </c>
      <c r="F66" s="143">
        <v>40</v>
      </c>
      <c r="G66" s="143">
        <v>0</v>
      </c>
      <c r="H66" s="31"/>
      <c r="I66" s="31"/>
    </row>
    <row r="67" spans="1:9" ht="12.75">
      <c r="A67" s="266"/>
      <c r="B67" s="152" t="s">
        <v>526</v>
      </c>
      <c r="C67" s="143">
        <v>90</v>
      </c>
      <c r="D67" s="143">
        <v>0</v>
      </c>
      <c r="E67" s="143">
        <v>45</v>
      </c>
      <c r="F67" s="143">
        <v>45</v>
      </c>
      <c r="G67" s="143">
        <v>0</v>
      </c>
      <c r="H67" s="31"/>
      <c r="I67" s="31"/>
    </row>
    <row r="68" spans="1:9" ht="12.75">
      <c r="A68" s="266"/>
      <c r="B68" s="152" t="s">
        <v>746</v>
      </c>
      <c r="C68" s="143">
        <v>96</v>
      </c>
      <c r="D68" s="143">
        <v>0</v>
      </c>
      <c r="E68" s="143">
        <v>48</v>
      </c>
      <c r="F68" s="143">
        <v>48</v>
      </c>
      <c r="G68" s="143">
        <v>0</v>
      </c>
      <c r="H68" s="31"/>
      <c r="I68" s="31"/>
    </row>
    <row r="69" spans="1:9" ht="12.75">
      <c r="A69" s="266"/>
      <c r="B69" s="152" t="s">
        <v>750</v>
      </c>
      <c r="C69" s="143">
        <v>0</v>
      </c>
      <c r="D69" s="143">
        <v>0</v>
      </c>
      <c r="E69" s="143">
        <v>0</v>
      </c>
      <c r="F69" s="143">
        <v>0</v>
      </c>
      <c r="G69" s="143">
        <v>0</v>
      </c>
      <c r="H69" s="31"/>
      <c r="I69" s="31"/>
    </row>
    <row r="70" spans="1:9" ht="24" customHeight="1">
      <c r="A70" s="266"/>
      <c r="B70" s="152" t="s">
        <v>754</v>
      </c>
      <c r="C70" s="143">
        <v>0</v>
      </c>
      <c r="D70" s="143">
        <v>0</v>
      </c>
      <c r="E70" s="143">
        <v>0</v>
      </c>
      <c r="F70" s="143">
        <v>0</v>
      </c>
      <c r="G70" s="143">
        <v>0</v>
      </c>
      <c r="H70" s="31"/>
      <c r="I70" s="31"/>
    </row>
    <row r="71" spans="1:9" ht="41.25" customHeight="1">
      <c r="A71" s="266" t="s">
        <v>21</v>
      </c>
      <c r="B71" s="152" t="s">
        <v>932</v>
      </c>
      <c r="C71" s="143">
        <f>SUM(C72:C76)</f>
        <v>200</v>
      </c>
      <c r="D71" s="143">
        <f>SUM(D72:D76)</f>
        <v>0</v>
      </c>
      <c r="E71" s="143">
        <f>SUM(E72:E76)</f>
        <v>100</v>
      </c>
      <c r="F71" s="143">
        <f>SUM(F72:F76)</f>
        <v>100</v>
      </c>
      <c r="G71" s="143">
        <f>SUM(G72:G76)</f>
        <v>0</v>
      </c>
      <c r="H71" s="31"/>
      <c r="I71" s="31"/>
    </row>
    <row r="72" spans="1:9" ht="12.75">
      <c r="A72" s="266"/>
      <c r="B72" s="152" t="s">
        <v>488</v>
      </c>
      <c r="C72" s="143">
        <v>60</v>
      </c>
      <c r="D72" s="143">
        <v>0</v>
      </c>
      <c r="E72" s="143">
        <v>30</v>
      </c>
      <c r="F72" s="143">
        <v>30</v>
      </c>
      <c r="G72" s="143">
        <v>0</v>
      </c>
      <c r="H72" s="31"/>
      <c r="I72" s="31"/>
    </row>
    <row r="73" spans="1:9" ht="12.75">
      <c r="A73" s="266"/>
      <c r="B73" s="152" t="s">
        <v>933</v>
      </c>
      <c r="C73" s="143">
        <v>66</v>
      </c>
      <c r="D73" s="143">
        <v>0</v>
      </c>
      <c r="E73" s="143">
        <v>33</v>
      </c>
      <c r="F73" s="143">
        <v>33</v>
      </c>
      <c r="G73" s="143">
        <v>0</v>
      </c>
      <c r="H73" s="31"/>
      <c r="I73" s="31"/>
    </row>
    <row r="74" spans="1:9" ht="12.75">
      <c r="A74" s="266"/>
      <c r="B74" s="152" t="s">
        <v>489</v>
      </c>
      <c r="C74" s="143">
        <v>74</v>
      </c>
      <c r="D74" s="143">
        <v>0</v>
      </c>
      <c r="E74" s="143">
        <v>37</v>
      </c>
      <c r="F74" s="143">
        <v>37</v>
      </c>
      <c r="G74" s="143">
        <v>0</v>
      </c>
      <c r="H74" s="31"/>
      <c r="I74" s="31"/>
    </row>
    <row r="75" spans="1:9" ht="12.75">
      <c r="A75" s="266"/>
      <c r="B75" s="152" t="s">
        <v>750</v>
      </c>
      <c r="C75" s="143">
        <v>0</v>
      </c>
      <c r="D75" s="143">
        <v>0</v>
      </c>
      <c r="E75" s="143">
        <v>0</v>
      </c>
      <c r="F75" s="143">
        <v>0</v>
      </c>
      <c r="G75" s="143">
        <v>0</v>
      </c>
      <c r="H75" s="31"/>
      <c r="I75" s="31"/>
    </row>
    <row r="76" spans="1:9" ht="12.75">
      <c r="A76" s="266"/>
      <c r="B76" s="152" t="s">
        <v>754</v>
      </c>
      <c r="C76" s="143">
        <v>0</v>
      </c>
      <c r="D76" s="143">
        <v>0</v>
      </c>
      <c r="E76" s="143">
        <v>0</v>
      </c>
      <c r="F76" s="143">
        <v>0</v>
      </c>
      <c r="G76" s="143">
        <v>0</v>
      </c>
      <c r="H76" s="31"/>
      <c r="I76" s="31"/>
    </row>
    <row r="77" spans="1:9" ht="107.25" customHeight="1">
      <c r="A77" s="266" t="s">
        <v>22</v>
      </c>
      <c r="B77" s="152" t="s">
        <v>934</v>
      </c>
      <c r="C77" s="143">
        <f>SUM(C78:C82)</f>
        <v>14400</v>
      </c>
      <c r="D77" s="143">
        <f>SUM(D78:D82)</f>
        <v>0</v>
      </c>
      <c r="E77" s="143">
        <f>SUM(E78:E82)</f>
        <v>0</v>
      </c>
      <c r="F77" s="143">
        <f>SUM(F78:F82)</f>
        <v>14400</v>
      </c>
      <c r="G77" s="143">
        <f>SUM(G78:G82)</f>
        <v>0</v>
      </c>
      <c r="H77" s="31"/>
      <c r="I77" s="31"/>
    </row>
    <row r="78" spans="1:9" ht="12.75">
      <c r="A78" s="266"/>
      <c r="B78" s="152" t="s">
        <v>517</v>
      </c>
      <c r="C78" s="143">
        <v>4600</v>
      </c>
      <c r="D78" s="143">
        <v>0</v>
      </c>
      <c r="E78" s="143">
        <v>0</v>
      </c>
      <c r="F78" s="143">
        <v>4600</v>
      </c>
      <c r="G78" s="143">
        <v>0</v>
      </c>
      <c r="H78" s="31"/>
      <c r="I78" s="31"/>
    </row>
    <row r="79" spans="1:9" ht="12.75">
      <c r="A79" s="266"/>
      <c r="B79" s="152" t="s">
        <v>526</v>
      </c>
      <c r="C79" s="143">
        <v>4900</v>
      </c>
      <c r="D79" s="143">
        <v>0</v>
      </c>
      <c r="E79" s="143">
        <v>0</v>
      </c>
      <c r="F79" s="143">
        <v>4900</v>
      </c>
      <c r="G79" s="143">
        <v>0</v>
      </c>
      <c r="H79" s="31"/>
      <c r="I79" s="31"/>
    </row>
    <row r="80" spans="1:9" ht="12.75">
      <c r="A80" s="266"/>
      <c r="B80" s="152" t="s">
        <v>746</v>
      </c>
      <c r="C80" s="143">
        <v>4900</v>
      </c>
      <c r="D80" s="143">
        <v>0</v>
      </c>
      <c r="E80" s="143">
        <v>0</v>
      </c>
      <c r="F80" s="143">
        <v>4900</v>
      </c>
      <c r="G80" s="143">
        <v>0</v>
      </c>
      <c r="H80" s="31"/>
      <c r="I80" s="31"/>
    </row>
    <row r="81" spans="1:9" ht="12.75">
      <c r="A81" s="266"/>
      <c r="B81" s="152" t="s">
        <v>750</v>
      </c>
      <c r="C81" s="143">
        <v>0</v>
      </c>
      <c r="D81" s="143">
        <v>0</v>
      </c>
      <c r="E81" s="143">
        <v>0</v>
      </c>
      <c r="F81" s="143">
        <v>0</v>
      </c>
      <c r="G81" s="143">
        <v>0</v>
      </c>
      <c r="H81" s="31"/>
      <c r="I81" s="31"/>
    </row>
    <row r="82" spans="1:9" ht="12.75">
      <c r="A82" s="266"/>
      <c r="B82" s="152" t="s">
        <v>754</v>
      </c>
      <c r="C82" s="143">
        <v>0</v>
      </c>
      <c r="D82" s="143">
        <v>0</v>
      </c>
      <c r="E82" s="143">
        <v>0</v>
      </c>
      <c r="F82" s="143">
        <v>0</v>
      </c>
      <c r="G82" s="143">
        <v>0</v>
      </c>
      <c r="H82" s="31"/>
      <c r="I82" s="31"/>
    </row>
    <row r="83" spans="1:9" ht="51" customHeight="1">
      <c r="A83" s="266" t="s">
        <v>23</v>
      </c>
      <c r="B83" s="152" t="s">
        <v>935</v>
      </c>
      <c r="C83" s="143">
        <f>SUM(C84:C88)</f>
        <v>14400</v>
      </c>
      <c r="D83" s="143">
        <f>SUM(D84:D88)</f>
        <v>0</v>
      </c>
      <c r="E83" s="143">
        <f>SUM(E84:E88)</f>
        <v>0</v>
      </c>
      <c r="F83" s="143">
        <f>SUM(F84:F88)</f>
        <v>14400</v>
      </c>
      <c r="G83" s="143">
        <f>SUM(G84:G88)</f>
        <v>0</v>
      </c>
      <c r="H83" s="31"/>
      <c r="I83" s="31"/>
    </row>
    <row r="84" spans="1:9" ht="12.75">
      <c r="A84" s="266"/>
      <c r="B84" s="152" t="s">
        <v>517</v>
      </c>
      <c r="C84" s="143">
        <v>4600</v>
      </c>
      <c r="D84" s="143">
        <v>0</v>
      </c>
      <c r="E84" s="143">
        <v>0</v>
      </c>
      <c r="F84" s="143">
        <v>4600</v>
      </c>
      <c r="G84" s="143">
        <v>0</v>
      </c>
      <c r="H84" s="31"/>
      <c r="I84" s="31"/>
    </row>
    <row r="85" spans="1:9" ht="12.75">
      <c r="A85" s="266"/>
      <c r="B85" s="152" t="s">
        <v>526</v>
      </c>
      <c r="C85" s="143">
        <v>4900</v>
      </c>
      <c r="D85" s="143">
        <v>0</v>
      </c>
      <c r="E85" s="143">
        <v>0</v>
      </c>
      <c r="F85" s="143">
        <v>4900</v>
      </c>
      <c r="G85" s="143">
        <v>0</v>
      </c>
      <c r="H85" s="31"/>
      <c r="I85" s="31"/>
    </row>
    <row r="86" spans="1:9" ht="12.75">
      <c r="A86" s="266"/>
      <c r="B86" s="152" t="s">
        <v>746</v>
      </c>
      <c r="C86" s="143">
        <v>4900</v>
      </c>
      <c r="D86" s="143">
        <v>0</v>
      </c>
      <c r="E86" s="143">
        <v>0</v>
      </c>
      <c r="F86" s="143">
        <v>4900</v>
      </c>
      <c r="G86" s="143">
        <v>0</v>
      </c>
      <c r="H86" s="31"/>
      <c r="I86" s="31"/>
    </row>
    <row r="87" spans="1:9" ht="12.75">
      <c r="A87" s="266"/>
      <c r="B87" s="152" t="s">
        <v>750</v>
      </c>
      <c r="C87" s="143">
        <v>0</v>
      </c>
      <c r="D87" s="143">
        <v>0</v>
      </c>
      <c r="E87" s="143">
        <v>0</v>
      </c>
      <c r="F87" s="143">
        <v>0</v>
      </c>
      <c r="G87" s="143">
        <v>0</v>
      </c>
      <c r="H87" s="31"/>
      <c r="I87" s="31"/>
    </row>
    <row r="88" spans="1:9" ht="12.75">
      <c r="A88" s="266"/>
      <c r="B88" s="152" t="s">
        <v>754</v>
      </c>
      <c r="C88" s="143">
        <v>0</v>
      </c>
      <c r="D88" s="143">
        <v>0</v>
      </c>
      <c r="E88" s="143">
        <v>0</v>
      </c>
      <c r="F88" s="143">
        <v>0</v>
      </c>
      <c r="G88" s="143">
        <v>0</v>
      </c>
      <c r="H88" s="31"/>
      <c r="I88" s="31"/>
    </row>
    <row r="89" spans="1:9" ht="27.75" customHeight="1">
      <c r="A89" s="266" t="s">
        <v>24</v>
      </c>
      <c r="B89" s="152" t="s">
        <v>936</v>
      </c>
      <c r="C89" s="143">
        <f>SUM(C90:C94)</f>
        <v>1986</v>
      </c>
      <c r="D89" s="143">
        <f>SUM(D90:D94)</f>
        <v>0</v>
      </c>
      <c r="E89" s="143">
        <f>SUM(E90:E94)</f>
        <v>993</v>
      </c>
      <c r="F89" s="143">
        <f>SUM(F90:F94)</f>
        <v>993</v>
      </c>
      <c r="G89" s="143">
        <f>SUM(G90:G94)</f>
        <v>0</v>
      </c>
      <c r="H89" s="31"/>
      <c r="I89" s="31"/>
    </row>
    <row r="90" spans="1:9" ht="12.75">
      <c r="A90" s="266"/>
      <c r="B90" s="152" t="s">
        <v>517</v>
      </c>
      <c r="C90" s="143">
        <v>600</v>
      </c>
      <c r="D90" s="143">
        <v>0</v>
      </c>
      <c r="E90" s="143">
        <v>300</v>
      </c>
      <c r="F90" s="143">
        <v>300</v>
      </c>
      <c r="G90" s="143">
        <v>0</v>
      </c>
      <c r="H90" s="31"/>
      <c r="I90" s="31"/>
    </row>
    <row r="91" spans="1:9" ht="12.75">
      <c r="A91" s="266"/>
      <c r="B91" s="152" t="s">
        <v>526</v>
      </c>
      <c r="C91" s="143">
        <v>660</v>
      </c>
      <c r="D91" s="143">
        <v>0</v>
      </c>
      <c r="E91" s="143">
        <v>330</v>
      </c>
      <c r="F91" s="143">
        <v>330</v>
      </c>
      <c r="G91" s="143">
        <v>0</v>
      </c>
      <c r="H91" s="31"/>
      <c r="I91" s="31"/>
    </row>
    <row r="92" spans="1:9" ht="12.75">
      <c r="A92" s="266"/>
      <c r="B92" s="152" t="s">
        <v>746</v>
      </c>
      <c r="C92" s="143">
        <v>726</v>
      </c>
      <c r="D92" s="143">
        <v>0</v>
      </c>
      <c r="E92" s="143">
        <v>363</v>
      </c>
      <c r="F92" s="143">
        <v>363</v>
      </c>
      <c r="G92" s="143">
        <v>0</v>
      </c>
      <c r="H92" s="31"/>
      <c r="I92" s="31"/>
    </row>
    <row r="93" spans="1:9" ht="12.75">
      <c r="A93" s="266"/>
      <c r="B93" s="152" t="s">
        <v>750</v>
      </c>
      <c r="C93" s="143">
        <v>0</v>
      </c>
      <c r="D93" s="143">
        <v>0</v>
      </c>
      <c r="E93" s="143">
        <v>0</v>
      </c>
      <c r="F93" s="143">
        <v>0</v>
      </c>
      <c r="G93" s="143">
        <v>0</v>
      </c>
      <c r="H93" s="31"/>
      <c r="I93" s="31"/>
    </row>
    <row r="94" spans="1:9" ht="12.75">
      <c r="A94" s="266"/>
      <c r="B94" s="152" t="s">
        <v>754</v>
      </c>
      <c r="C94" s="143">
        <v>0</v>
      </c>
      <c r="D94" s="143">
        <v>0</v>
      </c>
      <c r="E94" s="143">
        <v>0</v>
      </c>
      <c r="F94" s="143">
        <v>0</v>
      </c>
      <c r="G94" s="143">
        <v>0</v>
      </c>
      <c r="H94" s="31"/>
      <c r="I94" s="31"/>
    </row>
    <row r="95" spans="1:9" ht="40.5" customHeight="1">
      <c r="A95" s="266" t="s">
        <v>25</v>
      </c>
      <c r="B95" s="152" t="s">
        <v>174</v>
      </c>
      <c r="C95" s="143">
        <f>SUM(C96:C100)</f>
        <v>1344</v>
      </c>
      <c r="D95" s="143">
        <f>SUM(D96:D100)</f>
        <v>0</v>
      </c>
      <c r="E95" s="143">
        <f>SUM(E96:E100)</f>
        <v>672</v>
      </c>
      <c r="F95" s="143">
        <f>SUM(F96:F100)</f>
        <v>672</v>
      </c>
      <c r="G95" s="143">
        <f>SUM(G96:G100)</f>
        <v>0</v>
      </c>
      <c r="H95" s="31"/>
      <c r="I95" s="31"/>
    </row>
    <row r="96" spans="1:9" ht="12.75">
      <c r="A96" s="266"/>
      <c r="B96" s="152" t="s">
        <v>517</v>
      </c>
      <c r="C96" s="143">
        <v>400</v>
      </c>
      <c r="D96" s="143">
        <v>0</v>
      </c>
      <c r="E96" s="143">
        <v>200</v>
      </c>
      <c r="F96" s="143">
        <v>200</v>
      </c>
      <c r="G96" s="143">
        <v>0</v>
      </c>
      <c r="H96" s="31"/>
      <c r="I96" s="31"/>
    </row>
    <row r="97" spans="1:9" ht="12.75">
      <c r="A97" s="266"/>
      <c r="B97" s="152" t="s">
        <v>526</v>
      </c>
      <c r="C97" s="143">
        <v>448</v>
      </c>
      <c r="D97" s="143">
        <v>0</v>
      </c>
      <c r="E97" s="143">
        <v>224</v>
      </c>
      <c r="F97" s="143">
        <v>224</v>
      </c>
      <c r="G97" s="143">
        <v>0</v>
      </c>
      <c r="H97" s="31"/>
      <c r="I97" s="31"/>
    </row>
    <row r="98" spans="1:9" ht="12.75">
      <c r="A98" s="266"/>
      <c r="B98" s="152" t="s">
        <v>746</v>
      </c>
      <c r="C98" s="143">
        <v>496</v>
      </c>
      <c r="D98" s="143">
        <v>0</v>
      </c>
      <c r="E98" s="143">
        <v>248</v>
      </c>
      <c r="F98" s="143">
        <v>248</v>
      </c>
      <c r="G98" s="143">
        <v>0</v>
      </c>
      <c r="H98" s="31"/>
      <c r="I98" s="31"/>
    </row>
    <row r="99" spans="1:9" ht="12.75">
      <c r="A99" s="266"/>
      <c r="B99" s="152" t="s">
        <v>750</v>
      </c>
      <c r="C99" s="143">
        <v>0</v>
      </c>
      <c r="D99" s="143">
        <v>0</v>
      </c>
      <c r="E99" s="143">
        <v>0</v>
      </c>
      <c r="F99" s="143">
        <v>0</v>
      </c>
      <c r="G99" s="143">
        <v>0</v>
      </c>
      <c r="H99" s="31"/>
      <c r="I99" s="31"/>
    </row>
    <row r="100" spans="1:9" ht="12.75">
      <c r="A100" s="266"/>
      <c r="B100" s="152" t="s">
        <v>754</v>
      </c>
      <c r="C100" s="143">
        <v>0</v>
      </c>
      <c r="D100" s="143">
        <v>0</v>
      </c>
      <c r="E100" s="143">
        <v>0</v>
      </c>
      <c r="F100" s="143">
        <v>0</v>
      </c>
      <c r="G100" s="143">
        <v>0</v>
      </c>
      <c r="H100" s="31"/>
      <c r="I100" s="31"/>
    </row>
    <row r="101" spans="1:9" ht="169.5" customHeight="1">
      <c r="A101" s="266" t="s">
        <v>26</v>
      </c>
      <c r="B101" s="152" t="s">
        <v>937</v>
      </c>
      <c r="C101" s="143">
        <f>SUM(C102:C106)</f>
        <v>850</v>
      </c>
      <c r="D101" s="143">
        <f>SUM(D102:D106)</f>
        <v>0</v>
      </c>
      <c r="E101" s="143">
        <f>SUM(E102:E106)</f>
        <v>337</v>
      </c>
      <c r="F101" s="143">
        <f>SUM(F102:F106)</f>
        <v>513</v>
      </c>
      <c r="G101" s="143">
        <f>SUM(G102:G106)</f>
        <v>0</v>
      </c>
      <c r="H101" s="31"/>
      <c r="I101" s="31"/>
    </row>
    <row r="102" spans="1:9" ht="12.75">
      <c r="A102" s="266"/>
      <c r="B102" s="152" t="s">
        <v>517</v>
      </c>
      <c r="C102" s="143">
        <v>250</v>
      </c>
      <c r="D102" s="143">
        <v>0</v>
      </c>
      <c r="E102" s="143">
        <v>100</v>
      </c>
      <c r="F102" s="143">
        <v>150</v>
      </c>
      <c r="G102" s="143">
        <v>0</v>
      </c>
      <c r="H102" s="31"/>
      <c r="I102" s="31"/>
    </row>
    <row r="103" spans="1:9" ht="12.75">
      <c r="A103" s="266"/>
      <c r="B103" s="152" t="s">
        <v>526</v>
      </c>
      <c r="C103" s="143">
        <v>289</v>
      </c>
      <c r="D103" s="143">
        <v>0</v>
      </c>
      <c r="E103" s="143">
        <v>112</v>
      </c>
      <c r="F103" s="143">
        <v>177</v>
      </c>
      <c r="G103" s="143">
        <v>0</v>
      </c>
      <c r="H103" s="31"/>
      <c r="I103" s="31"/>
    </row>
    <row r="104" spans="1:9" ht="12.75">
      <c r="A104" s="266"/>
      <c r="B104" s="152" t="s">
        <v>746</v>
      </c>
      <c r="C104" s="143">
        <v>311</v>
      </c>
      <c r="D104" s="143">
        <v>0</v>
      </c>
      <c r="E104" s="143">
        <v>125</v>
      </c>
      <c r="F104" s="143">
        <v>186</v>
      </c>
      <c r="G104" s="143">
        <v>0</v>
      </c>
      <c r="H104" s="31"/>
      <c r="I104" s="31"/>
    </row>
    <row r="105" spans="1:9" ht="12.75">
      <c r="A105" s="266"/>
      <c r="B105" s="152" t="s">
        <v>750</v>
      </c>
      <c r="C105" s="143">
        <v>0</v>
      </c>
      <c r="D105" s="143">
        <v>0</v>
      </c>
      <c r="E105" s="143">
        <v>0</v>
      </c>
      <c r="F105" s="143">
        <v>0</v>
      </c>
      <c r="G105" s="143">
        <v>0</v>
      </c>
      <c r="H105" s="31"/>
      <c r="I105" s="31"/>
    </row>
    <row r="106" spans="1:9" ht="12.75">
      <c r="A106" s="266"/>
      <c r="B106" s="152" t="s">
        <v>938</v>
      </c>
      <c r="C106" s="143">
        <v>0</v>
      </c>
      <c r="D106" s="143">
        <v>0</v>
      </c>
      <c r="E106" s="143">
        <v>0</v>
      </c>
      <c r="F106" s="143">
        <v>0</v>
      </c>
      <c r="G106" s="143">
        <v>0</v>
      </c>
      <c r="H106" s="31"/>
      <c r="I106" s="31"/>
    </row>
    <row r="107" spans="1:9" ht="45.75" customHeight="1">
      <c r="A107" s="266" t="s">
        <v>27</v>
      </c>
      <c r="B107" s="152" t="s">
        <v>939</v>
      </c>
      <c r="C107" s="143">
        <f>SUM(C108:C112)</f>
        <v>674</v>
      </c>
      <c r="D107" s="143">
        <f>SUM(D108:D112)</f>
        <v>0</v>
      </c>
      <c r="E107" s="143">
        <f>SUM(E108:E112)</f>
        <v>337</v>
      </c>
      <c r="F107" s="143">
        <f>SUM(F108:F112)</f>
        <v>337</v>
      </c>
      <c r="G107" s="143">
        <f>SUM(G108:G112)</f>
        <v>0</v>
      </c>
      <c r="H107" s="31"/>
      <c r="I107" s="31"/>
    </row>
    <row r="108" spans="1:9" ht="19.5" customHeight="1">
      <c r="A108" s="266"/>
      <c r="B108" s="152" t="s">
        <v>517</v>
      </c>
      <c r="C108" s="143">
        <v>200</v>
      </c>
      <c r="D108" s="143">
        <v>0</v>
      </c>
      <c r="E108" s="143">
        <v>100</v>
      </c>
      <c r="F108" s="143">
        <v>100</v>
      </c>
      <c r="G108" s="143">
        <v>0</v>
      </c>
      <c r="H108" s="31"/>
      <c r="I108" s="31"/>
    </row>
    <row r="109" spans="1:9" ht="17.25" customHeight="1">
      <c r="A109" s="266"/>
      <c r="B109" s="152" t="s">
        <v>526</v>
      </c>
      <c r="C109" s="143">
        <v>224</v>
      </c>
      <c r="D109" s="143">
        <v>0</v>
      </c>
      <c r="E109" s="143">
        <v>112</v>
      </c>
      <c r="F109" s="143">
        <v>112</v>
      </c>
      <c r="G109" s="143">
        <v>0</v>
      </c>
      <c r="H109" s="31"/>
      <c r="I109" s="31"/>
    </row>
    <row r="110" spans="1:9" ht="12.75">
      <c r="A110" s="266"/>
      <c r="B110" s="152" t="s">
        <v>746</v>
      </c>
      <c r="C110" s="143">
        <v>250</v>
      </c>
      <c r="D110" s="143">
        <v>0</v>
      </c>
      <c r="E110" s="143">
        <v>125</v>
      </c>
      <c r="F110" s="143">
        <v>125</v>
      </c>
      <c r="G110" s="143">
        <v>0</v>
      </c>
      <c r="H110" s="31"/>
      <c r="I110" s="31"/>
    </row>
    <row r="111" spans="1:9" ht="16.5" customHeight="1">
      <c r="A111" s="266"/>
      <c r="B111" s="152" t="s">
        <v>750</v>
      </c>
      <c r="C111" s="143">
        <v>0</v>
      </c>
      <c r="D111" s="143">
        <v>0</v>
      </c>
      <c r="E111" s="143">
        <v>0</v>
      </c>
      <c r="F111" s="143">
        <v>0</v>
      </c>
      <c r="G111" s="143">
        <v>0</v>
      </c>
      <c r="H111" s="31"/>
      <c r="I111" s="31"/>
    </row>
    <row r="112" spans="1:9" ht="17.25" customHeight="1">
      <c r="A112" s="266"/>
      <c r="B112" s="152" t="s">
        <v>754</v>
      </c>
      <c r="C112" s="143">
        <v>0</v>
      </c>
      <c r="D112" s="143">
        <v>0</v>
      </c>
      <c r="E112" s="143">
        <v>0</v>
      </c>
      <c r="F112" s="143">
        <v>0</v>
      </c>
      <c r="G112" s="143">
        <v>0</v>
      </c>
      <c r="H112" s="31"/>
      <c r="I112" s="31"/>
    </row>
    <row r="113" spans="1:9" ht="19.5" customHeight="1">
      <c r="A113" s="115" t="s">
        <v>697</v>
      </c>
      <c r="B113" s="275" t="s">
        <v>51</v>
      </c>
      <c r="C113" s="275"/>
      <c r="D113" s="275"/>
      <c r="E113" s="275"/>
      <c r="F113" s="275"/>
      <c r="G113" s="275"/>
      <c r="H113" s="31"/>
      <c r="I113" s="31"/>
    </row>
    <row r="114" spans="1:9" ht="25.5">
      <c r="A114" s="266" t="s">
        <v>967</v>
      </c>
      <c r="B114" s="153" t="s">
        <v>500</v>
      </c>
      <c r="C114" s="143">
        <f>SUM(C115:C119)</f>
        <v>290</v>
      </c>
      <c r="D114" s="143">
        <f>SUM(D115:D119)</f>
        <v>0</v>
      </c>
      <c r="E114" s="143">
        <f>SUM(E115:E119)</f>
        <v>290</v>
      </c>
      <c r="F114" s="143">
        <f>SUM(F115:F119)</f>
        <v>0</v>
      </c>
      <c r="G114" s="143">
        <f>SUM(G115:G119)</f>
        <v>0</v>
      </c>
      <c r="H114" s="31"/>
      <c r="I114" s="31"/>
    </row>
    <row r="115" spans="1:9" ht="12.75">
      <c r="A115" s="266"/>
      <c r="B115" s="153" t="s">
        <v>517</v>
      </c>
      <c r="C115" s="143">
        <v>0</v>
      </c>
      <c r="D115" s="143">
        <v>0</v>
      </c>
      <c r="E115" s="143">
        <v>0</v>
      </c>
      <c r="F115" s="143">
        <v>0</v>
      </c>
      <c r="G115" s="143">
        <v>0</v>
      </c>
      <c r="H115" s="31"/>
      <c r="I115" s="31"/>
    </row>
    <row r="116" spans="1:9" ht="12.75">
      <c r="A116" s="266"/>
      <c r="B116" s="152" t="s">
        <v>526</v>
      </c>
      <c r="C116" s="143">
        <v>70</v>
      </c>
      <c r="D116" s="143">
        <v>0</v>
      </c>
      <c r="E116" s="143">
        <v>70</v>
      </c>
      <c r="F116" s="143">
        <v>0</v>
      </c>
      <c r="G116" s="143">
        <v>0</v>
      </c>
      <c r="H116" s="31"/>
      <c r="I116" s="31"/>
    </row>
    <row r="117" spans="1:9" ht="12.75">
      <c r="A117" s="266"/>
      <c r="B117" s="152" t="s">
        <v>746</v>
      </c>
      <c r="C117" s="143">
        <v>75</v>
      </c>
      <c r="D117" s="143">
        <v>0</v>
      </c>
      <c r="E117" s="143">
        <v>75</v>
      </c>
      <c r="F117" s="143">
        <v>0</v>
      </c>
      <c r="G117" s="143">
        <v>0</v>
      </c>
      <c r="H117" s="31"/>
      <c r="I117" s="31"/>
    </row>
    <row r="118" spans="1:9" ht="12.75">
      <c r="A118" s="266"/>
      <c r="B118" s="152" t="s">
        <v>750</v>
      </c>
      <c r="C118" s="143">
        <v>80</v>
      </c>
      <c r="D118" s="143">
        <v>0</v>
      </c>
      <c r="E118" s="143">
        <v>80</v>
      </c>
      <c r="F118" s="143">
        <v>0</v>
      </c>
      <c r="G118" s="143">
        <v>0</v>
      </c>
      <c r="H118" s="31"/>
      <c r="I118" s="31"/>
    </row>
    <row r="119" spans="1:9" ht="18.75" customHeight="1">
      <c r="A119" s="266"/>
      <c r="B119" s="152" t="s">
        <v>754</v>
      </c>
      <c r="C119" s="143">
        <v>65</v>
      </c>
      <c r="D119" s="143">
        <v>0</v>
      </c>
      <c r="E119" s="143">
        <v>65</v>
      </c>
      <c r="F119" s="143">
        <v>0</v>
      </c>
      <c r="G119" s="143">
        <v>0</v>
      </c>
      <c r="H119" s="31"/>
      <c r="I119" s="31"/>
    </row>
    <row r="120" spans="1:9" ht="36" customHeight="1">
      <c r="A120" s="266" t="s">
        <v>28</v>
      </c>
      <c r="B120" s="152" t="s">
        <v>505</v>
      </c>
      <c r="C120" s="143">
        <f>SUM(C121:C125)</f>
        <v>10</v>
      </c>
      <c r="D120" s="143">
        <f>SUM(D121:D125)</f>
        <v>0</v>
      </c>
      <c r="E120" s="143">
        <f>SUM(E121:E125)</f>
        <v>8</v>
      </c>
      <c r="F120" s="143">
        <f>SUM(F121:F125)</f>
        <v>2</v>
      </c>
      <c r="G120" s="143">
        <f>SUM(G121:G125)</f>
        <v>0</v>
      </c>
      <c r="H120" s="31"/>
      <c r="I120" s="31"/>
    </row>
    <row r="121" spans="1:9" ht="12.75">
      <c r="A121" s="266"/>
      <c r="B121" s="152" t="s">
        <v>517</v>
      </c>
      <c r="C121" s="143">
        <v>0</v>
      </c>
      <c r="D121" s="143">
        <v>0</v>
      </c>
      <c r="E121" s="143">
        <v>0</v>
      </c>
      <c r="F121" s="143">
        <v>0</v>
      </c>
      <c r="G121" s="143">
        <v>0</v>
      </c>
      <c r="H121" s="31"/>
      <c r="I121" s="31"/>
    </row>
    <row r="122" spans="1:9" ht="12.75">
      <c r="A122" s="266"/>
      <c r="B122" s="152" t="s">
        <v>526</v>
      </c>
      <c r="C122" s="143">
        <v>7</v>
      </c>
      <c r="D122" s="143">
        <v>0</v>
      </c>
      <c r="E122" s="143">
        <v>5</v>
      </c>
      <c r="F122" s="143">
        <v>2</v>
      </c>
      <c r="G122" s="143">
        <v>0</v>
      </c>
      <c r="H122" s="31"/>
      <c r="I122" s="31"/>
    </row>
    <row r="123" spans="1:9" ht="12.75">
      <c r="A123" s="266"/>
      <c r="B123" s="152" t="s">
        <v>746</v>
      </c>
      <c r="C123" s="143">
        <v>3</v>
      </c>
      <c r="D123" s="143">
        <v>0</v>
      </c>
      <c r="E123" s="143">
        <v>3</v>
      </c>
      <c r="F123" s="143">
        <v>0</v>
      </c>
      <c r="G123" s="143">
        <v>0</v>
      </c>
      <c r="H123" s="31"/>
      <c r="I123" s="31"/>
    </row>
    <row r="124" spans="1:9" ht="12.75">
      <c r="A124" s="266"/>
      <c r="B124" s="152" t="s">
        <v>750</v>
      </c>
      <c r="C124" s="143">
        <v>0</v>
      </c>
      <c r="D124" s="143">
        <v>0</v>
      </c>
      <c r="E124" s="143">
        <v>0</v>
      </c>
      <c r="F124" s="143">
        <v>0</v>
      </c>
      <c r="G124" s="143">
        <v>0</v>
      </c>
      <c r="H124" s="31"/>
      <c r="I124" s="31"/>
    </row>
    <row r="125" spans="1:9" ht="24.75" customHeight="1">
      <c r="A125" s="266"/>
      <c r="B125" s="152" t="s">
        <v>754</v>
      </c>
      <c r="C125" s="143">
        <v>0</v>
      </c>
      <c r="D125" s="143">
        <v>0</v>
      </c>
      <c r="E125" s="143">
        <v>0</v>
      </c>
      <c r="F125" s="143">
        <v>0</v>
      </c>
      <c r="G125" s="143">
        <v>0</v>
      </c>
      <c r="H125" s="31"/>
      <c r="I125" s="31"/>
    </row>
    <row r="126" spans="1:9" ht="28.5" customHeight="1">
      <c r="A126" s="266" t="s">
        <v>29</v>
      </c>
      <c r="B126" s="152" t="s">
        <v>508</v>
      </c>
      <c r="C126" s="143">
        <f>SUM(C127:C131)</f>
        <v>200</v>
      </c>
      <c r="D126" s="143">
        <f>SUM(D127:D131)</f>
        <v>0</v>
      </c>
      <c r="E126" s="143">
        <f>SUM(E127:E131)</f>
        <v>200</v>
      </c>
      <c r="F126" s="143">
        <f>SUM(F127:F131)</f>
        <v>0</v>
      </c>
      <c r="G126" s="143">
        <f>SUM(G127:G131)</f>
        <v>0</v>
      </c>
      <c r="H126" s="31"/>
      <c r="I126" s="31"/>
    </row>
    <row r="127" spans="1:9" ht="12.75">
      <c r="A127" s="266"/>
      <c r="B127" s="152" t="s">
        <v>517</v>
      </c>
      <c r="C127" s="143">
        <v>0</v>
      </c>
      <c r="D127" s="143">
        <v>0</v>
      </c>
      <c r="E127" s="143">
        <v>0</v>
      </c>
      <c r="F127" s="143">
        <v>0</v>
      </c>
      <c r="G127" s="143">
        <v>0</v>
      </c>
      <c r="H127" s="31"/>
      <c r="I127" s="31"/>
    </row>
    <row r="128" spans="1:9" ht="12.75">
      <c r="A128" s="266"/>
      <c r="B128" s="152" t="s">
        <v>526</v>
      </c>
      <c r="C128" s="143">
        <v>0</v>
      </c>
      <c r="D128" s="143">
        <v>0</v>
      </c>
      <c r="E128" s="143">
        <v>0</v>
      </c>
      <c r="F128" s="143">
        <v>0</v>
      </c>
      <c r="G128" s="143">
        <v>0</v>
      </c>
      <c r="H128" s="31"/>
      <c r="I128" s="31"/>
    </row>
    <row r="129" spans="1:9" ht="12.75">
      <c r="A129" s="266"/>
      <c r="B129" s="152" t="s">
        <v>746</v>
      </c>
      <c r="C129" s="143">
        <v>60</v>
      </c>
      <c r="D129" s="143">
        <v>0</v>
      </c>
      <c r="E129" s="143">
        <v>60</v>
      </c>
      <c r="F129" s="143">
        <v>0</v>
      </c>
      <c r="G129" s="143">
        <v>0</v>
      </c>
      <c r="H129" s="31"/>
      <c r="I129" s="31"/>
    </row>
    <row r="130" spans="1:9" ht="12.75">
      <c r="A130" s="266"/>
      <c r="B130" s="152" t="s">
        <v>750</v>
      </c>
      <c r="C130" s="143">
        <v>65</v>
      </c>
      <c r="D130" s="143">
        <v>0</v>
      </c>
      <c r="E130" s="143">
        <v>65</v>
      </c>
      <c r="F130" s="143">
        <v>0</v>
      </c>
      <c r="G130" s="143">
        <v>0</v>
      </c>
      <c r="H130" s="31"/>
      <c r="I130" s="31"/>
    </row>
    <row r="131" spans="1:9" ht="26.25" customHeight="1">
      <c r="A131" s="266"/>
      <c r="B131" s="152" t="s">
        <v>754</v>
      </c>
      <c r="C131" s="143">
        <v>75</v>
      </c>
      <c r="D131" s="143">
        <v>0</v>
      </c>
      <c r="E131" s="143">
        <v>75</v>
      </c>
      <c r="F131" s="143">
        <v>0</v>
      </c>
      <c r="G131" s="143">
        <v>0</v>
      </c>
      <c r="H131" s="31"/>
      <c r="I131" s="31"/>
    </row>
    <row r="132" spans="1:9" ht="18" customHeight="1">
      <c r="A132" s="266" t="s">
        <v>30</v>
      </c>
      <c r="B132" s="153" t="s">
        <v>511</v>
      </c>
      <c r="C132" s="143">
        <f>SUM(C133:C137)</f>
        <v>40</v>
      </c>
      <c r="D132" s="143">
        <f>SUM(D133:D137)</f>
        <v>20</v>
      </c>
      <c r="E132" s="143">
        <f>SUM(E133:E137)</f>
        <v>20</v>
      </c>
      <c r="F132" s="143">
        <f>SUM(F133:F137)</f>
        <v>0</v>
      </c>
      <c r="G132" s="143">
        <f>SUM(G133:G137)</f>
        <v>0</v>
      </c>
      <c r="H132" s="31"/>
      <c r="I132" s="31"/>
    </row>
    <row r="133" spans="1:9" ht="12.75">
      <c r="A133" s="266"/>
      <c r="B133" s="152" t="s">
        <v>517</v>
      </c>
      <c r="C133" s="143">
        <v>20</v>
      </c>
      <c r="D133" s="143">
        <v>10</v>
      </c>
      <c r="E133" s="143">
        <v>10</v>
      </c>
      <c r="F133" s="143">
        <v>0</v>
      </c>
      <c r="G133" s="143">
        <v>0</v>
      </c>
      <c r="H133" s="31"/>
      <c r="I133" s="31"/>
    </row>
    <row r="134" spans="1:9" ht="12.75">
      <c r="A134" s="266"/>
      <c r="B134" s="152" t="s">
        <v>526</v>
      </c>
      <c r="C134" s="143">
        <v>20</v>
      </c>
      <c r="D134" s="143">
        <v>10</v>
      </c>
      <c r="E134" s="143">
        <v>10</v>
      </c>
      <c r="F134" s="143">
        <v>0</v>
      </c>
      <c r="G134" s="143">
        <v>0</v>
      </c>
      <c r="H134" s="31"/>
      <c r="I134" s="31"/>
    </row>
    <row r="135" spans="1:9" ht="12.75">
      <c r="A135" s="266"/>
      <c r="B135" s="152" t="s">
        <v>746</v>
      </c>
      <c r="C135" s="143">
        <v>0</v>
      </c>
      <c r="D135" s="143">
        <v>0</v>
      </c>
      <c r="E135" s="143">
        <v>0</v>
      </c>
      <c r="F135" s="143">
        <v>0</v>
      </c>
      <c r="G135" s="143">
        <v>0</v>
      </c>
      <c r="H135" s="31"/>
      <c r="I135" s="31"/>
    </row>
    <row r="136" spans="1:9" ht="12.75">
      <c r="A136" s="266"/>
      <c r="B136" s="152" t="s">
        <v>750</v>
      </c>
      <c r="C136" s="143">
        <v>0</v>
      </c>
      <c r="D136" s="143">
        <v>0</v>
      </c>
      <c r="E136" s="143">
        <v>0</v>
      </c>
      <c r="F136" s="143">
        <v>0</v>
      </c>
      <c r="G136" s="143">
        <v>0</v>
      </c>
      <c r="H136" s="31"/>
      <c r="I136" s="31"/>
    </row>
    <row r="137" spans="1:9" ht="12.75">
      <c r="A137" s="266"/>
      <c r="B137" s="152" t="s">
        <v>754</v>
      </c>
      <c r="C137" s="143">
        <v>0</v>
      </c>
      <c r="D137" s="143">
        <v>0</v>
      </c>
      <c r="E137" s="143">
        <v>0</v>
      </c>
      <c r="F137" s="143">
        <v>0</v>
      </c>
      <c r="G137" s="143">
        <v>0</v>
      </c>
      <c r="H137" s="31"/>
      <c r="I137" s="31"/>
    </row>
    <row r="138" spans="1:9" ht="12.75">
      <c r="A138" s="115" t="s">
        <v>698</v>
      </c>
      <c r="B138" s="275" t="s">
        <v>514</v>
      </c>
      <c r="C138" s="275"/>
      <c r="D138" s="275"/>
      <c r="E138" s="275"/>
      <c r="F138" s="275"/>
      <c r="G138" s="275"/>
      <c r="H138" s="31"/>
      <c r="I138" s="31"/>
    </row>
    <row r="139" spans="1:9" ht="54.75" customHeight="1">
      <c r="A139" s="266" t="s">
        <v>1004</v>
      </c>
      <c r="B139" s="152" t="s">
        <v>940</v>
      </c>
      <c r="C139" s="147">
        <f>SUM(C140:C144)</f>
        <v>497</v>
      </c>
      <c r="D139" s="147">
        <f>SUM(D140:D144)</f>
        <v>0</v>
      </c>
      <c r="E139" s="147">
        <f>SUM(E140:E144)</f>
        <v>497</v>
      </c>
      <c r="F139" s="147">
        <f>SUM(F140:F144)</f>
        <v>0</v>
      </c>
      <c r="G139" s="147">
        <f>SUM(G140:G144)</f>
        <v>0</v>
      </c>
      <c r="H139" s="31"/>
      <c r="I139" s="31"/>
    </row>
    <row r="140" spans="1:9" ht="12.75">
      <c r="A140" s="266"/>
      <c r="B140" s="152" t="s">
        <v>517</v>
      </c>
      <c r="C140" s="147">
        <v>0</v>
      </c>
      <c r="D140" s="147">
        <v>0</v>
      </c>
      <c r="E140" s="147">
        <v>0</v>
      </c>
      <c r="F140" s="147">
        <v>0</v>
      </c>
      <c r="G140" s="147">
        <v>0</v>
      </c>
      <c r="H140" s="31"/>
      <c r="I140" s="31"/>
    </row>
    <row r="141" spans="1:9" ht="12.75">
      <c r="A141" s="266"/>
      <c r="B141" s="152" t="s">
        <v>526</v>
      </c>
      <c r="C141" s="147">
        <v>100</v>
      </c>
      <c r="D141" s="147">
        <v>0</v>
      </c>
      <c r="E141" s="147">
        <v>100</v>
      </c>
      <c r="F141" s="147">
        <v>0</v>
      </c>
      <c r="G141" s="147">
        <v>0</v>
      </c>
      <c r="H141" s="31"/>
      <c r="I141" s="31"/>
    </row>
    <row r="142" spans="1:9" ht="12.75">
      <c r="A142" s="266"/>
      <c r="B142" s="152" t="s">
        <v>746</v>
      </c>
      <c r="C142" s="147">
        <v>115</v>
      </c>
      <c r="D142" s="147">
        <v>0</v>
      </c>
      <c r="E142" s="147">
        <v>115</v>
      </c>
      <c r="F142" s="147">
        <v>0</v>
      </c>
      <c r="G142" s="147">
        <v>0</v>
      </c>
      <c r="H142" s="31"/>
      <c r="I142" s="31"/>
    </row>
    <row r="143" spans="1:9" ht="12.75">
      <c r="A143" s="266"/>
      <c r="B143" s="152" t="s">
        <v>750</v>
      </c>
      <c r="C143" s="147">
        <v>132</v>
      </c>
      <c r="D143" s="147">
        <v>0</v>
      </c>
      <c r="E143" s="147">
        <v>132</v>
      </c>
      <c r="F143" s="147">
        <v>0</v>
      </c>
      <c r="G143" s="147">
        <v>0</v>
      </c>
      <c r="H143" s="31"/>
      <c r="I143" s="31"/>
    </row>
    <row r="144" spans="1:9" ht="18.75" customHeight="1">
      <c r="A144" s="266"/>
      <c r="B144" s="152" t="s">
        <v>927</v>
      </c>
      <c r="C144" s="147">
        <v>150</v>
      </c>
      <c r="D144" s="147">
        <v>0</v>
      </c>
      <c r="E144" s="147">
        <v>150</v>
      </c>
      <c r="F144" s="147">
        <v>0</v>
      </c>
      <c r="G144" s="147">
        <v>0</v>
      </c>
      <c r="H144" s="31"/>
      <c r="I144" s="31"/>
    </row>
    <row r="145" spans="1:9" ht="42.75" customHeight="1">
      <c r="A145" s="266" t="s">
        <v>31</v>
      </c>
      <c r="B145" s="152" t="s">
        <v>1083</v>
      </c>
      <c r="C145" s="147">
        <f>SUM(C146:C150)</f>
        <v>200</v>
      </c>
      <c r="D145" s="147">
        <f>SUM(D146:D150)</f>
        <v>0</v>
      </c>
      <c r="E145" s="147">
        <f>SUM(E146:E150)</f>
        <v>200</v>
      </c>
      <c r="F145" s="147">
        <f>SUM(F146:F150)</f>
        <v>0</v>
      </c>
      <c r="G145" s="147">
        <f>SUM(G146:G150)</f>
        <v>0</v>
      </c>
      <c r="H145" s="31"/>
      <c r="I145" s="31"/>
    </row>
    <row r="146" spans="1:9" ht="12.75">
      <c r="A146" s="266"/>
      <c r="B146" s="152" t="s">
        <v>517</v>
      </c>
      <c r="C146" s="147">
        <v>0</v>
      </c>
      <c r="D146" s="147">
        <v>0</v>
      </c>
      <c r="E146" s="147">
        <v>0</v>
      </c>
      <c r="F146" s="147">
        <v>0</v>
      </c>
      <c r="G146" s="147">
        <v>0</v>
      </c>
      <c r="H146" s="31"/>
      <c r="I146" s="31"/>
    </row>
    <row r="147" spans="1:9" ht="12.75">
      <c r="A147" s="266"/>
      <c r="B147" s="152" t="s">
        <v>526</v>
      </c>
      <c r="C147" s="147">
        <v>0</v>
      </c>
      <c r="D147" s="147">
        <v>0</v>
      </c>
      <c r="E147" s="147">
        <v>0</v>
      </c>
      <c r="F147" s="147">
        <v>0</v>
      </c>
      <c r="G147" s="147">
        <v>0</v>
      </c>
      <c r="H147" s="31"/>
      <c r="I147" s="31"/>
    </row>
    <row r="148" spans="1:9" ht="12.75">
      <c r="A148" s="266"/>
      <c r="B148" s="152" t="s">
        <v>746</v>
      </c>
      <c r="C148" s="147">
        <v>60</v>
      </c>
      <c r="D148" s="147">
        <v>0</v>
      </c>
      <c r="E148" s="147">
        <v>60</v>
      </c>
      <c r="F148" s="147">
        <v>0</v>
      </c>
      <c r="G148" s="147">
        <v>0</v>
      </c>
      <c r="H148" s="31"/>
      <c r="I148" s="31"/>
    </row>
    <row r="149" spans="1:9" ht="12.75">
      <c r="A149" s="266"/>
      <c r="B149" s="152" t="s">
        <v>941</v>
      </c>
      <c r="C149" s="147">
        <v>65</v>
      </c>
      <c r="D149" s="147">
        <v>0</v>
      </c>
      <c r="E149" s="147">
        <v>65</v>
      </c>
      <c r="F149" s="147">
        <v>0</v>
      </c>
      <c r="G149" s="147">
        <v>0</v>
      </c>
      <c r="H149" s="31"/>
      <c r="I149" s="31"/>
    </row>
    <row r="150" spans="1:9" ht="12.75">
      <c r="A150" s="266"/>
      <c r="B150" s="152" t="s">
        <v>754</v>
      </c>
      <c r="C150" s="147">
        <v>75</v>
      </c>
      <c r="D150" s="147">
        <v>0</v>
      </c>
      <c r="E150" s="147">
        <v>75</v>
      </c>
      <c r="F150" s="147">
        <v>0</v>
      </c>
      <c r="G150" s="147">
        <v>0</v>
      </c>
      <c r="H150" s="31"/>
      <c r="I150" s="31"/>
    </row>
    <row r="151" spans="1:9" ht="17.25" customHeight="1">
      <c r="A151" s="266" t="s">
        <v>32</v>
      </c>
      <c r="B151" s="153" t="s">
        <v>435</v>
      </c>
      <c r="C151" s="147">
        <f>SUM(C152:C156)</f>
        <v>950</v>
      </c>
      <c r="D151" s="147">
        <f>SUM(D152:D156)</f>
        <v>660</v>
      </c>
      <c r="E151" s="147">
        <f>SUM(E152:E156)</f>
        <v>250</v>
      </c>
      <c r="F151" s="147">
        <f>SUM(F152:F156)</f>
        <v>40</v>
      </c>
      <c r="G151" s="147">
        <f>SUM(G152:G156)</f>
        <v>0</v>
      </c>
      <c r="H151" s="31"/>
      <c r="I151" s="31"/>
    </row>
    <row r="152" spans="1:9" ht="12.75">
      <c r="A152" s="266"/>
      <c r="B152" s="154" t="s">
        <v>517</v>
      </c>
      <c r="C152" s="147">
        <v>150</v>
      </c>
      <c r="D152" s="147">
        <v>80</v>
      </c>
      <c r="E152" s="147">
        <v>70</v>
      </c>
      <c r="F152" s="147">
        <v>0</v>
      </c>
      <c r="G152" s="147">
        <v>0</v>
      </c>
      <c r="H152" s="31"/>
      <c r="I152" s="31"/>
    </row>
    <row r="153" spans="1:9" ht="12.75">
      <c r="A153" s="266"/>
      <c r="B153" s="154" t="s">
        <v>526</v>
      </c>
      <c r="C153" s="147">
        <v>200</v>
      </c>
      <c r="D153" s="147">
        <v>140</v>
      </c>
      <c r="E153" s="147">
        <v>40</v>
      </c>
      <c r="F153" s="147">
        <v>20</v>
      </c>
      <c r="G153" s="147">
        <v>0</v>
      </c>
      <c r="H153" s="31"/>
      <c r="I153" s="31"/>
    </row>
    <row r="154" spans="1:9" ht="12.75">
      <c r="A154" s="266"/>
      <c r="B154" s="154" t="s">
        <v>746</v>
      </c>
      <c r="C154" s="147">
        <v>200</v>
      </c>
      <c r="D154" s="147">
        <v>140</v>
      </c>
      <c r="E154" s="147">
        <v>40</v>
      </c>
      <c r="F154" s="147">
        <v>20</v>
      </c>
      <c r="G154" s="147">
        <v>0</v>
      </c>
      <c r="H154" s="31"/>
      <c r="I154" s="31"/>
    </row>
    <row r="155" spans="1:9" ht="12.75">
      <c r="A155" s="266"/>
      <c r="B155" s="154" t="s">
        <v>750</v>
      </c>
      <c r="C155" s="147">
        <v>200</v>
      </c>
      <c r="D155" s="147">
        <v>150</v>
      </c>
      <c r="E155" s="147">
        <v>50</v>
      </c>
      <c r="F155" s="147">
        <v>0</v>
      </c>
      <c r="G155" s="147">
        <v>0</v>
      </c>
      <c r="H155" s="31"/>
      <c r="I155" s="31"/>
    </row>
    <row r="156" spans="1:9" ht="12.75">
      <c r="A156" s="266"/>
      <c r="B156" s="154" t="s">
        <v>754</v>
      </c>
      <c r="C156" s="147">
        <v>200</v>
      </c>
      <c r="D156" s="147">
        <v>150</v>
      </c>
      <c r="E156" s="147">
        <v>50</v>
      </c>
      <c r="F156" s="147">
        <v>0</v>
      </c>
      <c r="G156" s="147">
        <v>0</v>
      </c>
      <c r="H156" s="31"/>
      <c r="I156" s="31"/>
    </row>
    <row r="157" spans="1:9" ht="26.25" customHeight="1">
      <c r="A157" s="115" t="s">
        <v>699</v>
      </c>
      <c r="B157" s="275" t="s">
        <v>438</v>
      </c>
      <c r="C157" s="275"/>
      <c r="D157" s="275"/>
      <c r="E157" s="275"/>
      <c r="F157" s="275"/>
      <c r="G157" s="275"/>
      <c r="H157" s="31"/>
      <c r="I157" s="31"/>
    </row>
    <row r="158" spans="1:9" ht="30.75" customHeight="1">
      <c r="A158" s="266" t="s">
        <v>1157</v>
      </c>
      <c r="B158" s="152" t="s">
        <v>942</v>
      </c>
      <c r="C158" s="143">
        <f>SUM(C159:C163)</f>
        <v>2</v>
      </c>
      <c r="D158" s="143">
        <f>SUM(D159:D163)</f>
        <v>0</v>
      </c>
      <c r="E158" s="143">
        <f>SUM(E159:E163)</f>
        <v>0</v>
      </c>
      <c r="F158" s="143">
        <f>SUM(F159:F163)</f>
        <v>2</v>
      </c>
      <c r="G158" s="143">
        <f>SUM(G159:G163)</f>
        <v>0</v>
      </c>
      <c r="H158" s="31"/>
      <c r="I158" s="31"/>
    </row>
    <row r="159" spans="1:9" ht="12.75">
      <c r="A159" s="266"/>
      <c r="B159" s="152" t="s">
        <v>517</v>
      </c>
      <c r="C159" s="143">
        <v>0</v>
      </c>
      <c r="D159" s="143">
        <v>0</v>
      </c>
      <c r="E159" s="143">
        <v>0</v>
      </c>
      <c r="F159" s="143">
        <v>0</v>
      </c>
      <c r="G159" s="143">
        <v>0</v>
      </c>
      <c r="H159" s="31"/>
      <c r="I159" s="31"/>
    </row>
    <row r="160" spans="1:9" ht="12.75">
      <c r="A160" s="266"/>
      <c r="B160" s="152" t="s">
        <v>526</v>
      </c>
      <c r="C160" s="143">
        <v>0.5</v>
      </c>
      <c r="D160" s="143">
        <v>0</v>
      </c>
      <c r="E160" s="143">
        <v>0</v>
      </c>
      <c r="F160" s="143">
        <v>0.5</v>
      </c>
      <c r="G160" s="143">
        <v>0</v>
      </c>
      <c r="H160" s="31"/>
      <c r="I160" s="31"/>
    </row>
    <row r="161" spans="1:9" ht="12.75">
      <c r="A161" s="266"/>
      <c r="B161" s="152" t="s">
        <v>746</v>
      </c>
      <c r="C161" s="143">
        <v>0.5</v>
      </c>
      <c r="D161" s="143">
        <v>0</v>
      </c>
      <c r="E161" s="143">
        <v>0</v>
      </c>
      <c r="F161" s="143">
        <v>0.5</v>
      </c>
      <c r="G161" s="143">
        <v>0</v>
      </c>
      <c r="H161" s="31"/>
      <c r="I161" s="31"/>
    </row>
    <row r="162" spans="1:9" ht="12.75">
      <c r="A162" s="266"/>
      <c r="B162" s="152" t="s">
        <v>750</v>
      </c>
      <c r="C162" s="143">
        <v>0.5</v>
      </c>
      <c r="D162" s="143">
        <v>0</v>
      </c>
      <c r="E162" s="143">
        <v>0</v>
      </c>
      <c r="F162" s="143">
        <v>0.5</v>
      </c>
      <c r="G162" s="143">
        <v>0</v>
      </c>
      <c r="H162" s="31"/>
      <c r="I162" s="31"/>
    </row>
    <row r="163" spans="1:9" ht="22.5" customHeight="1">
      <c r="A163" s="266"/>
      <c r="B163" s="152" t="s">
        <v>754</v>
      </c>
      <c r="C163" s="143">
        <v>0.5</v>
      </c>
      <c r="D163" s="143">
        <v>0</v>
      </c>
      <c r="E163" s="143">
        <v>0</v>
      </c>
      <c r="F163" s="143">
        <v>0.5</v>
      </c>
      <c r="G163" s="143">
        <v>0</v>
      </c>
      <c r="H163" s="31"/>
      <c r="I163" s="31"/>
    </row>
    <row r="164" spans="1:9" ht="16.5" customHeight="1">
      <c r="A164" s="266" t="s">
        <v>33</v>
      </c>
      <c r="B164" s="152" t="s">
        <v>943</v>
      </c>
      <c r="C164" s="143">
        <f>SUM(C165:C169)</f>
        <v>0.5</v>
      </c>
      <c r="D164" s="143">
        <f>SUM(D165:D169)</f>
        <v>0</v>
      </c>
      <c r="E164" s="143">
        <f>SUM(E165:E169)</f>
        <v>0.5</v>
      </c>
      <c r="F164" s="143">
        <f>SUM(F165:F169)</f>
        <v>0</v>
      </c>
      <c r="G164" s="143">
        <f>SUM(G165:G169)</f>
        <v>0</v>
      </c>
      <c r="H164" s="31"/>
      <c r="I164" s="31"/>
    </row>
    <row r="165" spans="1:9" ht="12.75">
      <c r="A165" s="266"/>
      <c r="B165" s="152" t="s">
        <v>517</v>
      </c>
      <c r="C165" s="143">
        <v>0.5</v>
      </c>
      <c r="D165" s="143">
        <v>0</v>
      </c>
      <c r="E165" s="143">
        <v>0.5</v>
      </c>
      <c r="F165" s="143">
        <v>0</v>
      </c>
      <c r="G165" s="143">
        <v>0</v>
      </c>
      <c r="H165" s="31"/>
      <c r="I165" s="31"/>
    </row>
    <row r="166" spans="1:9" ht="12.75">
      <c r="A166" s="266"/>
      <c r="B166" s="152" t="s">
        <v>526</v>
      </c>
      <c r="C166" s="143">
        <v>0</v>
      </c>
      <c r="D166" s="143">
        <v>0</v>
      </c>
      <c r="E166" s="143">
        <v>0</v>
      </c>
      <c r="F166" s="143">
        <v>0</v>
      </c>
      <c r="G166" s="143">
        <v>0</v>
      </c>
      <c r="H166" s="31"/>
      <c r="I166" s="31"/>
    </row>
    <row r="167" spans="1:9" ht="12.75">
      <c r="A167" s="266"/>
      <c r="B167" s="152" t="s">
        <v>746</v>
      </c>
      <c r="C167" s="143">
        <v>0</v>
      </c>
      <c r="D167" s="143">
        <v>0</v>
      </c>
      <c r="E167" s="143">
        <v>0</v>
      </c>
      <c r="F167" s="143">
        <v>0</v>
      </c>
      <c r="G167" s="143">
        <v>0</v>
      </c>
      <c r="H167" s="31"/>
      <c r="I167" s="31"/>
    </row>
    <row r="168" spans="1:9" ht="12.75">
      <c r="A168" s="266"/>
      <c r="B168" s="152" t="s">
        <v>750</v>
      </c>
      <c r="C168" s="143">
        <v>0</v>
      </c>
      <c r="D168" s="143">
        <v>0</v>
      </c>
      <c r="E168" s="143">
        <v>0</v>
      </c>
      <c r="F168" s="143">
        <v>0</v>
      </c>
      <c r="G168" s="143">
        <v>0</v>
      </c>
      <c r="H168" s="31"/>
      <c r="I168" s="31"/>
    </row>
    <row r="169" spans="1:9" ht="12.75">
      <c r="A169" s="266"/>
      <c r="B169" s="152" t="s">
        <v>754</v>
      </c>
      <c r="C169" s="143">
        <v>0</v>
      </c>
      <c r="D169" s="143">
        <v>0</v>
      </c>
      <c r="E169" s="143">
        <v>0</v>
      </c>
      <c r="F169" s="143">
        <v>0</v>
      </c>
      <c r="G169" s="143">
        <v>0</v>
      </c>
      <c r="H169" s="31"/>
      <c r="I169" s="31"/>
    </row>
    <row r="170" spans="1:9" ht="19.5" customHeight="1">
      <c r="A170" s="115" t="s">
        <v>181</v>
      </c>
      <c r="B170" s="275" t="s">
        <v>86</v>
      </c>
      <c r="C170" s="275"/>
      <c r="D170" s="275"/>
      <c r="E170" s="275"/>
      <c r="F170" s="275"/>
      <c r="G170" s="275"/>
      <c r="H170" s="31"/>
      <c r="I170" s="31"/>
    </row>
    <row r="171" spans="1:9" ht="31.5" customHeight="1">
      <c r="A171" s="266" t="s">
        <v>1246</v>
      </c>
      <c r="B171" s="154" t="s">
        <v>1637</v>
      </c>
      <c r="C171" s="143">
        <f>SUM(C172:C176)</f>
        <v>50000</v>
      </c>
      <c r="D171" s="143">
        <f>SUM(D172:D176)</f>
        <v>10000</v>
      </c>
      <c r="E171" s="143">
        <f>SUM(E172:E176)</f>
        <v>35000</v>
      </c>
      <c r="F171" s="143">
        <f>SUM(F172:F176)</f>
        <v>5000</v>
      </c>
      <c r="G171" s="143">
        <f>SUM(G172:G176)</f>
        <v>0</v>
      </c>
      <c r="H171" s="31"/>
      <c r="I171" s="31"/>
    </row>
    <row r="172" spans="1:9" ht="12.75">
      <c r="A172" s="266"/>
      <c r="B172" s="154" t="s">
        <v>517</v>
      </c>
      <c r="C172" s="143">
        <v>0</v>
      </c>
      <c r="D172" s="143">
        <v>0</v>
      </c>
      <c r="E172" s="143">
        <v>0</v>
      </c>
      <c r="F172" s="143">
        <v>0</v>
      </c>
      <c r="G172" s="143">
        <v>0</v>
      </c>
      <c r="H172" s="31"/>
      <c r="I172" s="31"/>
    </row>
    <row r="173" spans="1:9" ht="12.75">
      <c r="A173" s="266"/>
      <c r="B173" s="154" t="s">
        <v>526</v>
      </c>
      <c r="C173" s="143">
        <v>0</v>
      </c>
      <c r="D173" s="143">
        <v>0</v>
      </c>
      <c r="E173" s="143">
        <v>0</v>
      </c>
      <c r="F173" s="143">
        <v>0</v>
      </c>
      <c r="G173" s="143">
        <v>0</v>
      </c>
      <c r="H173" s="31"/>
      <c r="I173" s="31"/>
    </row>
    <row r="174" spans="1:9" ht="12.75">
      <c r="A174" s="266"/>
      <c r="B174" s="154" t="s">
        <v>746</v>
      </c>
      <c r="C174" s="143">
        <v>50000</v>
      </c>
      <c r="D174" s="143">
        <v>10000</v>
      </c>
      <c r="E174" s="143">
        <v>35000</v>
      </c>
      <c r="F174" s="143">
        <v>5000</v>
      </c>
      <c r="G174" s="143">
        <v>0</v>
      </c>
      <c r="H174" s="31"/>
      <c r="I174" s="31"/>
    </row>
    <row r="175" spans="1:9" ht="12.75">
      <c r="A175" s="266"/>
      <c r="B175" s="154" t="s">
        <v>750</v>
      </c>
      <c r="C175" s="143">
        <v>0</v>
      </c>
      <c r="D175" s="143">
        <v>0</v>
      </c>
      <c r="E175" s="143">
        <v>0</v>
      </c>
      <c r="F175" s="143">
        <v>0</v>
      </c>
      <c r="G175" s="143">
        <v>0</v>
      </c>
      <c r="H175" s="31"/>
      <c r="I175" s="31"/>
    </row>
    <row r="176" spans="1:9" ht="21" customHeight="1">
      <c r="A176" s="266"/>
      <c r="B176" s="154" t="s">
        <v>754</v>
      </c>
      <c r="C176" s="143">
        <v>0</v>
      </c>
      <c r="D176" s="143">
        <v>0</v>
      </c>
      <c r="E176" s="143">
        <v>0</v>
      </c>
      <c r="F176" s="143">
        <v>0</v>
      </c>
      <c r="G176" s="143">
        <v>0</v>
      </c>
      <c r="H176" s="31"/>
      <c r="I176" s="31"/>
    </row>
    <row r="177" spans="1:9" ht="31.5" customHeight="1">
      <c r="A177" s="266" t="s">
        <v>1250</v>
      </c>
      <c r="B177" s="154" t="s">
        <v>1638</v>
      </c>
      <c r="C177" s="143">
        <f>SUM(C178:C182)</f>
        <v>635000</v>
      </c>
      <c r="D177" s="143">
        <f>SUM(D178:D182)</f>
        <v>438000</v>
      </c>
      <c r="E177" s="143">
        <f>SUM(E178:E182)</f>
        <v>188000</v>
      </c>
      <c r="F177" s="143">
        <f>SUM(F178:F182)</f>
        <v>9000</v>
      </c>
      <c r="G177" s="143">
        <f>SUM(G178:G182)</f>
        <v>0</v>
      </c>
      <c r="H177" s="31"/>
      <c r="I177" s="31"/>
    </row>
    <row r="178" spans="1:9" ht="12.75">
      <c r="A178" s="266"/>
      <c r="B178" s="154" t="s">
        <v>517</v>
      </c>
      <c r="C178" s="143">
        <v>0</v>
      </c>
      <c r="D178" s="143">
        <v>0</v>
      </c>
      <c r="E178" s="143">
        <v>0</v>
      </c>
      <c r="F178" s="143">
        <v>0</v>
      </c>
      <c r="G178" s="143">
        <v>0</v>
      </c>
      <c r="H178" s="31"/>
      <c r="I178" s="31"/>
    </row>
    <row r="179" spans="1:9" ht="12.75">
      <c r="A179" s="266"/>
      <c r="B179" s="154" t="s">
        <v>526</v>
      </c>
      <c r="C179" s="143">
        <v>9000</v>
      </c>
      <c r="D179" s="143">
        <v>0</v>
      </c>
      <c r="E179" s="143">
        <v>0</v>
      </c>
      <c r="F179" s="143">
        <v>9000</v>
      </c>
      <c r="G179" s="143">
        <v>0</v>
      </c>
      <c r="H179" s="31"/>
      <c r="I179" s="31"/>
    </row>
    <row r="180" spans="1:9" ht="12.75">
      <c r="A180" s="266"/>
      <c r="B180" s="154" t="s">
        <v>746</v>
      </c>
      <c r="C180" s="143">
        <v>29000</v>
      </c>
      <c r="D180" s="143">
        <v>0</v>
      </c>
      <c r="E180" s="143">
        <v>29000</v>
      </c>
      <c r="F180" s="143">
        <v>0</v>
      </c>
      <c r="G180" s="143">
        <v>0</v>
      </c>
      <c r="H180" s="31"/>
      <c r="I180" s="31"/>
    </row>
    <row r="181" spans="1:9" ht="12.75">
      <c r="A181" s="266"/>
      <c r="B181" s="154" t="s">
        <v>750</v>
      </c>
      <c r="C181" s="143">
        <v>247000</v>
      </c>
      <c r="D181" s="143">
        <v>158000</v>
      </c>
      <c r="E181" s="143">
        <v>89000</v>
      </c>
      <c r="F181" s="143">
        <v>0</v>
      </c>
      <c r="G181" s="143">
        <v>0</v>
      </c>
      <c r="H181" s="31"/>
      <c r="I181" s="31"/>
    </row>
    <row r="182" spans="1:9" ht="20.25" customHeight="1">
      <c r="A182" s="266"/>
      <c r="B182" s="154" t="s">
        <v>754</v>
      </c>
      <c r="C182" s="143">
        <v>350000</v>
      </c>
      <c r="D182" s="143">
        <v>280000</v>
      </c>
      <c r="E182" s="143">
        <v>70000</v>
      </c>
      <c r="F182" s="143">
        <v>0</v>
      </c>
      <c r="G182" s="143">
        <v>0</v>
      </c>
      <c r="H182" s="31"/>
      <c r="I182" s="31"/>
    </row>
    <row r="183" spans="1:9" ht="32.25" customHeight="1">
      <c r="A183" s="266" t="s">
        <v>1252</v>
      </c>
      <c r="B183" s="154" t="s">
        <v>1639</v>
      </c>
      <c r="C183" s="143">
        <f>SUM(C184:C188)</f>
        <v>35000</v>
      </c>
      <c r="D183" s="143">
        <f>SUM(D184:D188)</f>
        <v>17500</v>
      </c>
      <c r="E183" s="143">
        <f>SUM(E184:E188)</f>
        <v>15000</v>
      </c>
      <c r="F183" s="143">
        <f>SUM(F184:F188)</f>
        <v>2500</v>
      </c>
      <c r="G183" s="143">
        <f>SUM(G184:G188)</f>
        <v>0</v>
      </c>
      <c r="H183" s="31"/>
      <c r="I183" s="31"/>
    </row>
    <row r="184" spans="1:9" ht="12.75">
      <c r="A184" s="266"/>
      <c r="B184" s="154" t="s">
        <v>517</v>
      </c>
      <c r="C184" s="143">
        <v>0</v>
      </c>
      <c r="D184" s="143">
        <v>0</v>
      </c>
      <c r="E184" s="143">
        <v>0</v>
      </c>
      <c r="F184" s="143">
        <v>0</v>
      </c>
      <c r="G184" s="143">
        <v>0</v>
      </c>
      <c r="H184" s="31"/>
      <c r="I184" s="31"/>
    </row>
    <row r="185" spans="1:9" ht="12.75">
      <c r="A185" s="266"/>
      <c r="B185" s="154" t="s">
        <v>526</v>
      </c>
      <c r="C185" s="143">
        <v>35000</v>
      </c>
      <c r="D185" s="143">
        <v>17500</v>
      </c>
      <c r="E185" s="143">
        <v>15000</v>
      </c>
      <c r="F185" s="143">
        <v>2500</v>
      </c>
      <c r="G185" s="143">
        <v>0</v>
      </c>
      <c r="H185" s="31"/>
      <c r="I185" s="31"/>
    </row>
    <row r="186" spans="1:9" ht="12.75">
      <c r="A186" s="266"/>
      <c r="B186" s="154" t="s">
        <v>746</v>
      </c>
      <c r="C186" s="143">
        <v>0</v>
      </c>
      <c r="D186" s="143">
        <v>0</v>
      </c>
      <c r="E186" s="143">
        <v>0</v>
      </c>
      <c r="F186" s="143">
        <v>0</v>
      </c>
      <c r="G186" s="143">
        <v>0</v>
      </c>
      <c r="H186" s="31"/>
      <c r="I186" s="31"/>
    </row>
    <row r="187" spans="1:9" ht="12.75">
      <c r="A187" s="266"/>
      <c r="B187" s="154" t="s">
        <v>750</v>
      </c>
      <c r="C187" s="143">
        <v>0</v>
      </c>
      <c r="D187" s="143">
        <v>0</v>
      </c>
      <c r="E187" s="143">
        <v>0</v>
      </c>
      <c r="F187" s="143">
        <v>0</v>
      </c>
      <c r="G187" s="143">
        <v>0</v>
      </c>
      <c r="H187" s="31"/>
      <c r="I187" s="31"/>
    </row>
    <row r="188" spans="1:9" ht="17.25" customHeight="1">
      <c r="A188" s="266"/>
      <c r="B188" s="154" t="s">
        <v>754</v>
      </c>
      <c r="C188" s="143">
        <v>0</v>
      </c>
      <c r="D188" s="143">
        <v>0</v>
      </c>
      <c r="E188" s="143">
        <v>0</v>
      </c>
      <c r="F188" s="143">
        <v>0</v>
      </c>
      <c r="G188" s="143">
        <v>0</v>
      </c>
      <c r="H188" s="31"/>
      <c r="I188" s="31"/>
    </row>
    <row r="189" spans="1:9" ht="44.25" customHeight="1">
      <c r="A189" s="266" t="s">
        <v>1253</v>
      </c>
      <c r="B189" s="154" t="s">
        <v>1640</v>
      </c>
      <c r="C189" s="143">
        <f>SUM(C190:C194)</f>
        <v>163000</v>
      </c>
      <c r="D189" s="143">
        <f>SUM(D190:D194)</f>
        <v>104000</v>
      </c>
      <c r="E189" s="143">
        <f>SUM(E190:E194)</f>
        <v>52000</v>
      </c>
      <c r="F189" s="143">
        <f>SUM(F190:F194)</f>
        <v>7000</v>
      </c>
      <c r="G189" s="143">
        <f>SUM(G190:G194)</f>
        <v>0</v>
      </c>
      <c r="H189" s="31"/>
      <c r="I189" s="31"/>
    </row>
    <row r="190" spans="1:9" ht="12.75">
      <c r="A190" s="266"/>
      <c r="B190" s="154" t="s">
        <v>517</v>
      </c>
      <c r="C190" s="143">
        <v>0</v>
      </c>
      <c r="D190" s="143">
        <v>0</v>
      </c>
      <c r="E190" s="143">
        <v>0</v>
      </c>
      <c r="F190" s="143">
        <v>0</v>
      </c>
      <c r="G190" s="143">
        <v>0</v>
      </c>
      <c r="H190" s="31"/>
      <c r="I190" s="31"/>
    </row>
    <row r="191" spans="1:9" ht="12.75">
      <c r="A191" s="266"/>
      <c r="B191" s="154" t="s">
        <v>526</v>
      </c>
      <c r="C191" s="143">
        <v>163000</v>
      </c>
      <c r="D191" s="143">
        <v>104000</v>
      </c>
      <c r="E191" s="143">
        <v>52000</v>
      </c>
      <c r="F191" s="143">
        <v>7000</v>
      </c>
      <c r="G191" s="143">
        <v>0</v>
      </c>
      <c r="H191" s="31"/>
      <c r="I191" s="31"/>
    </row>
    <row r="192" spans="1:9" ht="12.75">
      <c r="A192" s="266"/>
      <c r="B192" s="154" t="s">
        <v>746</v>
      </c>
      <c r="C192" s="143">
        <v>0</v>
      </c>
      <c r="D192" s="143">
        <v>0</v>
      </c>
      <c r="E192" s="143">
        <v>0</v>
      </c>
      <c r="F192" s="143">
        <v>0</v>
      </c>
      <c r="G192" s="143">
        <v>0</v>
      </c>
      <c r="H192" s="31"/>
      <c r="I192" s="31"/>
    </row>
    <row r="193" spans="1:9" ht="12.75">
      <c r="A193" s="266"/>
      <c r="B193" s="154" t="s">
        <v>750</v>
      </c>
      <c r="C193" s="143">
        <v>0</v>
      </c>
      <c r="D193" s="143">
        <v>0</v>
      </c>
      <c r="E193" s="143">
        <v>0</v>
      </c>
      <c r="F193" s="143">
        <v>0</v>
      </c>
      <c r="G193" s="143">
        <v>0</v>
      </c>
      <c r="H193" s="31"/>
      <c r="I193" s="31"/>
    </row>
    <row r="194" spans="1:9" ht="20.25" customHeight="1">
      <c r="A194" s="266"/>
      <c r="B194" s="154" t="s">
        <v>754</v>
      </c>
      <c r="C194" s="143">
        <v>0</v>
      </c>
      <c r="D194" s="143">
        <v>0</v>
      </c>
      <c r="E194" s="143">
        <v>0</v>
      </c>
      <c r="F194" s="143">
        <v>0</v>
      </c>
      <c r="G194" s="143">
        <v>0</v>
      </c>
      <c r="H194" s="31"/>
      <c r="I194" s="31"/>
    </row>
    <row r="195" spans="1:9" ht="25.5" customHeight="1">
      <c r="A195" s="266" t="s">
        <v>1254</v>
      </c>
      <c r="B195" s="154" t="s">
        <v>1641</v>
      </c>
      <c r="C195" s="143">
        <f>SUM(C196:C200)</f>
        <v>15000</v>
      </c>
      <c r="D195" s="143">
        <f>SUM(D196:D200)</f>
        <v>15000</v>
      </c>
      <c r="E195" s="143">
        <f>SUM(E196:E200)</f>
        <v>0</v>
      </c>
      <c r="F195" s="143">
        <f>SUM(F196:F200)</f>
        <v>0</v>
      </c>
      <c r="G195" s="143">
        <f>SUM(G196:G200)</f>
        <v>0</v>
      </c>
      <c r="H195" s="31"/>
      <c r="I195" s="31"/>
    </row>
    <row r="196" spans="1:9" ht="12.75">
      <c r="A196" s="266"/>
      <c r="B196" s="154" t="s">
        <v>517</v>
      </c>
      <c r="C196" s="143">
        <v>0</v>
      </c>
      <c r="D196" s="143">
        <v>0</v>
      </c>
      <c r="E196" s="143">
        <v>0</v>
      </c>
      <c r="F196" s="143">
        <v>0</v>
      </c>
      <c r="G196" s="143">
        <v>0</v>
      </c>
      <c r="H196" s="31"/>
      <c r="I196" s="31"/>
    </row>
    <row r="197" spans="1:9" ht="12.75">
      <c r="A197" s="266"/>
      <c r="B197" s="154" t="s">
        <v>526</v>
      </c>
      <c r="C197" s="143">
        <v>15000</v>
      </c>
      <c r="D197" s="143">
        <v>15000</v>
      </c>
      <c r="E197" s="143">
        <v>0</v>
      </c>
      <c r="F197" s="143">
        <v>0</v>
      </c>
      <c r="G197" s="143">
        <v>0</v>
      </c>
      <c r="H197" s="31"/>
      <c r="I197" s="31"/>
    </row>
    <row r="198" spans="1:9" ht="12.75">
      <c r="A198" s="266"/>
      <c r="B198" s="154" t="s">
        <v>746</v>
      </c>
      <c r="C198" s="143">
        <v>0</v>
      </c>
      <c r="D198" s="143">
        <v>0</v>
      </c>
      <c r="E198" s="143">
        <v>0</v>
      </c>
      <c r="F198" s="143">
        <v>0</v>
      </c>
      <c r="G198" s="143">
        <v>0</v>
      </c>
      <c r="H198" s="31"/>
      <c r="I198" s="31"/>
    </row>
    <row r="199" spans="1:9" ht="12.75">
      <c r="A199" s="266"/>
      <c r="B199" s="154" t="s">
        <v>750</v>
      </c>
      <c r="C199" s="143">
        <v>0</v>
      </c>
      <c r="D199" s="143">
        <v>0</v>
      </c>
      <c r="E199" s="143">
        <v>0</v>
      </c>
      <c r="F199" s="143">
        <v>0</v>
      </c>
      <c r="G199" s="143">
        <v>0</v>
      </c>
      <c r="H199" s="31"/>
      <c r="I199" s="31"/>
    </row>
    <row r="200" spans="1:9" ht="12.75">
      <c r="A200" s="266"/>
      <c r="B200" s="154" t="s">
        <v>754</v>
      </c>
      <c r="C200" s="143">
        <v>0</v>
      </c>
      <c r="D200" s="143">
        <v>0</v>
      </c>
      <c r="E200" s="143">
        <v>0</v>
      </c>
      <c r="F200" s="143">
        <v>0</v>
      </c>
      <c r="G200" s="143">
        <v>0</v>
      </c>
      <c r="H200" s="31"/>
      <c r="I200" s="31"/>
    </row>
    <row r="201" spans="1:9" ht="14.25" customHeight="1">
      <c r="A201" s="266" t="s">
        <v>329</v>
      </c>
      <c r="B201" s="154" t="s">
        <v>88</v>
      </c>
      <c r="C201" s="143">
        <f>SUM(C202:C206)</f>
        <v>527000</v>
      </c>
      <c r="D201" s="143">
        <f>SUM(D202:D206)</f>
        <v>389000</v>
      </c>
      <c r="E201" s="143">
        <f>SUM(E202:E206)</f>
        <v>138000</v>
      </c>
      <c r="F201" s="143">
        <f>SUM(F202:F206)</f>
        <v>0</v>
      </c>
      <c r="G201" s="143">
        <f>SUM(G202:G206)</f>
        <v>0</v>
      </c>
      <c r="H201" s="31"/>
      <c r="I201" s="31"/>
    </row>
    <row r="202" spans="1:9" ht="12.75">
      <c r="A202" s="266"/>
      <c r="B202" s="154" t="s">
        <v>517</v>
      </c>
      <c r="C202" s="143">
        <v>0</v>
      </c>
      <c r="D202" s="143">
        <v>0</v>
      </c>
      <c r="E202" s="143">
        <v>0</v>
      </c>
      <c r="F202" s="143">
        <v>0</v>
      </c>
      <c r="G202" s="143">
        <v>0</v>
      </c>
      <c r="H202" s="31"/>
      <c r="I202" s="31"/>
    </row>
    <row r="203" spans="1:9" ht="12.75">
      <c r="A203" s="266"/>
      <c r="B203" s="154" t="s">
        <v>526</v>
      </c>
      <c r="C203" s="143">
        <v>0</v>
      </c>
      <c r="D203" s="143">
        <v>0</v>
      </c>
      <c r="E203" s="143">
        <v>0</v>
      </c>
      <c r="F203" s="143">
        <v>0</v>
      </c>
      <c r="G203" s="143">
        <v>0</v>
      </c>
      <c r="H203" s="31"/>
      <c r="I203" s="31"/>
    </row>
    <row r="204" spans="1:9" ht="12.75">
      <c r="A204" s="266"/>
      <c r="B204" s="154" t="s">
        <v>746</v>
      </c>
      <c r="C204" s="143">
        <v>527000</v>
      </c>
      <c r="D204" s="143">
        <v>389000</v>
      </c>
      <c r="E204" s="143">
        <v>138000</v>
      </c>
      <c r="F204" s="143">
        <v>0</v>
      </c>
      <c r="G204" s="143">
        <v>0</v>
      </c>
      <c r="H204" s="31"/>
      <c r="I204" s="31"/>
    </row>
    <row r="205" spans="1:9" ht="12.75">
      <c r="A205" s="266"/>
      <c r="B205" s="154" t="s">
        <v>750</v>
      </c>
      <c r="C205" s="143">
        <v>0</v>
      </c>
      <c r="D205" s="143">
        <v>0</v>
      </c>
      <c r="E205" s="143">
        <v>0</v>
      </c>
      <c r="F205" s="143">
        <v>0</v>
      </c>
      <c r="G205" s="143">
        <v>0</v>
      </c>
      <c r="H205" s="31"/>
      <c r="I205" s="31"/>
    </row>
    <row r="206" spans="1:9" ht="12" customHeight="1">
      <c r="A206" s="266"/>
      <c r="B206" s="154" t="s">
        <v>754</v>
      </c>
      <c r="C206" s="143">
        <v>0</v>
      </c>
      <c r="D206" s="143">
        <v>0</v>
      </c>
      <c r="E206" s="143">
        <v>0</v>
      </c>
      <c r="F206" s="143">
        <v>0</v>
      </c>
      <c r="G206" s="143">
        <v>0</v>
      </c>
      <c r="H206" s="31"/>
      <c r="I206" s="31"/>
    </row>
    <row r="207" spans="1:9" ht="15" customHeight="1">
      <c r="A207" s="266" t="s">
        <v>330</v>
      </c>
      <c r="B207" s="154" t="s">
        <v>89</v>
      </c>
      <c r="C207" s="143">
        <f>SUM(C208:C212)</f>
        <v>684000</v>
      </c>
      <c r="D207" s="143">
        <f>SUM(D208:D212)</f>
        <v>672000</v>
      </c>
      <c r="E207" s="143">
        <f>SUM(E208:E212)</f>
        <v>12000</v>
      </c>
      <c r="F207" s="143">
        <f>SUM(F208:F212)</f>
        <v>0</v>
      </c>
      <c r="G207" s="143">
        <f>SUM(G208:G212)</f>
        <v>0</v>
      </c>
      <c r="H207" s="31"/>
      <c r="I207" s="31"/>
    </row>
    <row r="208" spans="1:9" ht="12.75">
      <c r="A208" s="266"/>
      <c r="B208" s="154" t="s">
        <v>517</v>
      </c>
      <c r="C208" s="143">
        <v>0</v>
      </c>
      <c r="D208" s="143">
        <v>0</v>
      </c>
      <c r="E208" s="143">
        <v>0</v>
      </c>
      <c r="F208" s="143">
        <v>0</v>
      </c>
      <c r="G208" s="143">
        <v>0</v>
      </c>
      <c r="H208" s="31"/>
      <c r="I208" s="31"/>
    </row>
    <row r="209" spans="1:9" ht="12.75">
      <c r="A209" s="266"/>
      <c r="B209" s="154" t="s">
        <v>526</v>
      </c>
      <c r="C209" s="143">
        <v>0</v>
      </c>
      <c r="D209" s="143">
        <v>0</v>
      </c>
      <c r="E209" s="143">
        <v>0</v>
      </c>
      <c r="F209" s="143">
        <v>0</v>
      </c>
      <c r="G209" s="143">
        <v>0</v>
      </c>
      <c r="H209" s="31"/>
      <c r="I209" s="31"/>
    </row>
    <row r="210" spans="1:9" ht="12.75">
      <c r="A210" s="266"/>
      <c r="B210" s="154" t="s">
        <v>746</v>
      </c>
      <c r="C210" s="143">
        <v>0</v>
      </c>
      <c r="D210" s="143">
        <v>0</v>
      </c>
      <c r="E210" s="143">
        <v>0</v>
      </c>
      <c r="F210" s="143">
        <v>0</v>
      </c>
      <c r="G210" s="143">
        <v>0</v>
      </c>
      <c r="H210" s="31"/>
      <c r="I210" s="31"/>
    </row>
    <row r="211" spans="1:9" ht="12.75">
      <c r="A211" s="266"/>
      <c r="B211" s="154" t="s">
        <v>750</v>
      </c>
      <c r="C211" s="143">
        <v>468000</v>
      </c>
      <c r="D211" s="143">
        <v>456000</v>
      </c>
      <c r="E211" s="143">
        <v>12000</v>
      </c>
      <c r="F211" s="143">
        <v>0</v>
      </c>
      <c r="G211" s="143">
        <v>0</v>
      </c>
      <c r="H211" s="31"/>
      <c r="I211" s="31"/>
    </row>
    <row r="212" spans="1:9" ht="12.75">
      <c r="A212" s="266"/>
      <c r="B212" s="154" t="s">
        <v>754</v>
      </c>
      <c r="C212" s="143">
        <v>216000</v>
      </c>
      <c r="D212" s="143">
        <v>216000</v>
      </c>
      <c r="E212" s="143">
        <v>0</v>
      </c>
      <c r="F212" s="143">
        <v>0</v>
      </c>
      <c r="G212" s="143">
        <v>0</v>
      </c>
      <c r="H212" s="31"/>
      <c r="I212" s="31"/>
    </row>
    <row r="213" spans="1:9" ht="25.5" customHeight="1">
      <c r="A213" s="266" t="s">
        <v>331</v>
      </c>
      <c r="B213" s="137" t="s">
        <v>90</v>
      </c>
      <c r="C213" s="143">
        <f>SUM(C214:C218)</f>
        <v>226800</v>
      </c>
      <c r="D213" s="143">
        <f>SUM(D214:D218)</f>
        <v>200800</v>
      </c>
      <c r="E213" s="143">
        <f>SUM(E214:E218)</f>
        <v>26000</v>
      </c>
      <c r="F213" s="143">
        <f>SUM(F214:F218)</f>
        <v>0</v>
      </c>
      <c r="G213" s="143">
        <f>SUM(G214:G218)</f>
        <v>0</v>
      </c>
      <c r="H213" s="31"/>
      <c r="I213" s="31"/>
    </row>
    <row r="214" spans="1:9" ht="12.75">
      <c r="A214" s="266"/>
      <c r="B214" s="137" t="s">
        <v>517</v>
      </c>
      <c r="C214" s="143">
        <v>0</v>
      </c>
      <c r="D214" s="143">
        <v>0</v>
      </c>
      <c r="E214" s="143">
        <v>0</v>
      </c>
      <c r="F214" s="143">
        <v>0</v>
      </c>
      <c r="G214" s="143">
        <v>0</v>
      </c>
      <c r="H214" s="31"/>
      <c r="I214" s="31"/>
    </row>
    <row r="215" spans="1:9" ht="12.75">
      <c r="A215" s="266"/>
      <c r="B215" s="137" t="s">
        <v>526</v>
      </c>
      <c r="C215" s="143">
        <v>106000</v>
      </c>
      <c r="D215" s="143">
        <v>80000</v>
      </c>
      <c r="E215" s="143">
        <v>26000</v>
      </c>
      <c r="F215" s="143">
        <v>0</v>
      </c>
      <c r="G215" s="143">
        <v>0</v>
      </c>
      <c r="H215" s="31"/>
      <c r="I215" s="31"/>
    </row>
    <row r="216" spans="1:9" ht="12.75">
      <c r="A216" s="266"/>
      <c r="B216" s="137" t="s">
        <v>746</v>
      </c>
      <c r="C216" s="143">
        <v>120800</v>
      </c>
      <c r="D216" s="143">
        <v>120800</v>
      </c>
      <c r="E216" s="143">
        <v>0</v>
      </c>
      <c r="F216" s="143">
        <v>0</v>
      </c>
      <c r="G216" s="143">
        <v>0</v>
      </c>
      <c r="H216" s="31"/>
      <c r="I216" s="31"/>
    </row>
    <row r="217" spans="1:9" ht="12.75">
      <c r="A217" s="266"/>
      <c r="B217" s="137" t="s">
        <v>750</v>
      </c>
      <c r="C217" s="143">
        <v>0</v>
      </c>
      <c r="D217" s="143">
        <v>0</v>
      </c>
      <c r="E217" s="143">
        <v>0</v>
      </c>
      <c r="F217" s="143">
        <v>0</v>
      </c>
      <c r="G217" s="143">
        <v>0</v>
      </c>
      <c r="H217" s="31"/>
      <c r="I217" s="31"/>
    </row>
    <row r="218" spans="1:9" ht="12.75">
      <c r="A218" s="266"/>
      <c r="B218" s="137" t="s">
        <v>754</v>
      </c>
      <c r="C218" s="143">
        <v>0</v>
      </c>
      <c r="D218" s="143">
        <v>0</v>
      </c>
      <c r="E218" s="143">
        <v>0</v>
      </c>
      <c r="F218" s="143">
        <v>0</v>
      </c>
      <c r="G218" s="143">
        <v>0</v>
      </c>
      <c r="H218" s="31"/>
      <c r="I218" s="31"/>
    </row>
    <row r="219" spans="1:9" ht="49.5" customHeight="1">
      <c r="A219" s="266" t="s">
        <v>332</v>
      </c>
      <c r="B219" s="154" t="s">
        <v>1642</v>
      </c>
      <c r="C219" s="143">
        <f>SUM(C220:C224)</f>
        <v>17500</v>
      </c>
      <c r="D219" s="143">
        <f>SUM(D220:D224)</f>
        <v>0</v>
      </c>
      <c r="E219" s="143">
        <f>SUM(E220:E224)</f>
        <v>15000</v>
      </c>
      <c r="F219" s="143">
        <f>SUM(F220:F224)</f>
        <v>2500</v>
      </c>
      <c r="G219" s="143">
        <f>SUM(G220:G224)</f>
        <v>0</v>
      </c>
      <c r="H219" s="31"/>
      <c r="I219" s="31"/>
    </row>
    <row r="220" spans="1:9" ht="12.75">
      <c r="A220" s="266"/>
      <c r="B220" s="154" t="s">
        <v>517</v>
      </c>
      <c r="C220" s="143">
        <v>0</v>
      </c>
      <c r="D220" s="143">
        <v>0</v>
      </c>
      <c r="E220" s="143">
        <v>0</v>
      </c>
      <c r="F220" s="143">
        <v>0</v>
      </c>
      <c r="G220" s="143">
        <v>0</v>
      </c>
      <c r="H220" s="31"/>
      <c r="I220" s="31"/>
    </row>
    <row r="221" spans="1:9" ht="12.75">
      <c r="A221" s="266"/>
      <c r="B221" s="154" t="s">
        <v>526</v>
      </c>
      <c r="C221" s="143">
        <v>8000</v>
      </c>
      <c r="D221" s="143">
        <v>0</v>
      </c>
      <c r="E221" s="143">
        <v>7000</v>
      </c>
      <c r="F221" s="143">
        <v>1000</v>
      </c>
      <c r="G221" s="143">
        <v>0</v>
      </c>
      <c r="H221" s="31"/>
      <c r="I221" s="31"/>
    </row>
    <row r="222" spans="1:9" ht="12.75">
      <c r="A222" s="266"/>
      <c r="B222" s="154" t="s">
        <v>746</v>
      </c>
      <c r="C222" s="143">
        <v>0</v>
      </c>
      <c r="D222" s="143">
        <v>0</v>
      </c>
      <c r="E222" s="143">
        <v>0</v>
      </c>
      <c r="F222" s="143">
        <v>0</v>
      </c>
      <c r="G222" s="143">
        <v>0</v>
      </c>
      <c r="H222" s="31"/>
      <c r="I222" s="31"/>
    </row>
    <row r="223" spans="1:9" ht="12.75">
      <c r="A223" s="266"/>
      <c r="B223" s="154" t="s">
        <v>750</v>
      </c>
      <c r="C223" s="143">
        <v>9500</v>
      </c>
      <c r="D223" s="143">
        <v>0</v>
      </c>
      <c r="E223" s="143">
        <v>8000</v>
      </c>
      <c r="F223" s="143">
        <v>1500</v>
      </c>
      <c r="G223" s="143">
        <v>0</v>
      </c>
      <c r="H223" s="31"/>
      <c r="I223" s="31"/>
    </row>
    <row r="224" spans="1:9" ht="12.75">
      <c r="A224" s="266"/>
      <c r="B224" s="154" t="s">
        <v>754</v>
      </c>
      <c r="C224" s="143">
        <v>0</v>
      </c>
      <c r="D224" s="143">
        <v>0</v>
      </c>
      <c r="E224" s="143">
        <v>0</v>
      </c>
      <c r="F224" s="143">
        <v>0</v>
      </c>
      <c r="G224" s="143">
        <v>0</v>
      </c>
      <c r="H224" s="31"/>
      <c r="I224" s="31"/>
    </row>
    <row r="225" spans="1:9" ht="24" customHeight="1">
      <c r="A225" s="266" t="s">
        <v>333</v>
      </c>
      <c r="B225" s="154" t="s">
        <v>553</v>
      </c>
      <c r="C225" s="143">
        <f>SUM(C226:C230)</f>
        <v>8000</v>
      </c>
      <c r="D225" s="143">
        <f>SUM(D226:D230)</f>
        <v>0</v>
      </c>
      <c r="E225" s="143">
        <f>SUM(E226:E230)</f>
        <v>4000</v>
      </c>
      <c r="F225" s="143">
        <f>SUM(F226:F230)</f>
        <v>4000</v>
      </c>
      <c r="G225" s="143">
        <f>SUM(G226:G230)</f>
        <v>0</v>
      </c>
      <c r="H225" s="31"/>
      <c r="I225" s="31"/>
    </row>
    <row r="226" spans="1:9" ht="12.75">
      <c r="A226" s="266"/>
      <c r="B226" s="154" t="s">
        <v>517</v>
      </c>
      <c r="C226" s="143">
        <v>0</v>
      </c>
      <c r="D226" s="143">
        <v>0</v>
      </c>
      <c r="E226" s="143">
        <v>0</v>
      </c>
      <c r="F226" s="143">
        <v>0</v>
      </c>
      <c r="G226" s="143">
        <v>0</v>
      </c>
      <c r="H226" s="31"/>
      <c r="I226" s="31"/>
    </row>
    <row r="227" spans="1:9" ht="12.75">
      <c r="A227" s="266"/>
      <c r="B227" s="154" t="s">
        <v>526</v>
      </c>
      <c r="C227" s="143">
        <v>2000</v>
      </c>
      <c r="D227" s="143">
        <v>0</v>
      </c>
      <c r="E227" s="143">
        <v>1000</v>
      </c>
      <c r="F227" s="143">
        <v>1000</v>
      </c>
      <c r="G227" s="143">
        <v>0</v>
      </c>
      <c r="H227" s="31"/>
      <c r="I227" s="31"/>
    </row>
    <row r="228" spans="1:9" ht="12.75">
      <c r="A228" s="266"/>
      <c r="B228" s="154" t="s">
        <v>746</v>
      </c>
      <c r="C228" s="143">
        <v>2000</v>
      </c>
      <c r="D228" s="143">
        <v>0</v>
      </c>
      <c r="E228" s="143">
        <v>1000</v>
      </c>
      <c r="F228" s="143">
        <v>1000</v>
      </c>
      <c r="G228" s="143">
        <v>0</v>
      </c>
      <c r="H228" s="31"/>
      <c r="I228" s="31"/>
    </row>
    <row r="229" spans="1:9" ht="12.75">
      <c r="A229" s="266"/>
      <c r="B229" s="154" t="s">
        <v>750</v>
      </c>
      <c r="C229" s="143">
        <v>2000</v>
      </c>
      <c r="D229" s="143">
        <v>0</v>
      </c>
      <c r="E229" s="143">
        <v>1000</v>
      </c>
      <c r="F229" s="143">
        <v>1000</v>
      </c>
      <c r="G229" s="143">
        <v>0</v>
      </c>
      <c r="H229" s="31"/>
      <c r="I229" s="31"/>
    </row>
    <row r="230" spans="1:9" ht="12.75">
      <c r="A230" s="266"/>
      <c r="B230" s="154" t="s">
        <v>754</v>
      </c>
      <c r="C230" s="143">
        <v>2000</v>
      </c>
      <c r="D230" s="143">
        <v>0</v>
      </c>
      <c r="E230" s="143">
        <v>1000</v>
      </c>
      <c r="F230" s="143">
        <v>1000</v>
      </c>
      <c r="G230" s="143">
        <v>0</v>
      </c>
      <c r="H230" s="31"/>
      <c r="I230" s="31"/>
    </row>
    <row r="231" spans="1:9" ht="24.75" customHeight="1">
      <c r="A231" s="266" t="s">
        <v>334</v>
      </c>
      <c r="B231" s="154" t="s">
        <v>1643</v>
      </c>
      <c r="C231" s="143">
        <f>SUM(C232:C236)</f>
        <v>11220</v>
      </c>
      <c r="D231" s="143">
        <f>SUM(D232:D236)</f>
        <v>0</v>
      </c>
      <c r="E231" s="143">
        <f>SUM(E232:E236)</f>
        <v>11220</v>
      </c>
      <c r="F231" s="143">
        <f>SUM(F232:F236)</f>
        <v>0</v>
      </c>
      <c r="G231" s="143">
        <f>SUM(G232:G236)</f>
        <v>0</v>
      </c>
      <c r="H231" s="31"/>
      <c r="I231" s="31"/>
    </row>
    <row r="232" spans="1:9" ht="12.75">
      <c r="A232" s="266"/>
      <c r="B232" s="154" t="s">
        <v>517</v>
      </c>
      <c r="C232" s="143">
        <v>0</v>
      </c>
      <c r="D232" s="143">
        <v>0</v>
      </c>
      <c r="E232" s="143">
        <v>0</v>
      </c>
      <c r="F232" s="143">
        <v>0</v>
      </c>
      <c r="G232" s="143">
        <v>0</v>
      </c>
      <c r="H232" s="31"/>
      <c r="I232" s="31"/>
    </row>
    <row r="233" spans="1:9" ht="12.75">
      <c r="A233" s="266"/>
      <c r="B233" s="154" t="s">
        <v>526</v>
      </c>
      <c r="C233" s="143">
        <v>840</v>
      </c>
      <c r="D233" s="143">
        <v>0</v>
      </c>
      <c r="E233" s="143">
        <v>840</v>
      </c>
      <c r="F233" s="143">
        <v>0</v>
      </c>
      <c r="G233" s="143">
        <v>0</v>
      </c>
      <c r="H233" s="31"/>
      <c r="I233" s="31"/>
    </row>
    <row r="234" spans="1:9" ht="12.75">
      <c r="A234" s="266"/>
      <c r="B234" s="154" t="s">
        <v>746</v>
      </c>
      <c r="C234" s="143">
        <v>1680</v>
      </c>
      <c r="D234" s="143">
        <v>0</v>
      </c>
      <c r="E234" s="143">
        <v>1680</v>
      </c>
      <c r="F234" s="143">
        <v>0</v>
      </c>
      <c r="G234" s="143">
        <v>0</v>
      </c>
      <c r="H234" s="31"/>
      <c r="I234" s="31"/>
    </row>
    <row r="235" spans="1:9" ht="12.75">
      <c r="A235" s="266"/>
      <c r="B235" s="154" t="s">
        <v>750</v>
      </c>
      <c r="C235" s="143">
        <v>4200</v>
      </c>
      <c r="D235" s="143">
        <v>0</v>
      </c>
      <c r="E235" s="143">
        <v>4200</v>
      </c>
      <c r="F235" s="143">
        <v>0</v>
      </c>
      <c r="G235" s="143">
        <v>0</v>
      </c>
      <c r="H235" s="31"/>
      <c r="I235" s="31"/>
    </row>
    <row r="236" spans="1:9" ht="12.75">
      <c r="A236" s="266"/>
      <c r="B236" s="154" t="s">
        <v>754</v>
      </c>
      <c r="C236" s="143">
        <v>4500</v>
      </c>
      <c r="D236" s="143">
        <v>0</v>
      </c>
      <c r="E236" s="143">
        <v>4500</v>
      </c>
      <c r="F236" s="143">
        <v>0</v>
      </c>
      <c r="G236" s="143">
        <v>0</v>
      </c>
      <c r="H236" s="31"/>
      <c r="I236" s="31"/>
    </row>
    <row r="237" spans="1:9" ht="19.5" customHeight="1">
      <c r="A237" s="115" t="s">
        <v>703</v>
      </c>
      <c r="B237" s="275" t="s">
        <v>627</v>
      </c>
      <c r="C237" s="275"/>
      <c r="D237" s="275"/>
      <c r="E237" s="275"/>
      <c r="F237" s="275"/>
      <c r="G237" s="275"/>
      <c r="H237" s="31"/>
      <c r="I237" s="31"/>
    </row>
    <row r="238" spans="1:9" ht="25.5">
      <c r="A238" s="266" t="s">
        <v>1255</v>
      </c>
      <c r="B238" s="152" t="s">
        <v>629</v>
      </c>
      <c r="C238" s="143">
        <f>C239+C240+C241+C242+C243</f>
        <v>1401725</v>
      </c>
      <c r="D238" s="143">
        <f>D239+D240+D241+D242+D243</f>
        <v>58600</v>
      </c>
      <c r="E238" s="143">
        <f>E239+E240+E241+E242+E243</f>
        <v>45500</v>
      </c>
      <c r="F238" s="143">
        <f>F239+F240+F241+F242+F243</f>
        <v>1297625</v>
      </c>
      <c r="G238" s="143">
        <f>G239+G240+G241+G242+G243</f>
        <v>0</v>
      </c>
      <c r="H238" s="31"/>
      <c r="I238" s="31"/>
    </row>
    <row r="239" spans="1:9" ht="12.75">
      <c r="A239" s="266"/>
      <c r="B239" s="152" t="s">
        <v>488</v>
      </c>
      <c r="C239" s="143">
        <v>230500</v>
      </c>
      <c r="D239" s="143">
        <v>10600</v>
      </c>
      <c r="E239" s="143">
        <v>6500</v>
      </c>
      <c r="F239" s="143">
        <v>213400</v>
      </c>
      <c r="G239" s="143">
        <v>0</v>
      </c>
      <c r="H239" s="31"/>
      <c r="I239" s="31"/>
    </row>
    <row r="240" spans="1:9" ht="12.75">
      <c r="A240" s="266"/>
      <c r="B240" s="152" t="s">
        <v>944</v>
      </c>
      <c r="C240" s="143">
        <v>254020</v>
      </c>
      <c r="D240" s="143">
        <v>11000</v>
      </c>
      <c r="E240" s="143">
        <v>7000</v>
      </c>
      <c r="F240" s="143">
        <v>236020</v>
      </c>
      <c r="G240" s="143">
        <v>0</v>
      </c>
      <c r="H240" s="31"/>
      <c r="I240" s="31"/>
    </row>
    <row r="241" spans="1:9" ht="12.75">
      <c r="A241" s="266"/>
      <c r="B241" s="152" t="s">
        <v>530</v>
      </c>
      <c r="C241" s="143">
        <v>278970</v>
      </c>
      <c r="D241" s="143">
        <v>11500</v>
      </c>
      <c r="E241" s="143">
        <v>9500</v>
      </c>
      <c r="F241" s="143">
        <v>257970</v>
      </c>
      <c r="G241" s="143">
        <v>0</v>
      </c>
      <c r="H241" s="31"/>
      <c r="I241" s="31"/>
    </row>
    <row r="242" spans="1:9" ht="12.75">
      <c r="A242" s="266"/>
      <c r="B242" s="152" t="s">
        <v>926</v>
      </c>
      <c r="C242" s="143">
        <v>307267</v>
      </c>
      <c r="D242" s="143">
        <v>12500</v>
      </c>
      <c r="E242" s="143">
        <v>11000</v>
      </c>
      <c r="F242" s="143">
        <v>283767</v>
      </c>
      <c r="G242" s="143">
        <v>0</v>
      </c>
      <c r="H242" s="31"/>
      <c r="I242" s="31"/>
    </row>
    <row r="243" spans="1:9" ht="20.25" customHeight="1">
      <c r="A243" s="266"/>
      <c r="B243" s="152" t="s">
        <v>1569</v>
      </c>
      <c r="C243" s="143">
        <v>330968</v>
      </c>
      <c r="D243" s="143">
        <v>13000</v>
      </c>
      <c r="E243" s="143">
        <v>11500</v>
      </c>
      <c r="F243" s="143">
        <v>306468</v>
      </c>
      <c r="G243" s="143">
        <v>0</v>
      </c>
      <c r="H243" s="31"/>
      <c r="I243" s="31"/>
    </row>
    <row r="244" spans="1:9" ht="38.25">
      <c r="A244" s="266" t="s">
        <v>576</v>
      </c>
      <c r="B244" s="152" t="s">
        <v>532</v>
      </c>
      <c r="C244" s="143">
        <f>C245+C246+C247+C248+C249</f>
        <v>6458160</v>
      </c>
      <c r="D244" s="143">
        <f>D245+D246+D247+D248+D249</f>
        <v>4425590</v>
      </c>
      <c r="E244" s="143">
        <f>E245+E246+E247+E248+E249</f>
        <v>1397830</v>
      </c>
      <c r="F244" s="143">
        <f>F245+F246+F247+F248+F249</f>
        <v>634740</v>
      </c>
      <c r="G244" s="143">
        <f>G245+G246+G247+G248+G249</f>
        <v>0</v>
      </c>
      <c r="H244" s="31"/>
      <c r="I244" s="31"/>
    </row>
    <row r="245" spans="1:9" ht="12.75">
      <c r="A245" s="266"/>
      <c r="B245" s="152" t="s">
        <v>488</v>
      </c>
      <c r="C245" s="143">
        <v>748910</v>
      </c>
      <c r="D245" s="143">
        <v>531560</v>
      </c>
      <c r="E245" s="143">
        <v>144910</v>
      </c>
      <c r="F245" s="143">
        <v>72440</v>
      </c>
      <c r="G245" s="143">
        <v>0</v>
      </c>
      <c r="H245" s="31"/>
      <c r="I245" s="31"/>
    </row>
    <row r="246" spans="1:9" ht="12.75">
      <c r="A246" s="266"/>
      <c r="B246" s="152" t="s">
        <v>944</v>
      </c>
      <c r="C246" s="143">
        <v>1176540</v>
      </c>
      <c r="D246" s="143">
        <v>828360</v>
      </c>
      <c r="E246" s="143">
        <v>233160</v>
      </c>
      <c r="F246" s="143">
        <v>115020</v>
      </c>
      <c r="G246" s="143">
        <v>0</v>
      </c>
      <c r="H246" s="31"/>
      <c r="I246" s="31"/>
    </row>
    <row r="247" spans="1:9" ht="12.75">
      <c r="A247" s="266"/>
      <c r="B247" s="152" t="s">
        <v>530</v>
      </c>
      <c r="C247" s="143">
        <v>1622430</v>
      </c>
      <c r="D247" s="143">
        <v>1129510</v>
      </c>
      <c r="E247" s="143">
        <v>329390</v>
      </c>
      <c r="F247" s="143">
        <v>163530</v>
      </c>
      <c r="G247" s="143">
        <v>0</v>
      </c>
      <c r="H247" s="31"/>
      <c r="I247" s="31"/>
    </row>
    <row r="248" spans="1:9" ht="12.75">
      <c r="A248" s="266"/>
      <c r="B248" s="152" t="s">
        <v>926</v>
      </c>
      <c r="C248" s="143">
        <v>1353740</v>
      </c>
      <c r="D248" s="143">
        <v>866480</v>
      </c>
      <c r="E248" s="143">
        <v>367010</v>
      </c>
      <c r="F248" s="143">
        <v>120250</v>
      </c>
      <c r="G248" s="143">
        <v>0</v>
      </c>
      <c r="H248" s="31"/>
      <c r="I248" s="31"/>
    </row>
    <row r="249" spans="1:9" ht="25.5" customHeight="1">
      <c r="A249" s="266"/>
      <c r="B249" s="152" t="s">
        <v>1569</v>
      </c>
      <c r="C249" s="143">
        <v>1556540</v>
      </c>
      <c r="D249" s="143">
        <v>1069680</v>
      </c>
      <c r="E249" s="143">
        <v>323360</v>
      </c>
      <c r="F249" s="143">
        <v>163500</v>
      </c>
      <c r="G249" s="143">
        <v>0</v>
      </c>
      <c r="H249" s="31"/>
      <c r="I249" s="31"/>
    </row>
    <row r="250" spans="1:9" ht="25.5">
      <c r="A250" s="266" t="s">
        <v>581</v>
      </c>
      <c r="B250" s="152" t="s">
        <v>534</v>
      </c>
      <c r="C250" s="143">
        <f>C251+C252+C253+C254+C255</f>
        <v>973326.5</v>
      </c>
      <c r="D250" s="143">
        <f>D251+D252+D253+D254+D255</f>
        <v>0</v>
      </c>
      <c r="E250" s="143">
        <f>E251+E252+E253+E254+E255</f>
        <v>486236</v>
      </c>
      <c r="F250" s="143">
        <f>F251+F252+F253+F254+F255</f>
        <v>445056</v>
      </c>
      <c r="G250" s="143">
        <f>G251+G252+G253+G254+G255</f>
        <v>42034.5</v>
      </c>
      <c r="H250" s="31"/>
      <c r="I250" s="31"/>
    </row>
    <row r="251" spans="1:9" ht="12.75">
      <c r="A251" s="266"/>
      <c r="B251" s="152" t="s">
        <v>488</v>
      </c>
      <c r="C251" s="143">
        <v>149726.5</v>
      </c>
      <c r="D251" s="143">
        <v>0</v>
      </c>
      <c r="E251" s="143">
        <v>74436</v>
      </c>
      <c r="F251" s="143">
        <v>74436</v>
      </c>
      <c r="G251" s="143">
        <v>854.5</v>
      </c>
      <c r="H251" s="31"/>
      <c r="I251" s="31"/>
    </row>
    <row r="252" spans="1:9" ht="12.75">
      <c r="A252" s="266"/>
      <c r="B252" s="152" t="s">
        <v>944</v>
      </c>
      <c r="C252" s="143">
        <v>213300</v>
      </c>
      <c r="D252" s="143">
        <v>0</v>
      </c>
      <c r="E252" s="143">
        <v>106650</v>
      </c>
      <c r="F252" s="143">
        <v>95985</v>
      </c>
      <c r="G252" s="143">
        <v>10665</v>
      </c>
      <c r="H252" s="31"/>
      <c r="I252" s="31"/>
    </row>
    <row r="253" spans="1:9" ht="12.75">
      <c r="A253" s="266"/>
      <c r="B253" s="152" t="s">
        <v>530</v>
      </c>
      <c r="C253" s="143">
        <v>206500</v>
      </c>
      <c r="D253" s="143">
        <v>0</v>
      </c>
      <c r="E253" s="143">
        <v>103250</v>
      </c>
      <c r="F253" s="143">
        <v>92925</v>
      </c>
      <c r="G253" s="143">
        <v>10325</v>
      </c>
      <c r="H253" s="31"/>
      <c r="I253" s="31"/>
    </row>
    <row r="254" spans="1:9" ht="12.75">
      <c r="A254" s="266"/>
      <c r="B254" s="152" t="s">
        <v>926</v>
      </c>
      <c r="C254" s="143">
        <v>201800</v>
      </c>
      <c r="D254" s="143">
        <v>0</v>
      </c>
      <c r="E254" s="143">
        <v>100900</v>
      </c>
      <c r="F254" s="143">
        <v>90810</v>
      </c>
      <c r="G254" s="143">
        <v>10090</v>
      </c>
      <c r="H254" s="31"/>
      <c r="I254" s="31"/>
    </row>
    <row r="255" spans="1:9" ht="24" customHeight="1">
      <c r="A255" s="266"/>
      <c r="B255" s="152" t="s">
        <v>1569</v>
      </c>
      <c r="C255" s="143">
        <v>202000</v>
      </c>
      <c r="D255" s="143">
        <v>0</v>
      </c>
      <c r="E255" s="143">
        <v>101000</v>
      </c>
      <c r="F255" s="143">
        <v>90900</v>
      </c>
      <c r="G255" s="143">
        <v>10100</v>
      </c>
      <c r="H255" s="31"/>
      <c r="I255" s="31"/>
    </row>
    <row r="256" spans="1:9" ht="38.25">
      <c r="A256" s="266" t="s">
        <v>584</v>
      </c>
      <c r="B256" s="152" t="s">
        <v>535</v>
      </c>
      <c r="C256" s="143">
        <f>C257+C258+C259+C260+C261</f>
        <v>48700</v>
      </c>
      <c r="D256" s="143">
        <f>D257+D258+D259+D260+D261</f>
        <v>0</v>
      </c>
      <c r="E256" s="143">
        <f>E257+E258+E259+E260+E261</f>
        <v>24350</v>
      </c>
      <c r="F256" s="143">
        <f>F257+F258+F259+F260+F261</f>
        <v>23380</v>
      </c>
      <c r="G256" s="143">
        <f>G257+G258+G259+G260+G261</f>
        <v>970</v>
      </c>
      <c r="H256" s="31"/>
      <c r="I256" s="31"/>
    </row>
    <row r="257" spans="1:9" ht="12.75">
      <c r="A257" s="266"/>
      <c r="B257" s="152" t="s">
        <v>488</v>
      </c>
      <c r="C257" s="143">
        <v>14610</v>
      </c>
      <c r="D257" s="143">
        <v>0</v>
      </c>
      <c r="E257" s="143">
        <v>7305</v>
      </c>
      <c r="F257" s="143">
        <v>7015</v>
      </c>
      <c r="G257" s="143">
        <v>290</v>
      </c>
      <c r="H257" s="31"/>
      <c r="I257" s="31"/>
    </row>
    <row r="258" spans="1:9" ht="12.75">
      <c r="A258" s="266"/>
      <c r="B258" s="152" t="s">
        <v>944</v>
      </c>
      <c r="C258" s="143">
        <v>15425</v>
      </c>
      <c r="D258" s="143">
        <v>0</v>
      </c>
      <c r="E258" s="143">
        <v>7712.5</v>
      </c>
      <c r="F258" s="143">
        <v>7402.5</v>
      </c>
      <c r="G258" s="143">
        <v>310</v>
      </c>
      <c r="H258" s="31"/>
      <c r="I258" s="31"/>
    </row>
    <row r="259" spans="1:9" ht="12.75">
      <c r="A259" s="266"/>
      <c r="B259" s="152" t="s">
        <v>530</v>
      </c>
      <c r="C259" s="143">
        <v>18665</v>
      </c>
      <c r="D259" s="143">
        <v>0</v>
      </c>
      <c r="E259" s="143">
        <v>9332.5</v>
      </c>
      <c r="F259" s="143">
        <v>8962.5</v>
      </c>
      <c r="G259" s="143">
        <v>370</v>
      </c>
      <c r="H259" s="31"/>
      <c r="I259" s="31"/>
    </row>
    <row r="260" spans="1:9" ht="12.75">
      <c r="A260" s="266"/>
      <c r="B260" s="152" t="s">
        <v>926</v>
      </c>
      <c r="C260" s="143">
        <v>0</v>
      </c>
      <c r="D260" s="143">
        <v>0</v>
      </c>
      <c r="E260" s="143">
        <v>0</v>
      </c>
      <c r="F260" s="143">
        <v>0</v>
      </c>
      <c r="G260" s="143">
        <v>0</v>
      </c>
      <c r="H260" s="31"/>
      <c r="I260" s="31"/>
    </row>
    <row r="261" spans="1:9" ht="12.75">
      <c r="A261" s="266"/>
      <c r="B261" s="152" t="s">
        <v>1569</v>
      </c>
      <c r="C261" s="143">
        <v>0</v>
      </c>
      <c r="D261" s="143">
        <v>0</v>
      </c>
      <c r="E261" s="143">
        <v>0</v>
      </c>
      <c r="F261" s="143">
        <v>0</v>
      </c>
      <c r="G261" s="143">
        <v>0</v>
      </c>
      <c r="H261" s="31"/>
      <c r="I261" s="31"/>
    </row>
    <row r="262" spans="1:9" ht="20.25" customHeight="1">
      <c r="A262" s="115" t="s">
        <v>1</v>
      </c>
      <c r="B262" s="275" t="s">
        <v>538</v>
      </c>
      <c r="C262" s="275"/>
      <c r="D262" s="275"/>
      <c r="E262" s="275"/>
      <c r="F262" s="275"/>
      <c r="G262" s="275"/>
      <c r="H262" s="31"/>
      <c r="I262" s="31"/>
    </row>
    <row r="263" spans="1:9" ht="19.5" customHeight="1">
      <c r="A263" s="266" t="s">
        <v>803</v>
      </c>
      <c r="B263" s="152" t="s">
        <v>945</v>
      </c>
      <c r="C263" s="143">
        <f>C264+C265+C266+C267+C268</f>
        <v>11375</v>
      </c>
      <c r="D263" s="143">
        <f>D264+D265+D266+D267+D268</f>
        <v>5419</v>
      </c>
      <c r="E263" s="143">
        <f>E264+E265+E266+E267+E268</f>
        <v>4420</v>
      </c>
      <c r="F263" s="143">
        <f>F264+F265+F266+F267+F268</f>
        <v>280</v>
      </c>
      <c r="G263" s="143">
        <f>G264+G265+G266+G267+G268</f>
        <v>1256</v>
      </c>
      <c r="H263" s="31"/>
      <c r="I263" s="31"/>
    </row>
    <row r="264" spans="1:9" ht="12.75">
      <c r="A264" s="266"/>
      <c r="B264" s="152" t="s">
        <v>1571</v>
      </c>
      <c r="C264" s="143">
        <v>2813.8</v>
      </c>
      <c r="D264" s="143">
        <v>1083.8</v>
      </c>
      <c r="E264" s="143">
        <v>1500</v>
      </c>
      <c r="F264" s="143">
        <v>80</v>
      </c>
      <c r="G264" s="143">
        <v>150</v>
      </c>
      <c r="H264" s="31"/>
      <c r="I264" s="31"/>
    </row>
    <row r="265" spans="1:9" ht="12.75">
      <c r="A265" s="266"/>
      <c r="B265" s="152" t="s">
        <v>526</v>
      </c>
      <c r="C265" s="143">
        <v>3393.8</v>
      </c>
      <c r="D265" s="143">
        <v>1083.8</v>
      </c>
      <c r="E265" s="143">
        <v>1420</v>
      </c>
      <c r="F265" s="143">
        <v>70</v>
      </c>
      <c r="G265" s="143">
        <v>820</v>
      </c>
      <c r="H265" s="31"/>
      <c r="I265" s="31"/>
    </row>
    <row r="266" spans="1:9" ht="12.75">
      <c r="A266" s="266"/>
      <c r="B266" s="152" t="s">
        <v>746</v>
      </c>
      <c r="C266" s="143">
        <v>2619.8</v>
      </c>
      <c r="D266" s="143">
        <v>1083.8</v>
      </c>
      <c r="E266" s="143">
        <v>1190</v>
      </c>
      <c r="F266" s="143">
        <v>60</v>
      </c>
      <c r="G266" s="143">
        <v>286</v>
      </c>
      <c r="H266" s="31"/>
      <c r="I266" s="31"/>
    </row>
    <row r="267" spans="1:9" ht="12.75">
      <c r="A267" s="266"/>
      <c r="B267" s="152" t="s">
        <v>750</v>
      </c>
      <c r="C267" s="143">
        <v>1293.8</v>
      </c>
      <c r="D267" s="143">
        <v>1083.8</v>
      </c>
      <c r="E267" s="143">
        <v>170</v>
      </c>
      <c r="F267" s="143">
        <v>40</v>
      </c>
      <c r="G267" s="143">
        <v>0</v>
      </c>
      <c r="H267" s="31"/>
      <c r="I267" s="31"/>
    </row>
    <row r="268" spans="1:9" ht="12.75">
      <c r="A268" s="266"/>
      <c r="B268" s="152" t="s">
        <v>754</v>
      </c>
      <c r="C268" s="143">
        <v>1253.8</v>
      </c>
      <c r="D268" s="143">
        <v>1083.8</v>
      </c>
      <c r="E268" s="143">
        <v>140</v>
      </c>
      <c r="F268" s="143">
        <v>30</v>
      </c>
      <c r="G268" s="143">
        <v>0</v>
      </c>
      <c r="H268" s="31"/>
      <c r="I268" s="31"/>
    </row>
    <row r="269" spans="1:9" ht="18" customHeight="1">
      <c r="A269" s="266" t="s">
        <v>804</v>
      </c>
      <c r="B269" s="152" t="s">
        <v>946</v>
      </c>
      <c r="C269" s="143">
        <f>C270+C271+C272+C273+C274</f>
        <v>1872.5</v>
      </c>
      <c r="D269" s="143">
        <f>D270+D271+D272+D273+D274</f>
        <v>1872.5</v>
      </c>
      <c r="E269" s="143">
        <f>E270+E271+E272+E273+E274</f>
        <v>0</v>
      </c>
      <c r="F269" s="143">
        <f>F270+F271+F272+F273+F274</f>
        <v>0</v>
      </c>
      <c r="G269" s="143">
        <f>G270+G271+G272+G273+G274</f>
        <v>0</v>
      </c>
      <c r="H269" s="31"/>
      <c r="I269" s="31"/>
    </row>
    <row r="270" spans="1:9" ht="12.75">
      <c r="A270" s="266"/>
      <c r="B270" s="152" t="s">
        <v>517</v>
      </c>
      <c r="C270" s="143">
        <v>624.2</v>
      </c>
      <c r="D270" s="143">
        <v>624.2</v>
      </c>
      <c r="E270" s="143">
        <v>0</v>
      </c>
      <c r="F270" s="143">
        <v>0</v>
      </c>
      <c r="G270" s="143">
        <v>0</v>
      </c>
      <c r="H270" s="31"/>
      <c r="I270" s="31"/>
    </row>
    <row r="271" spans="1:9" ht="12.75">
      <c r="A271" s="266"/>
      <c r="B271" s="152" t="s">
        <v>526</v>
      </c>
      <c r="C271" s="143">
        <v>624.2</v>
      </c>
      <c r="D271" s="143">
        <v>624.2</v>
      </c>
      <c r="E271" s="143">
        <v>0</v>
      </c>
      <c r="F271" s="143">
        <v>0</v>
      </c>
      <c r="G271" s="143">
        <v>0</v>
      </c>
      <c r="H271" s="31"/>
      <c r="I271" s="31"/>
    </row>
    <row r="272" spans="1:9" ht="12.75">
      <c r="A272" s="266"/>
      <c r="B272" s="152" t="s">
        <v>746</v>
      </c>
      <c r="C272" s="143">
        <v>624.1</v>
      </c>
      <c r="D272" s="143">
        <v>624.1</v>
      </c>
      <c r="E272" s="143">
        <v>0</v>
      </c>
      <c r="F272" s="143">
        <v>0</v>
      </c>
      <c r="G272" s="143">
        <v>0</v>
      </c>
      <c r="H272" s="31"/>
      <c r="I272" s="31"/>
    </row>
    <row r="273" spans="1:9" ht="12.75">
      <c r="A273" s="266"/>
      <c r="B273" s="152" t="s">
        <v>750</v>
      </c>
      <c r="C273" s="143">
        <v>0</v>
      </c>
      <c r="D273" s="143">
        <v>0</v>
      </c>
      <c r="E273" s="143">
        <v>0</v>
      </c>
      <c r="F273" s="143">
        <v>0</v>
      </c>
      <c r="G273" s="143">
        <v>0</v>
      </c>
      <c r="H273" s="31"/>
      <c r="I273" s="31"/>
    </row>
    <row r="274" spans="1:9" ht="22.5" customHeight="1">
      <c r="A274" s="266"/>
      <c r="B274" s="152" t="s">
        <v>754</v>
      </c>
      <c r="C274" s="143">
        <v>0</v>
      </c>
      <c r="D274" s="143">
        <v>0</v>
      </c>
      <c r="E274" s="143">
        <v>0</v>
      </c>
      <c r="F274" s="143">
        <v>0</v>
      </c>
      <c r="G274" s="143">
        <v>0</v>
      </c>
      <c r="H274" s="31"/>
      <c r="I274" s="31"/>
    </row>
    <row r="275" spans="1:9" ht="15.75" customHeight="1">
      <c r="A275" s="266" t="s">
        <v>805</v>
      </c>
      <c r="B275" s="152" t="s">
        <v>947</v>
      </c>
      <c r="C275" s="143">
        <f>C276+C277+C278+C279+C280</f>
        <v>450</v>
      </c>
      <c r="D275" s="143">
        <f>D276+D277+D278+D279+D280</f>
        <v>450</v>
      </c>
      <c r="E275" s="143">
        <f>E276+E277+E278+E279+E280</f>
        <v>0</v>
      </c>
      <c r="F275" s="143">
        <f>F276+F277+F278+F279+F280</f>
        <v>0</v>
      </c>
      <c r="G275" s="143">
        <f>G276+G277+G278+G279+G280</f>
        <v>0</v>
      </c>
      <c r="H275" s="31"/>
      <c r="I275" s="31"/>
    </row>
    <row r="276" spans="1:9" ht="12.75">
      <c r="A276" s="266"/>
      <c r="B276" s="152" t="s">
        <v>517</v>
      </c>
      <c r="C276" s="143">
        <v>450</v>
      </c>
      <c r="D276" s="143">
        <v>450</v>
      </c>
      <c r="E276" s="143">
        <v>0</v>
      </c>
      <c r="F276" s="143">
        <v>0</v>
      </c>
      <c r="G276" s="143">
        <v>0</v>
      </c>
      <c r="H276" s="31"/>
      <c r="I276" s="31"/>
    </row>
    <row r="277" spans="1:9" ht="12.75">
      <c r="A277" s="266"/>
      <c r="B277" s="152" t="s">
        <v>526</v>
      </c>
      <c r="C277" s="143">
        <v>0</v>
      </c>
      <c r="D277" s="143">
        <v>0</v>
      </c>
      <c r="E277" s="143">
        <v>0</v>
      </c>
      <c r="F277" s="143">
        <v>0</v>
      </c>
      <c r="G277" s="143">
        <v>0</v>
      </c>
      <c r="H277" s="31"/>
      <c r="I277" s="31"/>
    </row>
    <row r="278" spans="1:9" ht="12.75">
      <c r="A278" s="266"/>
      <c r="B278" s="152" t="s">
        <v>746</v>
      </c>
      <c r="C278" s="143">
        <v>0</v>
      </c>
      <c r="D278" s="143">
        <v>0</v>
      </c>
      <c r="E278" s="143">
        <v>0</v>
      </c>
      <c r="F278" s="143">
        <v>0</v>
      </c>
      <c r="G278" s="143">
        <v>0</v>
      </c>
      <c r="H278" s="31"/>
      <c r="I278" s="31"/>
    </row>
    <row r="279" spans="1:9" ht="12.75">
      <c r="A279" s="266"/>
      <c r="B279" s="152" t="s">
        <v>750</v>
      </c>
      <c r="C279" s="143">
        <v>0</v>
      </c>
      <c r="D279" s="143">
        <v>0</v>
      </c>
      <c r="E279" s="143">
        <v>0</v>
      </c>
      <c r="F279" s="143">
        <v>0</v>
      </c>
      <c r="G279" s="143">
        <v>0</v>
      </c>
      <c r="H279" s="31"/>
      <c r="I279" s="31"/>
    </row>
    <row r="280" spans="1:9" ht="21" customHeight="1">
      <c r="A280" s="266"/>
      <c r="B280" s="152" t="s">
        <v>754</v>
      </c>
      <c r="C280" s="143">
        <v>0</v>
      </c>
      <c r="D280" s="143">
        <v>0</v>
      </c>
      <c r="E280" s="143">
        <v>0</v>
      </c>
      <c r="F280" s="143">
        <v>0</v>
      </c>
      <c r="G280" s="143">
        <v>0</v>
      </c>
      <c r="H280" s="31"/>
      <c r="I280" s="31"/>
    </row>
    <row r="281" spans="1:9" ht="45" customHeight="1">
      <c r="A281" s="266" t="s">
        <v>806</v>
      </c>
      <c r="B281" s="152" t="s">
        <v>477</v>
      </c>
      <c r="C281" s="143">
        <f>C282+C283+C284+C285+C286</f>
        <v>213856.8</v>
      </c>
      <c r="D281" s="143">
        <f>D282+D283+D284+D285+D286</f>
        <v>0</v>
      </c>
      <c r="E281" s="143">
        <f>E282+E283+E284+E285+E286</f>
        <v>0</v>
      </c>
      <c r="F281" s="143">
        <f>F282+F283+F284+F285+F286</f>
        <v>213856.8</v>
      </c>
      <c r="G281" s="143">
        <f>G282+G283+G284+G285+G286</f>
        <v>0</v>
      </c>
      <c r="H281" s="31"/>
      <c r="I281" s="31"/>
    </row>
    <row r="282" spans="1:9" ht="12.75">
      <c r="A282" s="266"/>
      <c r="B282" s="152" t="s">
        <v>517</v>
      </c>
      <c r="C282" s="143">
        <v>1221.7</v>
      </c>
      <c r="D282" s="143">
        <v>0</v>
      </c>
      <c r="E282" s="143">
        <v>0</v>
      </c>
      <c r="F282" s="143">
        <v>1221.7</v>
      </c>
      <c r="G282" s="143">
        <v>0</v>
      </c>
      <c r="H282" s="31"/>
      <c r="I282" s="31"/>
    </row>
    <row r="283" spans="1:9" ht="12.75">
      <c r="A283" s="266"/>
      <c r="B283" s="152" t="s">
        <v>526</v>
      </c>
      <c r="C283" s="143">
        <v>41105.4</v>
      </c>
      <c r="D283" s="143">
        <v>0</v>
      </c>
      <c r="E283" s="143">
        <v>0</v>
      </c>
      <c r="F283" s="143">
        <v>41105.4</v>
      </c>
      <c r="G283" s="143">
        <v>0</v>
      </c>
      <c r="H283" s="31"/>
      <c r="I283" s="31"/>
    </row>
    <row r="284" spans="1:9" ht="12.75">
      <c r="A284" s="266"/>
      <c r="B284" s="152" t="s">
        <v>746</v>
      </c>
      <c r="C284" s="143">
        <v>44762.9</v>
      </c>
      <c r="D284" s="143">
        <v>0</v>
      </c>
      <c r="E284" s="143">
        <v>0</v>
      </c>
      <c r="F284" s="143">
        <v>44762.9</v>
      </c>
      <c r="G284" s="143">
        <v>0</v>
      </c>
      <c r="H284" s="31"/>
      <c r="I284" s="31"/>
    </row>
    <row r="285" spans="1:9" ht="12.75">
      <c r="A285" s="266"/>
      <c r="B285" s="152" t="s">
        <v>750</v>
      </c>
      <c r="C285" s="143">
        <v>71219.9</v>
      </c>
      <c r="D285" s="143">
        <v>0</v>
      </c>
      <c r="E285" s="143">
        <v>0</v>
      </c>
      <c r="F285" s="143">
        <v>71219.9</v>
      </c>
      <c r="G285" s="143">
        <v>0</v>
      </c>
      <c r="H285" s="31"/>
      <c r="I285" s="31"/>
    </row>
    <row r="286" spans="1:9" ht="24" customHeight="1">
      <c r="A286" s="266"/>
      <c r="B286" s="152" t="s">
        <v>754</v>
      </c>
      <c r="C286" s="143">
        <v>55546.9</v>
      </c>
      <c r="D286" s="143">
        <v>0</v>
      </c>
      <c r="E286" s="143">
        <v>0</v>
      </c>
      <c r="F286" s="143">
        <v>55546.9</v>
      </c>
      <c r="G286" s="143">
        <v>0</v>
      </c>
      <c r="H286" s="31"/>
      <c r="I286" s="31"/>
    </row>
    <row r="287" spans="1:9" ht="56.25" customHeight="1">
      <c r="A287" s="266" t="s">
        <v>807</v>
      </c>
      <c r="B287" s="152" t="s">
        <v>2086</v>
      </c>
      <c r="C287" s="143">
        <f>C288+C289+C290+C291+C292</f>
        <v>76764.4</v>
      </c>
      <c r="D287" s="143">
        <f>D288+D289+D290+D291+D292</f>
        <v>0</v>
      </c>
      <c r="E287" s="143">
        <f>E288+E289+E290+E291+E292</f>
        <v>0</v>
      </c>
      <c r="F287" s="143">
        <f>F288+F289+F290+F291+F292</f>
        <v>76764.4</v>
      </c>
      <c r="G287" s="143">
        <f>G288+G289+G290+G291+G292</f>
        <v>0</v>
      </c>
      <c r="H287" s="31"/>
      <c r="I287" s="31"/>
    </row>
    <row r="288" spans="1:9" ht="12.75">
      <c r="A288" s="266"/>
      <c r="B288" s="152" t="s">
        <v>517</v>
      </c>
      <c r="C288" s="143">
        <v>4100</v>
      </c>
      <c r="D288" s="143">
        <v>0</v>
      </c>
      <c r="E288" s="143">
        <v>0</v>
      </c>
      <c r="F288" s="143">
        <v>4100</v>
      </c>
      <c r="G288" s="143">
        <v>0</v>
      </c>
      <c r="H288" s="31"/>
      <c r="I288" s="31"/>
    </row>
    <row r="289" spans="1:9" ht="12.75">
      <c r="A289" s="266"/>
      <c r="B289" s="152" t="s">
        <v>526</v>
      </c>
      <c r="C289" s="143">
        <v>26381.6</v>
      </c>
      <c r="D289" s="143">
        <v>0</v>
      </c>
      <c r="E289" s="143">
        <v>0</v>
      </c>
      <c r="F289" s="143">
        <v>26381.6</v>
      </c>
      <c r="G289" s="143">
        <v>0</v>
      </c>
      <c r="H289" s="31"/>
      <c r="I289" s="31"/>
    </row>
    <row r="290" spans="1:9" ht="12.75">
      <c r="A290" s="266"/>
      <c r="B290" s="152" t="s">
        <v>746</v>
      </c>
      <c r="C290" s="143">
        <v>24083.8</v>
      </c>
      <c r="D290" s="143">
        <v>0</v>
      </c>
      <c r="E290" s="143">
        <v>0</v>
      </c>
      <c r="F290" s="143">
        <v>24083.8</v>
      </c>
      <c r="G290" s="143">
        <v>0</v>
      </c>
      <c r="H290" s="31"/>
      <c r="I290" s="31"/>
    </row>
    <row r="291" spans="1:9" ht="12.75">
      <c r="A291" s="266"/>
      <c r="B291" s="152" t="s">
        <v>750</v>
      </c>
      <c r="C291" s="143">
        <v>8896.2</v>
      </c>
      <c r="D291" s="143">
        <v>0</v>
      </c>
      <c r="E291" s="143">
        <v>0</v>
      </c>
      <c r="F291" s="143">
        <v>8896.2</v>
      </c>
      <c r="G291" s="143">
        <v>0</v>
      </c>
      <c r="H291" s="31"/>
      <c r="I291" s="31"/>
    </row>
    <row r="292" spans="1:9" ht="12.75">
      <c r="A292" s="266"/>
      <c r="B292" s="152" t="s">
        <v>754</v>
      </c>
      <c r="C292" s="143">
        <v>13302.8</v>
      </c>
      <c r="D292" s="143">
        <v>0</v>
      </c>
      <c r="E292" s="143">
        <v>0</v>
      </c>
      <c r="F292" s="143">
        <v>13302.8</v>
      </c>
      <c r="G292" s="143">
        <v>0</v>
      </c>
      <c r="H292" s="31"/>
      <c r="I292" s="31"/>
    </row>
    <row r="293" spans="1:9" ht="29.25" customHeight="1">
      <c r="A293" s="266" t="s">
        <v>809</v>
      </c>
      <c r="B293" s="152" t="s">
        <v>479</v>
      </c>
      <c r="C293" s="143">
        <f>C294+C295+C296+C297+C298</f>
        <v>1110</v>
      </c>
      <c r="D293" s="143">
        <f>D294+D295+D296+D297+D298</f>
        <v>0</v>
      </c>
      <c r="E293" s="143">
        <f>E294+E295+E296+E297+E298</f>
        <v>0</v>
      </c>
      <c r="F293" s="143">
        <f>F294+F295+F296+F297+F298</f>
        <v>1110</v>
      </c>
      <c r="G293" s="143">
        <f>G294+G295+G296+G297+G298</f>
        <v>0</v>
      </c>
      <c r="H293" s="31"/>
      <c r="I293" s="31"/>
    </row>
    <row r="294" spans="1:9" ht="19.5" customHeight="1">
      <c r="A294" s="266"/>
      <c r="B294" s="152" t="s">
        <v>517</v>
      </c>
      <c r="C294" s="143">
        <v>330</v>
      </c>
      <c r="D294" s="143">
        <v>0</v>
      </c>
      <c r="E294" s="143">
        <v>0</v>
      </c>
      <c r="F294" s="143">
        <v>330</v>
      </c>
      <c r="G294" s="143">
        <v>0</v>
      </c>
      <c r="H294" s="31"/>
      <c r="I294" s="31"/>
    </row>
    <row r="295" spans="1:9" ht="16.5" customHeight="1">
      <c r="A295" s="266"/>
      <c r="B295" s="152" t="s">
        <v>526</v>
      </c>
      <c r="C295" s="143">
        <v>360</v>
      </c>
      <c r="D295" s="143">
        <v>0</v>
      </c>
      <c r="E295" s="143">
        <v>0</v>
      </c>
      <c r="F295" s="143">
        <v>360</v>
      </c>
      <c r="G295" s="143">
        <v>0</v>
      </c>
      <c r="H295" s="31"/>
      <c r="I295" s="31"/>
    </row>
    <row r="296" spans="1:9" ht="12.75">
      <c r="A296" s="266"/>
      <c r="B296" s="152" t="s">
        <v>746</v>
      </c>
      <c r="C296" s="143">
        <v>120</v>
      </c>
      <c r="D296" s="143">
        <v>0</v>
      </c>
      <c r="E296" s="143">
        <v>0</v>
      </c>
      <c r="F296" s="143">
        <v>120</v>
      </c>
      <c r="G296" s="143">
        <v>0</v>
      </c>
      <c r="H296" s="31"/>
      <c r="I296" s="31"/>
    </row>
    <row r="297" spans="1:9" ht="12.75">
      <c r="A297" s="266"/>
      <c r="B297" s="152" t="s">
        <v>750</v>
      </c>
      <c r="C297" s="143">
        <v>300</v>
      </c>
      <c r="D297" s="143">
        <v>0</v>
      </c>
      <c r="E297" s="143">
        <v>0</v>
      </c>
      <c r="F297" s="143">
        <v>300</v>
      </c>
      <c r="G297" s="143">
        <v>0</v>
      </c>
      <c r="H297" s="31"/>
      <c r="I297" s="31"/>
    </row>
    <row r="298" spans="1:9" ht="18.75" customHeight="1">
      <c r="A298" s="266"/>
      <c r="B298" s="152" t="s">
        <v>754</v>
      </c>
      <c r="C298" s="143">
        <v>0</v>
      </c>
      <c r="D298" s="143">
        <v>0</v>
      </c>
      <c r="E298" s="143">
        <v>0</v>
      </c>
      <c r="F298" s="143">
        <v>0</v>
      </c>
      <c r="G298" s="143">
        <v>0</v>
      </c>
      <c r="H298" s="31"/>
      <c r="I298" s="31"/>
    </row>
    <row r="299" spans="1:9" ht="31.5" customHeight="1">
      <c r="A299" s="266" t="s">
        <v>810</v>
      </c>
      <c r="B299" s="152" t="s">
        <v>480</v>
      </c>
      <c r="C299" s="143">
        <f>C300+C301+C302+C303+C304</f>
        <v>486705.5</v>
      </c>
      <c r="D299" s="143">
        <f>D300+D301+D302+D303+D304</f>
        <v>117744</v>
      </c>
      <c r="E299" s="143">
        <f>E300+E301+E302+E303+E304</f>
        <v>246812</v>
      </c>
      <c r="F299" s="143">
        <f>F300+F301+F302+F303+F304</f>
        <v>43242</v>
      </c>
      <c r="G299" s="143">
        <f>G300+G301+G302+G303+G304</f>
        <v>78907.5</v>
      </c>
      <c r="H299" s="31"/>
      <c r="I299" s="31"/>
    </row>
    <row r="300" spans="1:9" ht="12.75">
      <c r="A300" s="266"/>
      <c r="B300" s="152" t="s">
        <v>517</v>
      </c>
      <c r="C300" s="143">
        <v>36642.5</v>
      </c>
      <c r="D300" s="143">
        <v>0</v>
      </c>
      <c r="E300" s="143">
        <v>697</v>
      </c>
      <c r="F300" s="143">
        <v>140</v>
      </c>
      <c r="G300" s="143">
        <v>35805.5</v>
      </c>
      <c r="H300" s="31"/>
      <c r="I300" s="31"/>
    </row>
    <row r="301" spans="1:9" ht="12.75">
      <c r="A301" s="266"/>
      <c r="B301" s="152" t="s">
        <v>526</v>
      </c>
      <c r="C301" s="143">
        <v>214215</v>
      </c>
      <c r="D301" s="143">
        <v>47000</v>
      </c>
      <c r="E301" s="143">
        <v>128280</v>
      </c>
      <c r="F301" s="143">
        <v>19467.5</v>
      </c>
      <c r="G301" s="143">
        <v>19467.5</v>
      </c>
      <c r="H301" s="31"/>
      <c r="I301" s="31"/>
    </row>
    <row r="302" spans="1:9" ht="12.75">
      <c r="A302" s="266"/>
      <c r="B302" s="152" t="s">
        <v>746</v>
      </c>
      <c r="C302" s="143">
        <v>235848</v>
      </c>
      <c r="D302" s="143">
        <v>70744</v>
      </c>
      <c r="E302" s="143">
        <v>117835</v>
      </c>
      <c r="F302" s="143">
        <v>23634.5</v>
      </c>
      <c r="G302" s="143">
        <v>23634.5</v>
      </c>
      <c r="H302" s="31"/>
      <c r="I302" s="31"/>
    </row>
    <row r="303" spans="1:9" ht="12.75">
      <c r="A303" s="266"/>
      <c r="B303" s="152" t="s">
        <v>750</v>
      </c>
      <c r="C303" s="143">
        <v>0</v>
      </c>
      <c r="D303" s="143">
        <v>0</v>
      </c>
      <c r="E303" s="143">
        <v>0</v>
      </c>
      <c r="F303" s="143">
        <v>0</v>
      </c>
      <c r="G303" s="143">
        <v>0</v>
      </c>
      <c r="H303" s="31"/>
      <c r="I303" s="31"/>
    </row>
    <row r="304" spans="1:9" ht="20.25" customHeight="1">
      <c r="A304" s="266"/>
      <c r="B304" s="152" t="s">
        <v>754</v>
      </c>
      <c r="C304" s="143">
        <v>0</v>
      </c>
      <c r="D304" s="143">
        <v>0</v>
      </c>
      <c r="E304" s="143">
        <v>0</v>
      </c>
      <c r="F304" s="143">
        <v>0</v>
      </c>
      <c r="G304" s="143">
        <v>0</v>
      </c>
      <c r="H304" s="31"/>
      <c r="I304" s="31"/>
    </row>
    <row r="305" spans="1:9" ht="25.5">
      <c r="A305" s="266" t="s">
        <v>356</v>
      </c>
      <c r="B305" s="152" t="s">
        <v>481</v>
      </c>
      <c r="C305" s="143">
        <f>C306+C307+C308+C309+C310</f>
        <v>152577</v>
      </c>
      <c r="D305" s="143">
        <f>D306+D307+D308+D309+D310</f>
        <v>0</v>
      </c>
      <c r="E305" s="143">
        <f>E306+E307+E308+E309+E310</f>
        <v>64177</v>
      </c>
      <c r="F305" s="143">
        <f>F306+F307+F308+F309+F310</f>
        <v>0</v>
      </c>
      <c r="G305" s="143">
        <f>G306+G307+G308+G309+G310</f>
        <v>88400</v>
      </c>
      <c r="H305" s="31"/>
      <c r="I305" s="31"/>
    </row>
    <row r="306" spans="1:9" ht="12.75">
      <c r="A306" s="266"/>
      <c r="B306" s="152" t="s">
        <v>517</v>
      </c>
      <c r="C306" s="143">
        <v>89577</v>
      </c>
      <c r="D306" s="143">
        <v>0</v>
      </c>
      <c r="E306" s="143">
        <v>1177</v>
      </c>
      <c r="F306" s="143">
        <v>0</v>
      </c>
      <c r="G306" s="143">
        <v>88400</v>
      </c>
      <c r="H306" s="31"/>
      <c r="I306" s="31"/>
    </row>
    <row r="307" spans="1:9" ht="12.75">
      <c r="A307" s="266"/>
      <c r="B307" s="152" t="s">
        <v>526</v>
      </c>
      <c r="C307" s="143">
        <v>31500</v>
      </c>
      <c r="D307" s="143">
        <v>0</v>
      </c>
      <c r="E307" s="143">
        <v>31500</v>
      </c>
      <c r="F307" s="143">
        <v>0</v>
      </c>
      <c r="G307" s="143">
        <v>0</v>
      </c>
      <c r="H307" s="31"/>
      <c r="I307" s="31"/>
    </row>
    <row r="308" spans="1:9" ht="12.75">
      <c r="A308" s="266"/>
      <c r="B308" s="152" t="s">
        <v>746</v>
      </c>
      <c r="C308" s="143">
        <v>31500</v>
      </c>
      <c r="D308" s="143">
        <v>0</v>
      </c>
      <c r="E308" s="143">
        <v>31500</v>
      </c>
      <c r="F308" s="143">
        <v>0</v>
      </c>
      <c r="G308" s="143">
        <v>0</v>
      </c>
      <c r="H308" s="31"/>
      <c r="I308" s="31"/>
    </row>
    <row r="309" spans="1:9" ht="12.75">
      <c r="A309" s="266"/>
      <c r="B309" s="152" t="s">
        <v>750</v>
      </c>
      <c r="C309" s="143">
        <v>0</v>
      </c>
      <c r="D309" s="143">
        <v>0</v>
      </c>
      <c r="E309" s="143">
        <v>0</v>
      </c>
      <c r="F309" s="143">
        <v>0</v>
      </c>
      <c r="G309" s="143">
        <v>0</v>
      </c>
      <c r="H309" s="31"/>
      <c r="I309" s="31"/>
    </row>
    <row r="310" spans="1:9" ht="20.25" customHeight="1">
      <c r="A310" s="266"/>
      <c r="B310" s="152" t="s">
        <v>754</v>
      </c>
      <c r="C310" s="143">
        <v>0</v>
      </c>
      <c r="D310" s="143">
        <v>0</v>
      </c>
      <c r="E310" s="143">
        <v>0</v>
      </c>
      <c r="F310" s="143">
        <v>0</v>
      </c>
      <c r="G310" s="143">
        <v>0</v>
      </c>
      <c r="H310" s="31"/>
      <c r="I310" s="31"/>
    </row>
    <row r="311" spans="1:9" ht="25.5">
      <c r="A311" s="266" t="s">
        <v>357</v>
      </c>
      <c r="B311" s="152" t="s">
        <v>482</v>
      </c>
      <c r="C311" s="143">
        <f>C312+C313+C314+C315+C316</f>
        <v>23900</v>
      </c>
      <c r="D311" s="143">
        <f>D312+D313+D314+D315+D316</f>
        <v>0</v>
      </c>
      <c r="E311" s="143">
        <f>E312+E313+E314+E315+E316</f>
        <v>8800</v>
      </c>
      <c r="F311" s="143">
        <f>F312+F313+F314+F315+F316</f>
        <v>0</v>
      </c>
      <c r="G311" s="143">
        <f>G312+G313+G314+G315+G316</f>
        <v>15100</v>
      </c>
      <c r="H311" s="31"/>
      <c r="I311" s="31"/>
    </row>
    <row r="312" spans="1:9" ht="12.75">
      <c r="A312" s="266"/>
      <c r="B312" s="152" t="s">
        <v>517</v>
      </c>
      <c r="C312" s="143">
        <v>15100</v>
      </c>
      <c r="D312" s="143">
        <v>0</v>
      </c>
      <c r="E312" s="143">
        <v>0</v>
      </c>
      <c r="F312" s="143">
        <v>0</v>
      </c>
      <c r="G312" s="143">
        <v>15100</v>
      </c>
      <c r="H312" s="31"/>
      <c r="I312" s="31"/>
    </row>
    <row r="313" spans="1:9" ht="12.75">
      <c r="A313" s="266"/>
      <c r="B313" s="152" t="s">
        <v>526</v>
      </c>
      <c r="C313" s="143">
        <v>4400</v>
      </c>
      <c r="D313" s="143">
        <v>0</v>
      </c>
      <c r="E313" s="143">
        <v>4400</v>
      </c>
      <c r="F313" s="143">
        <v>0</v>
      </c>
      <c r="G313" s="143">
        <v>0</v>
      </c>
      <c r="H313" s="31"/>
      <c r="I313" s="31"/>
    </row>
    <row r="314" spans="1:9" ht="12.75">
      <c r="A314" s="266"/>
      <c r="B314" s="152" t="s">
        <v>746</v>
      </c>
      <c r="C314" s="143">
        <v>4400</v>
      </c>
      <c r="D314" s="143">
        <v>0</v>
      </c>
      <c r="E314" s="143">
        <v>4400</v>
      </c>
      <c r="F314" s="143">
        <v>0</v>
      </c>
      <c r="G314" s="143">
        <v>0</v>
      </c>
      <c r="H314" s="31"/>
      <c r="I314" s="31"/>
    </row>
    <row r="315" spans="1:9" ht="12.75">
      <c r="A315" s="266"/>
      <c r="B315" s="152" t="s">
        <v>750</v>
      </c>
      <c r="C315" s="143">
        <v>0</v>
      </c>
      <c r="D315" s="143">
        <v>0</v>
      </c>
      <c r="E315" s="143">
        <v>0</v>
      </c>
      <c r="F315" s="143">
        <v>0</v>
      </c>
      <c r="G315" s="143">
        <v>0</v>
      </c>
      <c r="H315" s="31"/>
      <c r="I315" s="31"/>
    </row>
    <row r="316" spans="1:9" ht="21.75" customHeight="1">
      <c r="A316" s="266"/>
      <c r="B316" s="152" t="s">
        <v>754</v>
      </c>
      <c r="C316" s="143">
        <v>0</v>
      </c>
      <c r="D316" s="143">
        <v>0</v>
      </c>
      <c r="E316" s="143">
        <v>0</v>
      </c>
      <c r="F316" s="143">
        <v>0</v>
      </c>
      <c r="G316" s="143">
        <v>0</v>
      </c>
      <c r="H316" s="31"/>
      <c r="I316" s="31"/>
    </row>
    <row r="317" spans="1:9" ht="51">
      <c r="A317" s="266" t="s">
        <v>358</v>
      </c>
      <c r="B317" s="152" t="s">
        <v>948</v>
      </c>
      <c r="C317" s="143">
        <f>C318+C319+C320+C321+C322</f>
        <v>8500</v>
      </c>
      <c r="D317" s="143">
        <f>D318+D319+D320+D321+D322</f>
        <v>0</v>
      </c>
      <c r="E317" s="143">
        <f>E318+E319+E320+E321+E322</f>
        <v>3600</v>
      </c>
      <c r="F317" s="143">
        <f>F318+F319+F320+F321+F322</f>
        <v>0</v>
      </c>
      <c r="G317" s="143">
        <f>G318+G319+G320+G321+G322</f>
        <v>4900</v>
      </c>
      <c r="H317" s="31"/>
      <c r="I317" s="31"/>
    </row>
    <row r="318" spans="1:9" ht="12.75">
      <c r="A318" s="266"/>
      <c r="B318" s="152" t="s">
        <v>517</v>
      </c>
      <c r="C318" s="143">
        <v>4900</v>
      </c>
      <c r="D318" s="143">
        <v>0</v>
      </c>
      <c r="E318" s="143">
        <v>0</v>
      </c>
      <c r="F318" s="143">
        <v>0</v>
      </c>
      <c r="G318" s="143">
        <v>4900</v>
      </c>
      <c r="H318" s="31"/>
      <c r="I318" s="31"/>
    </row>
    <row r="319" spans="1:9" ht="12.75">
      <c r="A319" s="266"/>
      <c r="B319" s="152" t="s">
        <v>526</v>
      </c>
      <c r="C319" s="143">
        <v>1800</v>
      </c>
      <c r="D319" s="143">
        <v>0</v>
      </c>
      <c r="E319" s="143">
        <v>1800</v>
      </c>
      <c r="F319" s="143">
        <v>0</v>
      </c>
      <c r="G319" s="143">
        <v>0</v>
      </c>
      <c r="H319" s="31"/>
      <c r="I319" s="31"/>
    </row>
    <row r="320" spans="1:9" ht="12.75">
      <c r="A320" s="266"/>
      <c r="B320" s="152" t="s">
        <v>746</v>
      </c>
      <c r="C320" s="143">
        <v>1800</v>
      </c>
      <c r="D320" s="143">
        <v>0</v>
      </c>
      <c r="E320" s="143">
        <v>1800</v>
      </c>
      <c r="F320" s="143">
        <v>0</v>
      </c>
      <c r="G320" s="143">
        <v>0</v>
      </c>
      <c r="H320" s="31"/>
      <c r="I320" s="31"/>
    </row>
    <row r="321" spans="1:9" ht="12.75">
      <c r="A321" s="266"/>
      <c r="B321" s="152" t="s">
        <v>750</v>
      </c>
      <c r="C321" s="143">
        <v>0</v>
      </c>
      <c r="D321" s="143">
        <v>0</v>
      </c>
      <c r="E321" s="143">
        <v>0</v>
      </c>
      <c r="F321" s="143">
        <v>0</v>
      </c>
      <c r="G321" s="143">
        <v>0</v>
      </c>
      <c r="H321" s="31"/>
      <c r="I321" s="31"/>
    </row>
    <row r="322" spans="1:9" ht="17.25" customHeight="1">
      <c r="A322" s="266"/>
      <c r="B322" s="152" t="s">
        <v>754</v>
      </c>
      <c r="C322" s="143">
        <v>0</v>
      </c>
      <c r="D322" s="143">
        <v>0</v>
      </c>
      <c r="E322" s="143">
        <v>0</v>
      </c>
      <c r="F322" s="143">
        <v>0</v>
      </c>
      <c r="G322" s="143">
        <v>0</v>
      </c>
      <c r="H322" s="31"/>
      <c r="I322" s="31"/>
    </row>
    <row r="323" spans="1:9" ht="21" customHeight="1">
      <c r="A323" s="115" t="s">
        <v>696</v>
      </c>
      <c r="B323" s="275" t="s">
        <v>229</v>
      </c>
      <c r="C323" s="275"/>
      <c r="D323" s="275"/>
      <c r="E323" s="275"/>
      <c r="F323" s="275"/>
      <c r="G323" s="275"/>
      <c r="H323" s="31"/>
      <c r="I323" s="31"/>
    </row>
    <row r="324" spans="1:9" ht="25.5">
      <c r="A324" s="266" t="s">
        <v>714</v>
      </c>
      <c r="B324" s="146" t="s">
        <v>231</v>
      </c>
      <c r="C324" s="143">
        <f>SUM(C325:C329)</f>
        <v>1106000</v>
      </c>
      <c r="D324" s="143">
        <f>SUM(D325:D329)</f>
        <v>1106000</v>
      </c>
      <c r="E324" s="143">
        <f>SUM(E325:E329)</f>
        <v>0</v>
      </c>
      <c r="F324" s="143">
        <f>SUM(F325:F329)</f>
        <v>0</v>
      </c>
      <c r="G324" s="143">
        <f>SUM(G325:G329)</f>
        <v>0</v>
      </c>
      <c r="H324" s="31"/>
      <c r="I324" s="31"/>
    </row>
    <row r="325" spans="1:9" ht="12.75">
      <c r="A325" s="266"/>
      <c r="B325" s="146" t="s">
        <v>525</v>
      </c>
      <c r="C325" s="143">
        <v>195000</v>
      </c>
      <c r="D325" s="143">
        <v>195000</v>
      </c>
      <c r="E325" s="143">
        <v>0</v>
      </c>
      <c r="F325" s="143">
        <v>0</v>
      </c>
      <c r="G325" s="143">
        <v>0</v>
      </c>
      <c r="H325" s="31"/>
      <c r="I325" s="31"/>
    </row>
    <row r="326" spans="1:9" ht="12.75">
      <c r="A326" s="266"/>
      <c r="B326" s="146" t="s">
        <v>541</v>
      </c>
      <c r="C326" s="143">
        <v>210600</v>
      </c>
      <c r="D326" s="143">
        <v>210600</v>
      </c>
      <c r="E326" s="143">
        <v>0</v>
      </c>
      <c r="F326" s="143">
        <v>0</v>
      </c>
      <c r="G326" s="143">
        <v>0</v>
      </c>
      <c r="H326" s="31"/>
      <c r="I326" s="31"/>
    </row>
    <row r="327" spans="1:9" ht="12.75">
      <c r="A327" s="266"/>
      <c r="B327" s="146" t="s">
        <v>746</v>
      </c>
      <c r="C327" s="143">
        <v>220900</v>
      </c>
      <c r="D327" s="143">
        <v>220900</v>
      </c>
      <c r="E327" s="143">
        <v>0</v>
      </c>
      <c r="F327" s="143">
        <v>0</v>
      </c>
      <c r="G327" s="143">
        <v>0</v>
      </c>
      <c r="H327" s="31"/>
      <c r="I327" s="31"/>
    </row>
    <row r="328" spans="1:9" ht="12.75">
      <c r="A328" s="266"/>
      <c r="B328" s="146" t="s">
        <v>750</v>
      </c>
      <c r="C328" s="143">
        <v>233000</v>
      </c>
      <c r="D328" s="143">
        <v>233000</v>
      </c>
      <c r="E328" s="143">
        <v>0</v>
      </c>
      <c r="F328" s="143">
        <v>0</v>
      </c>
      <c r="G328" s="143">
        <v>0</v>
      </c>
      <c r="H328" s="31"/>
      <c r="I328" s="31"/>
    </row>
    <row r="329" spans="1:9" ht="18" customHeight="1">
      <c r="A329" s="266"/>
      <c r="B329" s="146" t="s">
        <v>527</v>
      </c>
      <c r="C329" s="143">
        <v>246500</v>
      </c>
      <c r="D329" s="143">
        <v>246500</v>
      </c>
      <c r="E329" s="143">
        <v>0</v>
      </c>
      <c r="F329" s="143">
        <v>0</v>
      </c>
      <c r="G329" s="143">
        <v>0</v>
      </c>
      <c r="H329" s="31"/>
      <c r="I329" s="31"/>
    </row>
    <row r="330" spans="1:9" ht="12.75">
      <c r="A330" s="266" t="s">
        <v>715</v>
      </c>
      <c r="B330" s="146" t="s">
        <v>949</v>
      </c>
      <c r="C330" s="143">
        <f>SUM(C331:C335)</f>
        <v>1222251</v>
      </c>
      <c r="D330" s="143">
        <f>SUM(D331:D335)</f>
        <v>1039552</v>
      </c>
      <c r="E330" s="143">
        <f>SUM(E331:E335)</f>
        <v>182699</v>
      </c>
      <c r="F330" s="143">
        <f>SUM(F331:F335)</f>
        <v>0</v>
      </c>
      <c r="G330" s="143">
        <f>SUM(G331:G335)</f>
        <v>0</v>
      </c>
      <c r="H330" s="31"/>
      <c r="I330" s="31"/>
    </row>
    <row r="331" spans="1:9" ht="12.75">
      <c r="A331" s="266"/>
      <c r="B331" s="146" t="s">
        <v>525</v>
      </c>
      <c r="C331" s="143">
        <v>200000</v>
      </c>
      <c r="D331" s="143">
        <v>170000</v>
      </c>
      <c r="E331" s="143">
        <v>30000</v>
      </c>
      <c r="F331" s="143">
        <v>0</v>
      </c>
      <c r="G331" s="143">
        <v>0</v>
      </c>
      <c r="H331" s="31"/>
      <c r="I331" s="31"/>
    </row>
    <row r="332" spans="1:9" ht="12.75">
      <c r="A332" s="266"/>
      <c r="B332" s="146" t="s">
        <v>541</v>
      </c>
      <c r="C332" s="143">
        <v>221270</v>
      </c>
      <c r="D332" s="143">
        <v>188220</v>
      </c>
      <c r="E332" s="143">
        <v>33050</v>
      </c>
      <c r="F332" s="143">
        <v>0</v>
      </c>
      <c r="G332" s="143">
        <v>0</v>
      </c>
      <c r="H332" s="31"/>
      <c r="I332" s="31"/>
    </row>
    <row r="333" spans="1:9" ht="12.75">
      <c r="A333" s="266"/>
      <c r="B333" s="146" t="s">
        <v>746</v>
      </c>
      <c r="C333" s="143">
        <v>241929</v>
      </c>
      <c r="D333" s="143">
        <v>205790</v>
      </c>
      <c r="E333" s="143">
        <v>36139</v>
      </c>
      <c r="F333" s="143">
        <v>0</v>
      </c>
      <c r="G333" s="143">
        <v>0</v>
      </c>
      <c r="H333" s="31"/>
      <c r="I333" s="31"/>
    </row>
    <row r="334" spans="1:9" ht="12.75">
      <c r="A334" s="266"/>
      <c r="B334" s="146" t="s">
        <v>750</v>
      </c>
      <c r="C334" s="143">
        <v>266123</v>
      </c>
      <c r="D334" s="143">
        <v>226370</v>
      </c>
      <c r="E334" s="143">
        <v>39753</v>
      </c>
      <c r="F334" s="143">
        <v>0</v>
      </c>
      <c r="G334" s="143">
        <v>0</v>
      </c>
      <c r="H334" s="31"/>
      <c r="I334" s="31"/>
    </row>
    <row r="335" spans="1:9" ht="12.75">
      <c r="A335" s="266"/>
      <c r="B335" s="146" t="s">
        <v>527</v>
      </c>
      <c r="C335" s="143">
        <v>292929</v>
      </c>
      <c r="D335" s="143">
        <v>249172</v>
      </c>
      <c r="E335" s="143">
        <v>43757</v>
      </c>
      <c r="F335" s="143">
        <v>0</v>
      </c>
      <c r="G335" s="143">
        <v>0</v>
      </c>
      <c r="H335" s="31"/>
      <c r="I335" s="31"/>
    </row>
    <row r="336" spans="1:9" ht="12.75">
      <c r="A336" s="115" t="s">
        <v>5</v>
      </c>
      <c r="B336" s="275" t="s">
        <v>1054</v>
      </c>
      <c r="C336" s="275"/>
      <c r="D336" s="275"/>
      <c r="E336" s="275"/>
      <c r="F336" s="275"/>
      <c r="G336" s="275"/>
      <c r="H336" s="31"/>
      <c r="I336" s="31"/>
    </row>
    <row r="337" spans="1:9" ht="25.5">
      <c r="A337" s="266" t="s">
        <v>814</v>
      </c>
      <c r="B337" s="146" t="s">
        <v>1056</v>
      </c>
      <c r="C337" s="144">
        <f>SUM(C338:C342)</f>
        <v>376043</v>
      </c>
      <c r="D337" s="144">
        <f>SUM(D338:D342)</f>
        <v>98300</v>
      </c>
      <c r="E337" s="144">
        <f>SUM(E339:E342)</f>
        <v>166000</v>
      </c>
      <c r="F337" s="144">
        <f>SUM(F338:F342)</f>
        <v>71743</v>
      </c>
      <c r="G337" s="144">
        <f>SUM(G338:G342)</f>
        <v>40000</v>
      </c>
      <c r="H337" s="31"/>
      <c r="I337" s="31"/>
    </row>
    <row r="338" spans="1:9" ht="12.75">
      <c r="A338" s="266"/>
      <c r="B338" s="146" t="s">
        <v>924</v>
      </c>
      <c r="C338" s="144">
        <f>SUM(D338:G338)</f>
        <v>12900</v>
      </c>
      <c r="D338" s="143">
        <v>0</v>
      </c>
      <c r="E338" s="143">
        <v>0</v>
      </c>
      <c r="F338" s="143">
        <v>8400</v>
      </c>
      <c r="G338" s="143">
        <v>4500</v>
      </c>
      <c r="H338" s="31"/>
      <c r="I338" s="31"/>
    </row>
    <row r="339" spans="1:9" ht="12.75">
      <c r="A339" s="266"/>
      <c r="B339" s="146" t="s">
        <v>925</v>
      </c>
      <c r="C339" s="144">
        <f>SUM(D339:G339)</f>
        <v>165515</v>
      </c>
      <c r="D339" s="143">
        <v>47000</v>
      </c>
      <c r="E339" s="143">
        <v>82200</v>
      </c>
      <c r="F339" s="143">
        <v>27415</v>
      </c>
      <c r="G339" s="143">
        <v>8900</v>
      </c>
      <c r="H339" s="31"/>
      <c r="I339" s="31"/>
    </row>
    <row r="340" spans="1:9" ht="12.75">
      <c r="A340" s="266"/>
      <c r="B340" s="146" t="s">
        <v>746</v>
      </c>
      <c r="C340" s="144">
        <f>SUM(D340:G340)</f>
        <v>179928</v>
      </c>
      <c r="D340" s="143">
        <v>51300</v>
      </c>
      <c r="E340" s="143">
        <v>83800</v>
      </c>
      <c r="F340" s="143">
        <v>35928</v>
      </c>
      <c r="G340" s="143">
        <v>8900</v>
      </c>
      <c r="H340" s="31"/>
      <c r="I340" s="31"/>
    </row>
    <row r="341" spans="1:9" ht="12.75">
      <c r="A341" s="266"/>
      <c r="B341" s="146" t="s">
        <v>950</v>
      </c>
      <c r="C341" s="144">
        <f>SUM(D341:G341)</f>
        <v>8900</v>
      </c>
      <c r="D341" s="143">
        <v>0</v>
      </c>
      <c r="E341" s="143">
        <v>0</v>
      </c>
      <c r="F341" s="143">
        <v>0</v>
      </c>
      <c r="G341" s="143">
        <v>8900</v>
      </c>
      <c r="H341" s="31"/>
      <c r="I341" s="31"/>
    </row>
    <row r="342" spans="1:9" ht="12.75">
      <c r="A342" s="266"/>
      <c r="B342" s="146" t="s">
        <v>927</v>
      </c>
      <c r="C342" s="144">
        <f>SUM(D342:G342)</f>
        <v>8800</v>
      </c>
      <c r="D342" s="143">
        <v>0</v>
      </c>
      <c r="E342" s="143">
        <v>0</v>
      </c>
      <c r="F342" s="143">
        <v>0</v>
      </c>
      <c r="G342" s="143">
        <v>8800</v>
      </c>
      <c r="H342" s="31"/>
      <c r="I342" s="31"/>
    </row>
    <row r="343" spans="1:9" ht="30.75" customHeight="1">
      <c r="A343" s="266" t="s">
        <v>815</v>
      </c>
      <c r="B343" s="146" t="s">
        <v>2087</v>
      </c>
      <c r="C343" s="144">
        <f>SUM(C344:C348)</f>
        <v>10716.2</v>
      </c>
      <c r="D343" s="144">
        <f>SUM(D344:D348)</f>
        <v>0</v>
      </c>
      <c r="E343" s="144">
        <f>SUM(E345:E348)</f>
        <v>0</v>
      </c>
      <c r="F343" s="144">
        <f>SUM(F344:F348)</f>
        <v>10716.2</v>
      </c>
      <c r="G343" s="144">
        <f>SUM(G344:G348)</f>
        <v>0</v>
      </c>
      <c r="H343" s="31"/>
      <c r="I343" s="31"/>
    </row>
    <row r="344" spans="1:9" ht="12.75">
      <c r="A344" s="266"/>
      <c r="B344" s="146" t="s">
        <v>924</v>
      </c>
      <c r="C344" s="144">
        <f>SUM(D344:G344)</f>
        <v>4658.8</v>
      </c>
      <c r="D344" s="143">
        <v>0</v>
      </c>
      <c r="E344" s="143">
        <v>0</v>
      </c>
      <c r="F344" s="143">
        <v>4658.8</v>
      </c>
      <c r="G344" s="143">
        <v>0</v>
      </c>
      <c r="H344" s="31"/>
      <c r="I344" s="31"/>
    </row>
    <row r="345" spans="1:9" ht="12.75">
      <c r="A345" s="266"/>
      <c r="B345" s="146" t="s">
        <v>925</v>
      </c>
      <c r="C345" s="144">
        <f>SUM(D345:G345)</f>
        <v>3394.6</v>
      </c>
      <c r="D345" s="143">
        <v>0</v>
      </c>
      <c r="E345" s="143">
        <v>0</v>
      </c>
      <c r="F345" s="143">
        <v>3394.6</v>
      </c>
      <c r="G345" s="143">
        <v>0</v>
      </c>
      <c r="H345" s="31"/>
      <c r="I345" s="31"/>
    </row>
    <row r="346" spans="1:9" ht="12.75">
      <c r="A346" s="266"/>
      <c r="B346" s="146" t="s">
        <v>746</v>
      </c>
      <c r="C346" s="144">
        <f>SUM(D346:G346)</f>
        <v>1395.5</v>
      </c>
      <c r="D346" s="143">
        <v>0</v>
      </c>
      <c r="E346" s="143">
        <v>0</v>
      </c>
      <c r="F346" s="143">
        <v>1395.5</v>
      </c>
      <c r="G346" s="143">
        <v>0</v>
      </c>
      <c r="H346" s="31"/>
      <c r="I346" s="31"/>
    </row>
    <row r="347" spans="1:9" ht="12.75">
      <c r="A347" s="266"/>
      <c r="B347" s="146" t="s">
        <v>950</v>
      </c>
      <c r="C347" s="144">
        <f>SUM(D347:G347)</f>
        <v>814.7</v>
      </c>
      <c r="D347" s="143">
        <v>0</v>
      </c>
      <c r="E347" s="143">
        <v>0</v>
      </c>
      <c r="F347" s="143">
        <v>814.7</v>
      </c>
      <c r="G347" s="143">
        <v>0</v>
      </c>
      <c r="H347" s="31"/>
      <c r="I347" s="31"/>
    </row>
    <row r="348" spans="1:9" ht="12.75">
      <c r="A348" s="266"/>
      <c r="B348" s="146" t="s">
        <v>927</v>
      </c>
      <c r="C348" s="144">
        <f>SUM(D348:G348)</f>
        <v>452.6</v>
      </c>
      <c r="D348" s="143">
        <v>0</v>
      </c>
      <c r="E348" s="143">
        <v>0</v>
      </c>
      <c r="F348" s="143">
        <v>452.6</v>
      </c>
      <c r="G348" s="143">
        <v>0</v>
      </c>
      <c r="H348" s="31"/>
      <c r="I348" s="31"/>
    </row>
    <row r="349" spans="1:9" ht="38.25">
      <c r="A349" s="266" t="s">
        <v>816</v>
      </c>
      <c r="B349" s="146" t="s">
        <v>1060</v>
      </c>
      <c r="C349" s="144">
        <f>SUM(C350:C354)</f>
        <v>3781.2</v>
      </c>
      <c r="D349" s="144">
        <f>SUM(D350:D354)</f>
        <v>0</v>
      </c>
      <c r="E349" s="144">
        <f>SUM(E351:E354)</f>
        <v>0</v>
      </c>
      <c r="F349" s="144">
        <f>SUM(F350:F354)</f>
        <v>1122</v>
      </c>
      <c r="G349" s="144">
        <f>SUM(G350:G354)</f>
        <v>2659.2</v>
      </c>
      <c r="H349" s="31"/>
      <c r="I349" s="31"/>
    </row>
    <row r="350" spans="1:9" ht="12.75">
      <c r="A350" s="266"/>
      <c r="B350" s="146" t="s">
        <v>924</v>
      </c>
      <c r="C350" s="144">
        <f>SUM(D350:G350)</f>
        <v>1533.6</v>
      </c>
      <c r="D350" s="143">
        <v>0</v>
      </c>
      <c r="E350" s="143">
        <v>0</v>
      </c>
      <c r="F350" s="143">
        <v>204</v>
      </c>
      <c r="G350" s="143">
        <v>1329.6</v>
      </c>
      <c r="H350" s="31"/>
      <c r="I350" s="31"/>
    </row>
    <row r="351" spans="1:9" ht="12.75">
      <c r="A351" s="266"/>
      <c r="B351" s="146" t="s">
        <v>925</v>
      </c>
      <c r="C351" s="144">
        <f>SUM(D351:G351)</f>
        <v>1737.6</v>
      </c>
      <c r="D351" s="143">
        <v>0</v>
      </c>
      <c r="E351" s="143">
        <v>0</v>
      </c>
      <c r="F351" s="143">
        <v>408</v>
      </c>
      <c r="G351" s="143">
        <v>1329.6</v>
      </c>
      <c r="H351" s="31"/>
      <c r="I351" s="31"/>
    </row>
    <row r="352" spans="1:9" ht="12.75">
      <c r="A352" s="266"/>
      <c r="B352" s="146" t="s">
        <v>746</v>
      </c>
      <c r="C352" s="144">
        <f>SUM(D352:G352)</f>
        <v>204</v>
      </c>
      <c r="D352" s="143">
        <v>0</v>
      </c>
      <c r="E352" s="143">
        <v>0</v>
      </c>
      <c r="F352" s="143">
        <v>204</v>
      </c>
      <c r="G352" s="143">
        <v>0</v>
      </c>
      <c r="H352" s="31"/>
      <c r="I352" s="31"/>
    </row>
    <row r="353" spans="1:9" ht="12.75">
      <c r="A353" s="266"/>
      <c r="B353" s="146" t="s">
        <v>950</v>
      </c>
      <c r="C353" s="144">
        <f>SUM(D353:G353)</f>
        <v>204</v>
      </c>
      <c r="D353" s="143">
        <v>0</v>
      </c>
      <c r="E353" s="143">
        <v>0</v>
      </c>
      <c r="F353" s="143">
        <v>204</v>
      </c>
      <c r="G353" s="143">
        <v>0</v>
      </c>
      <c r="H353" s="31"/>
      <c r="I353" s="31"/>
    </row>
    <row r="354" spans="1:9" ht="12.75" customHeight="1">
      <c r="A354" s="266"/>
      <c r="B354" s="146" t="s">
        <v>927</v>
      </c>
      <c r="C354" s="144">
        <f>SUM(D354:G354)</f>
        <v>102</v>
      </c>
      <c r="D354" s="143">
        <v>0</v>
      </c>
      <c r="E354" s="143">
        <v>0</v>
      </c>
      <c r="F354" s="143">
        <v>102</v>
      </c>
      <c r="G354" s="143">
        <v>0</v>
      </c>
      <c r="H354" s="31"/>
      <c r="I354" s="31"/>
    </row>
    <row r="355" spans="1:9" ht="25.5">
      <c r="A355" s="266" t="s">
        <v>818</v>
      </c>
      <c r="B355" s="146" t="s">
        <v>1066</v>
      </c>
      <c r="C355" s="144">
        <f>SUM(C356:C360)</f>
        <v>11000</v>
      </c>
      <c r="D355" s="144">
        <f>SUM(D356:D360)</f>
        <v>0</v>
      </c>
      <c r="E355" s="144">
        <f>SUM(E357:E360)</f>
        <v>0</v>
      </c>
      <c r="F355" s="144">
        <f>SUM(F356:F360)</f>
        <v>11000</v>
      </c>
      <c r="G355" s="144">
        <f>SUM(G356:G360)</f>
        <v>0</v>
      </c>
      <c r="H355" s="31"/>
      <c r="I355" s="31"/>
    </row>
    <row r="356" spans="1:9" ht="12.75">
      <c r="A356" s="266"/>
      <c r="B356" s="146" t="s">
        <v>924</v>
      </c>
      <c r="C356" s="144">
        <f>SUM(D356:G356)</f>
        <v>5500</v>
      </c>
      <c r="D356" s="143">
        <v>0</v>
      </c>
      <c r="E356" s="143">
        <v>0</v>
      </c>
      <c r="F356" s="143">
        <v>5500</v>
      </c>
      <c r="G356" s="143">
        <v>0</v>
      </c>
      <c r="H356" s="31"/>
      <c r="I356" s="31"/>
    </row>
    <row r="357" spans="1:9" ht="12.75">
      <c r="A357" s="266"/>
      <c r="B357" s="146" t="s">
        <v>925</v>
      </c>
      <c r="C357" s="144">
        <f>SUM(D357:G357)</f>
        <v>0</v>
      </c>
      <c r="D357" s="143">
        <v>0</v>
      </c>
      <c r="E357" s="143">
        <v>0</v>
      </c>
      <c r="F357" s="143">
        <v>0</v>
      </c>
      <c r="G357" s="143">
        <v>0</v>
      </c>
      <c r="H357" s="31"/>
      <c r="I357" s="31"/>
    </row>
    <row r="358" spans="1:9" ht="12.75">
      <c r="A358" s="266"/>
      <c r="B358" s="146" t="s">
        <v>746</v>
      </c>
      <c r="C358" s="144">
        <f>SUM(D358:G358)</f>
        <v>0</v>
      </c>
      <c r="D358" s="143">
        <v>0</v>
      </c>
      <c r="E358" s="143">
        <v>0</v>
      </c>
      <c r="F358" s="143">
        <v>0</v>
      </c>
      <c r="G358" s="143">
        <v>0</v>
      </c>
      <c r="H358" s="31"/>
      <c r="I358" s="31"/>
    </row>
    <row r="359" spans="1:9" ht="12.75">
      <c r="A359" s="266"/>
      <c r="B359" s="146" t="s">
        <v>950</v>
      </c>
      <c r="C359" s="144">
        <f>SUM(D359:G359)</f>
        <v>0</v>
      </c>
      <c r="D359" s="143">
        <v>0</v>
      </c>
      <c r="E359" s="143">
        <v>0</v>
      </c>
      <c r="F359" s="143">
        <v>0</v>
      </c>
      <c r="G359" s="143">
        <v>0</v>
      </c>
      <c r="H359" s="31"/>
      <c r="I359" s="31"/>
    </row>
    <row r="360" spans="1:9" ht="12.75">
      <c r="A360" s="266"/>
      <c r="B360" s="146" t="s">
        <v>927</v>
      </c>
      <c r="C360" s="144">
        <f>SUM(D360:G360)</f>
        <v>5500</v>
      </c>
      <c r="D360" s="143">
        <v>0</v>
      </c>
      <c r="E360" s="143">
        <v>0</v>
      </c>
      <c r="F360" s="143">
        <v>5500</v>
      </c>
      <c r="G360" s="143">
        <v>0</v>
      </c>
      <c r="H360" s="31"/>
      <c r="I360" s="31"/>
    </row>
    <row r="361" spans="1:9" ht="12.75">
      <c r="A361" s="266" t="s">
        <v>359</v>
      </c>
      <c r="B361" s="146" t="s">
        <v>1069</v>
      </c>
      <c r="C361" s="144">
        <f>SUM(C362:C366)</f>
        <v>212200</v>
      </c>
      <c r="D361" s="144">
        <f>SUM(D362:D366)</f>
        <v>144296</v>
      </c>
      <c r="E361" s="144">
        <f>SUM(E363:E366)</f>
        <v>4244</v>
      </c>
      <c r="F361" s="144">
        <f>SUM(F362:F366)</f>
        <v>16976</v>
      </c>
      <c r="G361" s="144">
        <f>SUM(G362:G366)</f>
        <v>46684</v>
      </c>
      <c r="H361" s="31"/>
      <c r="I361" s="31"/>
    </row>
    <row r="362" spans="1:9" ht="12.75">
      <c r="A362" s="266"/>
      <c r="B362" s="146" t="s">
        <v>924</v>
      </c>
      <c r="C362" s="144">
        <f>SUM(D362:G362)</f>
        <v>0</v>
      </c>
      <c r="D362" s="143">
        <v>0</v>
      </c>
      <c r="E362" s="143">
        <v>0</v>
      </c>
      <c r="F362" s="143">
        <v>0</v>
      </c>
      <c r="G362" s="143">
        <v>0</v>
      </c>
      <c r="H362" s="31"/>
      <c r="I362" s="31"/>
    </row>
    <row r="363" spans="1:9" ht="12.75">
      <c r="A363" s="266"/>
      <c r="B363" s="146" t="s">
        <v>925</v>
      </c>
      <c r="C363" s="144">
        <f>SUM(D363:G363)</f>
        <v>54900</v>
      </c>
      <c r="D363" s="143">
        <v>37332</v>
      </c>
      <c r="E363" s="143">
        <v>1098</v>
      </c>
      <c r="F363" s="143">
        <v>4392</v>
      </c>
      <c r="G363" s="143">
        <v>12078</v>
      </c>
      <c r="H363" s="31"/>
      <c r="I363" s="31"/>
    </row>
    <row r="364" spans="1:9" ht="12.75">
      <c r="A364" s="266"/>
      <c r="B364" s="146" t="s">
        <v>746</v>
      </c>
      <c r="C364" s="144">
        <f>SUM(D364:G364)</f>
        <v>34600</v>
      </c>
      <c r="D364" s="143">
        <v>23528</v>
      </c>
      <c r="E364" s="143">
        <v>692</v>
      </c>
      <c r="F364" s="143">
        <v>2768</v>
      </c>
      <c r="G364" s="143">
        <v>7612</v>
      </c>
      <c r="H364" s="31"/>
      <c r="I364" s="31"/>
    </row>
    <row r="365" spans="1:9" ht="12.75">
      <c r="A365" s="266"/>
      <c r="B365" s="146" t="s">
        <v>950</v>
      </c>
      <c r="C365" s="144">
        <f>SUM(D365:G365)</f>
        <v>65300</v>
      </c>
      <c r="D365" s="143">
        <v>44404</v>
      </c>
      <c r="E365" s="143">
        <v>1306</v>
      </c>
      <c r="F365" s="143">
        <v>5224</v>
      </c>
      <c r="G365" s="143">
        <v>14366</v>
      </c>
      <c r="H365" s="31"/>
      <c r="I365" s="31"/>
    </row>
    <row r="366" spans="1:9" ht="12.75">
      <c r="A366" s="266"/>
      <c r="B366" s="146" t="s">
        <v>927</v>
      </c>
      <c r="C366" s="144">
        <f>SUM(D366:G366)</f>
        <v>57400</v>
      </c>
      <c r="D366" s="143">
        <v>39032</v>
      </c>
      <c r="E366" s="143">
        <v>1148</v>
      </c>
      <c r="F366" s="143">
        <v>4592</v>
      </c>
      <c r="G366" s="143">
        <v>12628</v>
      </c>
      <c r="H366" s="31"/>
      <c r="I366" s="31"/>
    </row>
    <row r="367" spans="1:9" ht="25.5">
      <c r="A367" s="266" t="s">
        <v>360</v>
      </c>
      <c r="B367" s="146" t="s">
        <v>951</v>
      </c>
      <c r="C367" s="144">
        <f>SUM(C368:C372)</f>
        <v>1340183</v>
      </c>
      <c r="D367" s="144">
        <f>SUM(D368:D372)</f>
        <v>0</v>
      </c>
      <c r="E367" s="144">
        <f>SUM(E369:E372)</f>
        <v>0</v>
      </c>
      <c r="F367" s="144">
        <f>SUM(F368:F372)</f>
        <v>50123</v>
      </c>
      <c r="G367" s="144">
        <f>SUM(G368:G372)</f>
        <v>1290060</v>
      </c>
      <c r="H367" s="31"/>
      <c r="I367" s="31"/>
    </row>
    <row r="368" spans="1:9" ht="12.75">
      <c r="A368" s="266"/>
      <c r="B368" s="146" t="s">
        <v>924</v>
      </c>
      <c r="C368" s="144">
        <f>SUM(D368:G368)</f>
        <v>26928</v>
      </c>
      <c r="D368" s="143">
        <v>0</v>
      </c>
      <c r="E368" s="143">
        <v>0</v>
      </c>
      <c r="F368" s="143">
        <v>1007</v>
      </c>
      <c r="G368" s="143">
        <v>25921</v>
      </c>
      <c r="H368" s="31"/>
      <c r="I368" s="31"/>
    </row>
    <row r="369" spans="1:9" ht="12.75">
      <c r="A369" s="266"/>
      <c r="B369" s="146" t="s">
        <v>925</v>
      </c>
      <c r="C369" s="144">
        <f>SUM(D369:G369)</f>
        <v>207090</v>
      </c>
      <c r="D369" s="143">
        <v>0</v>
      </c>
      <c r="E369" s="143">
        <v>0</v>
      </c>
      <c r="F369" s="143">
        <v>7745</v>
      </c>
      <c r="G369" s="143">
        <v>199345</v>
      </c>
      <c r="H369" s="31"/>
      <c r="I369" s="31"/>
    </row>
    <row r="370" spans="1:9" ht="12.75">
      <c r="A370" s="266"/>
      <c r="B370" s="146" t="s">
        <v>746</v>
      </c>
      <c r="C370" s="144">
        <f>SUM(D370:G370)</f>
        <v>336271</v>
      </c>
      <c r="D370" s="143">
        <v>0</v>
      </c>
      <c r="E370" s="143">
        <v>0</v>
      </c>
      <c r="F370" s="143">
        <v>12577</v>
      </c>
      <c r="G370" s="143">
        <v>323694</v>
      </c>
      <c r="H370" s="31"/>
      <c r="I370" s="31"/>
    </row>
    <row r="371" spans="1:9" ht="12.75">
      <c r="A371" s="266"/>
      <c r="B371" s="146" t="s">
        <v>950</v>
      </c>
      <c r="C371" s="144">
        <f>SUM(D371:G371)</f>
        <v>463894</v>
      </c>
      <c r="D371" s="143">
        <v>0</v>
      </c>
      <c r="E371" s="143">
        <v>0</v>
      </c>
      <c r="F371" s="143">
        <v>17350</v>
      </c>
      <c r="G371" s="143">
        <v>446544</v>
      </c>
      <c r="H371" s="31"/>
      <c r="I371" s="31"/>
    </row>
    <row r="372" spans="1:9" ht="24" customHeight="1">
      <c r="A372" s="266"/>
      <c r="B372" s="146" t="s">
        <v>927</v>
      </c>
      <c r="C372" s="144">
        <f>SUM(D372:G372)</f>
        <v>306000</v>
      </c>
      <c r="D372" s="143">
        <v>0</v>
      </c>
      <c r="E372" s="143">
        <v>0</v>
      </c>
      <c r="F372" s="143">
        <v>11444</v>
      </c>
      <c r="G372" s="143">
        <v>294556</v>
      </c>
      <c r="H372" s="31"/>
      <c r="I372" s="31"/>
    </row>
    <row r="373" spans="1:9" ht="27.75" customHeight="1">
      <c r="A373" s="266" t="s">
        <v>361</v>
      </c>
      <c r="B373" s="146" t="s">
        <v>1077</v>
      </c>
      <c r="C373" s="143">
        <f>SUM(C374:C378)</f>
        <v>1690</v>
      </c>
      <c r="D373" s="143">
        <f>SUM(D374:D378)</f>
        <v>0</v>
      </c>
      <c r="E373" s="143">
        <f>SUM(E374:E378)</f>
        <v>0</v>
      </c>
      <c r="F373" s="143">
        <f>SUM(F374:F378)</f>
        <v>1690</v>
      </c>
      <c r="G373" s="143">
        <f>SUM(G374:G378)</f>
        <v>0</v>
      </c>
      <c r="H373" s="31"/>
      <c r="I373" s="31"/>
    </row>
    <row r="374" spans="1:9" ht="12.75">
      <c r="A374" s="266"/>
      <c r="B374" s="146" t="s">
        <v>924</v>
      </c>
      <c r="C374" s="143">
        <v>300</v>
      </c>
      <c r="D374" s="143">
        <v>0</v>
      </c>
      <c r="E374" s="143">
        <v>0</v>
      </c>
      <c r="F374" s="143">
        <v>300</v>
      </c>
      <c r="G374" s="143">
        <v>0</v>
      </c>
      <c r="H374" s="31"/>
      <c r="I374" s="31"/>
    </row>
    <row r="375" spans="1:9" ht="12.75">
      <c r="A375" s="266"/>
      <c r="B375" s="146" t="s">
        <v>925</v>
      </c>
      <c r="C375" s="143">
        <v>300</v>
      </c>
      <c r="D375" s="143">
        <v>0</v>
      </c>
      <c r="E375" s="143">
        <v>0</v>
      </c>
      <c r="F375" s="143">
        <v>300</v>
      </c>
      <c r="G375" s="143">
        <v>0</v>
      </c>
      <c r="H375" s="31"/>
      <c r="I375" s="31"/>
    </row>
    <row r="376" spans="1:9" ht="12.75">
      <c r="A376" s="266"/>
      <c r="B376" s="146" t="s">
        <v>746</v>
      </c>
      <c r="C376" s="143">
        <v>330</v>
      </c>
      <c r="D376" s="143">
        <v>0</v>
      </c>
      <c r="E376" s="143">
        <v>0</v>
      </c>
      <c r="F376" s="143">
        <v>330</v>
      </c>
      <c r="G376" s="143">
        <v>0</v>
      </c>
      <c r="H376" s="31"/>
      <c r="I376" s="31"/>
    </row>
    <row r="377" spans="1:9" ht="12.75">
      <c r="A377" s="266"/>
      <c r="B377" s="146" t="s">
        <v>952</v>
      </c>
      <c r="C377" s="143">
        <v>370</v>
      </c>
      <c r="D377" s="143">
        <v>0</v>
      </c>
      <c r="E377" s="143">
        <v>0</v>
      </c>
      <c r="F377" s="143">
        <v>370</v>
      </c>
      <c r="G377" s="143">
        <v>0</v>
      </c>
      <c r="H377" s="31"/>
      <c r="I377" s="31"/>
    </row>
    <row r="378" spans="1:9" ht="19.5" customHeight="1">
      <c r="A378" s="266"/>
      <c r="B378" s="146" t="s">
        <v>927</v>
      </c>
      <c r="C378" s="143">
        <v>390</v>
      </c>
      <c r="D378" s="143">
        <v>0</v>
      </c>
      <c r="E378" s="143">
        <v>0</v>
      </c>
      <c r="F378" s="143">
        <v>390</v>
      </c>
      <c r="G378" s="143">
        <v>0</v>
      </c>
      <c r="H378" s="31"/>
      <c r="I378" s="31"/>
    </row>
    <row r="379" spans="1:9" ht="21" customHeight="1">
      <c r="A379" s="115" t="s">
        <v>705</v>
      </c>
      <c r="B379" s="275" t="s">
        <v>670</v>
      </c>
      <c r="C379" s="275"/>
      <c r="D379" s="275"/>
      <c r="E379" s="275"/>
      <c r="F379" s="275"/>
      <c r="G379" s="275"/>
      <c r="H379" s="31"/>
      <c r="I379" s="31"/>
    </row>
    <row r="380" spans="1:9" ht="12.75">
      <c r="A380" s="281" t="s">
        <v>826</v>
      </c>
      <c r="B380" s="155" t="s">
        <v>1367</v>
      </c>
      <c r="C380" s="147">
        <f>SUM(C381:C385)</f>
        <v>196820</v>
      </c>
      <c r="D380" s="147">
        <f>SUM(D381:D385)</f>
        <v>0</v>
      </c>
      <c r="E380" s="147">
        <f>SUM(E381:E385)</f>
        <v>149170</v>
      </c>
      <c r="F380" s="147">
        <f>SUM(F381:F385)</f>
        <v>47650</v>
      </c>
      <c r="G380" s="147">
        <f>SUM(G381:G385)</f>
        <v>0</v>
      </c>
      <c r="H380" s="31"/>
      <c r="I380" s="31"/>
    </row>
    <row r="381" spans="1:9" ht="12.75">
      <c r="A381" s="281"/>
      <c r="B381" s="156" t="s">
        <v>517</v>
      </c>
      <c r="C381" s="147">
        <v>37395.8</v>
      </c>
      <c r="D381" s="147">
        <v>0</v>
      </c>
      <c r="E381" s="147">
        <v>28342.3</v>
      </c>
      <c r="F381" s="147">
        <v>9053.5</v>
      </c>
      <c r="G381" s="147">
        <v>0</v>
      </c>
      <c r="H381" s="31"/>
      <c r="I381" s="31"/>
    </row>
    <row r="382" spans="1:9" ht="12.75">
      <c r="A382" s="281"/>
      <c r="B382" s="156" t="s">
        <v>526</v>
      </c>
      <c r="C382" s="147">
        <v>35427.6</v>
      </c>
      <c r="D382" s="147">
        <v>0</v>
      </c>
      <c r="E382" s="147">
        <v>26850.6</v>
      </c>
      <c r="F382" s="147">
        <v>8577</v>
      </c>
      <c r="G382" s="147">
        <v>0</v>
      </c>
      <c r="H382" s="31"/>
      <c r="I382" s="31"/>
    </row>
    <row r="383" spans="1:9" ht="12.75">
      <c r="A383" s="281"/>
      <c r="B383" s="156" t="s">
        <v>746</v>
      </c>
      <c r="C383" s="147">
        <v>31491.2</v>
      </c>
      <c r="D383" s="147">
        <v>0</v>
      </c>
      <c r="E383" s="147">
        <v>23867.2</v>
      </c>
      <c r="F383" s="147">
        <v>7624</v>
      </c>
      <c r="G383" s="147">
        <v>0</v>
      </c>
      <c r="H383" s="31"/>
      <c r="I383" s="31"/>
    </row>
    <row r="384" spans="1:9" ht="12.75">
      <c r="A384" s="281"/>
      <c r="B384" s="156" t="s">
        <v>750</v>
      </c>
      <c r="C384" s="147">
        <v>43300.4</v>
      </c>
      <c r="D384" s="147">
        <v>0</v>
      </c>
      <c r="E384" s="147">
        <v>32817.4</v>
      </c>
      <c r="F384" s="147">
        <v>10483</v>
      </c>
      <c r="G384" s="147">
        <v>0</v>
      </c>
      <c r="H384" s="31"/>
      <c r="I384" s="31"/>
    </row>
    <row r="385" spans="1:9" ht="25.5" customHeight="1">
      <c r="A385" s="281"/>
      <c r="B385" s="156" t="s">
        <v>754</v>
      </c>
      <c r="C385" s="147">
        <v>49205</v>
      </c>
      <c r="D385" s="147">
        <v>0</v>
      </c>
      <c r="E385" s="147">
        <v>37292.5</v>
      </c>
      <c r="F385" s="147">
        <v>11912.5</v>
      </c>
      <c r="G385" s="147">
        <v>0</v>
      </c>
      <c r="H385" s="31"/>
      <c r="I385" s="31"/>
    </row>
    <row r="386" spans="1:9" ht="51">
      <c r="A386" s="281" t="s">
        <v>827</v>
      </c>
      <c r="B386" s="156" t="s">
        <v>672</v>
      </c>
      <c r="C386" s="145">
        <f>SUM(C387:C391)</f>
        <v>35830</v>
      </c>
      <c r="D386" s="145">
        <f>SUM(D387:D391)</f>
        <v>0</v>
      </c>
      <c r="E386" s="145">
        <f>SUM(E387:E391)</f>
        <v>10000</v>
      </c>
      <c r="F386" s="145">
        <f>SUM(F387:F391)</f>
        <v>25830</v>
      </c>
      <c r="G386" s="145">
        <f>SUM(G387:G391)</f>
        <v>0</v>
      </c>
      <c r="H386" s="31"/>
      <c r="I386" s="31"/>
    </row>
    <row r="387" spans="1:9" ht="12.75">
      <c r="A387" s="281"/>
      <c r="B387" s="156" t="s">
        <v>517</v>
      </c>
      <c r="C387" s="147">
        <v>6807.7</v>
      </c>
      <c r="D387" s="147">
        <v>0</v>
      </c>
      <c r="E387" s="147">
        <v>1900</v>
      </c>
      <c r="F387" s="147">
        <v>4907.7</v>
      </c>
      <c r="G387" s="147">
        <v>0</v>
      </c>
      <c r="H387" s="31"/>
      <c r="I387" s="31"/>
    </row>
    <row r="388" spans="1:9" ht="12.75">
      <c r="A388" s="281"/>
      <c r="B388" s="156" t="s">
        <v>526</v>
      </c>
      <c r="C388" s="147">
        <v>6449.4</v>
      </c>
      <c r="D388" s="147">
        <v>0</v>
      </c>
      <c r="E388" s="147">
        <v>1800</v>
      </c>
      <c r="F388" s="147">
        <v>4649.4</v>
      </c>
      <c r="G388" s="147">
        <v>0</v>
      </c>
      <c r="H388" s="31"/>
      <c r="I388" s="31"/>
    </row>
    <row r="389" spans="1:9" ht="12.75">
      <c r="A389" s="281"/>
      <c r="B389" s="156" t="s">
        <v>746</v>
      </c>
      <c r="C389" s="147">
        <v>5732.8</v>
      </c>
      <c r="D389" s="147">
        <v>0</v>
      </c>
      <c r="E389" s="147">
        <v>1600</v>
      </c>
      <c r="F389" s="147">
        <v>4132.8</v>
      </c>
      <c r="G389" s="147">
        <v>0</v>
      </c>
      <c r="H389" s="31"/>
      <c r="I389" s="31"/>
    </row>
    <row r="390" spans="1:9" ht="12.75">
      <c r="A390" s="281"/>
      <c r="B390" s="156" t="s">
        <v>750</v>
      </c>
      <c r="C390" s="147">
        <v>7882.6</v>
      </c>
      <c r="D390" s="147">
        <v>0</v>
      </c>
      <c r="E390" s="147">
        <v>2200</v>
      </c>
      <c r="F390" s="147">
        <v>5682.6</v>
      </c>
      <c r="G390" s="147">
        <v>0</v>
      </c>
      <c r="H390" s="31"/>
      <c r="I390" s="31"/>
    </row>
    <row r="391" spans="1:9" ht="22.5" customHeight="1">
      <c r="A391" s="281"/>
      <c r="B391" s="156" t="s">
        <v>754</v>
      </c>
      <c r="C391" s="147">
        <v>8957.5</v>
      </c>
      <c r="D391" s="147">
        <v>0</v>
      </c>
      <c r="E391" s="147">
        <v>2500</v>
      </c>
      <c r="F391" s="147">
        <v>6457.5</v>
      </c>
      <c r="G391" s="147">
        <v>0</v>
      </c>
      <c r="H391" s="31"/>
      <c r="I391" s="31"/>
    </row>
    <row r="392" spans="1:9" ht="16.5" customHeight="1">
      <c r="A392" s="281" t="s">
        <v>828</v>
      </c>
      <c r="B392" s="156" t="s">
        <v>677</v>
      </c>
      <c r="C392" s="145">
        <f>SUM(C393:C397)</f>
        <v>6000</v>
      </c>
      <c r="D392" s="145">
        <f>SUM(D393:D397)</f>
        <v>0</v>
      </c>
      <c r="E392" s="145">
        <f>SUM(E393:E397)</f>
        <v>2930</v>
      </c>
      <c r="F392" s="145">
        <f>SUM(F393:F397)</f>
        <v>3070</v>
      </c>
      <c r="G392" s="145">
        <f>SUM(G393:G397)</f>
        <v>0</v>
      </c>
      <c r="H392" s="31"/>
      <c r="I392" s="31"/>
    </row>
    <row r="393" spans="1:9" ht="12.75">
      <c r="A393" s="281"/>
      <c r="B393" s="156" t="s">
        <v>517</v>
      </c>
      <c r="C393" s="147">
        <v>1140</v>
      </c>
      <c r="D393" s="147">
        <v>0</v>
      </c>
      <c r="E393" s="147">
        <v>556.7</v>
      </c>
      <c r="F393" s="147">
        <v>583.3</v>
      </c>
      <c r="G393" s="147">
        <v>0</v>
      </c>
      <c r="H393" s="31"/>
      <c r="I393" s="31"/>
    </row>
    <row r="394" spans="1:9" ht="12.75">
      <c r="A394" s="281"/>
      <c r="B394" s="156" t="s">
        <v>526</v>
      </c>
      <c r="C394" s="147">
        <v>1080</v>
      </c>
      <c r="D394" s="147">
        <v>0</v>
      </c>
      <c r="E394" s="147">
        <v>527.4</v>
      </c>
      <c r="F394" s="147">
        <v>552.6</v>
      </c>
      <c r="G394" s="147">
        <v>0</v>
      </c>
      <c r="H394" s="31"/>
      <c r="I394" s="31"/>
    </row>
    <row r="395" spans="1:9" ht="12.75">
      <c r="A395" s="281"/>
      <c r="B395" s="156" t="s">
        <v>746</v>
      </c>
      <c r="C395" s="147">
        <v>960</v>
      </c>
      <c r="D395" s="147">
        <v>0</v>
      </c>
      <c r="E395" s="147">
        <v>468.8</v>
      </c>
      <c r="F395" s="147">
        <v>491.2</v>
      </c>
      <c r="G395" s="147">
        <v>0</v>
      </c>
      <c r="H395" s="31"/>
      <c r="I395" s="31"/>
    </row>
    <row r="396" spans="1:9" ht="12.75">
      <c r="A396" s="281"/>
      <c r="B396" s="156" t="s">
        <v>750</v>
      </c>
      <c r="C396" s="147">
        <v>1320</v>
      </c>
      <c r="D396" s="147">
        <v>0</v>
      </c>
      <c r="E396" s="147">
        <v>644.6</v>
      </c>
      <c r="F396" s="147">
        <v>675.4</v>
      </c>
      <c r="G396" s="147">
        <v>0</v>
      </c>
      <c r="H396" s="31"/>
      <c r="I396" s="31"/>
    </row>
    <row r="397" spans="1:9" ht="21" customHeight="1">
      <c r="A397" s="281"/>
      <c r="B397" s="156" t="s">
        <v>754</v>
      </c>
      <c r="C397" s="147">
        <v>1500</v>
      </c>
      <c r="D397" s="147">
        <v>0</v>
      </c>
      <c r="E397" s="147">
        <v>732.5</v>
      </c>
      <c r="F397" s="147">
        <v>767.5</v>
      </c>
      <c r="G397" s="147">
        <v>0</v>
      </c>
      <c r="H397" s="31"/>
      <c r="I397" s="31"/>
    </row>
    <row r="398" spans="1:9" ht="29.25" customHeight="1">
      <c r="A398" s="281" t="s">
        <v>829</v>
      </c>
      <c r="B398" s="156" t="s">
        <v>681</v>
      </c>
      <c r="C398" s="145">
        <f>SUM(C399:C403)</f>
        <v>6000</v>
      </c>
      <c r="D398" s="145">
        <f>SUM(D399:D403)</f>
        <v>0</v>
      </c>
      <c r="E398" s="145">
        <f>SUM(E399:E403)</f>
        <v>6000</v>
      </c>
      <c r="F398" s="145">
        <f>SUM(F399:F403)</f>
        <v>0</v>
      </c>
      <c r="G398" s="145">
        <f>SUM(G399:G403)</f>
        <v>0</v>
      </c>
      <c r="H398" s="31"/>
      <c r="I398" s="31"/>
    </row>
    <row r="399" spans="1:9" ht="12.75">
      <c r="A399" s="281"/>
      <c r="B399" s="156" t="s">
        <v>517</v>
      </c>
      <c r="C399" s="147">
        <v>1140</v>
      </c>
      <c r="D399" s="147">
        <v>0</v>
      </c>
      <c r="E399" s="147">
        <v>1140</v>
      </c>
      <c r="F399" s="147">
        <v>0</v>
      </c>
      <c r="G399" s="147">
        <v>0</v>
      </c>
      <c r="H399" s="31"/>
      <c r="I399" s="31"/>
    </row>
    <row r="400" spans="1:9" ht="12.75">
      <c r="A400" s="281"/>
      <c r="B400" s="156" t="s">
        <v>526</v>
      </c>
      <c r="C400" s="147">
        <v>1080</v>
      </c>
      <c r="D400" s="147">
        <v>0</v>
      </c>
      <c r="E400" s="147">
        <v>1080</v>
      </c>
      <c r="F400" s="147">
        <v>0</v>
      </c>
      <c r="G400" s="147">
        <v>0</v>
      </c>
      <c r="H400" s="31"/>
      <c r="I400" s="31"/>
    </row>
    <row r="401" spans="1:9" ht="12.75">
      <c r="A401" s="281"/>
      <c r="B401" s="156" t="s">
        <v>746</v>
      </c>
      <c r="C401" s="147">
        <v>960</v>
      </c>
      <c r="D401" s="147">
        <v>0</v>
      </c>
      <c r="E401" s="147">
        <v>960</v>
      </c>
      <c r="F401" s="147">
        <v>0</v>
      </c>
      <c r="G401" s="147">
        <v>0</v>
      </c>
      <c r="H401" s="31"/>
      <c r="I401" s="31"/>
    </row>
    <row r="402" spans="1:9" ht="12.75">
      <c r="A402" s="281"/>
      <c r="B402" s="156" t="s">
        <v>750</v>
      </c>
      <c r="C402" s="147">
        <v>1320</v>
      </c>
      <c r="D402" s="147">
        <v>0</v>
      </c>
      <c r="E402" s="147">
        <v>1320</v>
      </c>
      <c r="F402" s="147">
        <v>0</v>
      </c>
      <c r="G402" s="147">
        <v>0</v>
      </c>
      <c r="H402" s="31"/>
      <c r="I402" s="31"/>
    </row>
    <row r="403" spans="1:9" ht="23.25" customHeight="1">
      <c r="A403" s="281"/>
      <c r="B403" s="156" t="s">
        <v>754</v>
      </c>
      <c r="C403" s="147">
        <v>1500</v>
      </c>
      <c r="D403" s="147">
        <v>0</v>
      </c>
      <c r="E403" s="147">
        <v>1500</v>
      </c>
      <c r="F403" s="147">
        <v>0</v>
      </c>
      <c r="G403" s="147">
        <v>0</v>
      </c>
      <c r="H403" s="31"/>
      <c r="I403" s="31"/>
    </row>
    <row r="404" spans="1:9" ht="32.25" customHeight="1">
      <c r="A404" s="281" t="s">
        <v>830</v>
      </c>
      <c r="B404" s="156" t="s">
        <v>683</v>
      </c>
      <c r="C404" s="145">
        <f>SUM(C405:C409)</f>
        <v>16500</v>
      </c>
      <c r="D404" s="145">
        <f>SUM(D405:D409)</f>
        <v>0</v>
      </c>
      <c r="E404" s="145">
        <f>SUM(E405:E409)</f>
        <v>16500</v>
      </c>
      <c r="F404" s="145">
        <f>SUM(F405:F409)</f>
        <v>0</v>
      </c>
      <c r="G404" s="145">
        <f>SUM(G405:G409)</f>
        <v>0</v>
      </c>
      <c r="H404" s="31"/>
      <c r="I404" s="31"/>
    </row>
    <row r="405" spans="1:9" ht="12.75">
      <c r="A405" s="281"/>
      <c r="B405" s="156" t="s">
        <v>517</v>
      </c>
      <c r="C405" s="147">
        <v>3135</v>
      </c>
      <c r="D405" s="147">
        <v>0</v>
      </c>
      <c r="E405" s="147">
        <v>3135</v>
      </c>
      <c r="F405" s="147">
        <v>0</v>
      </c>
      <c r="G405" s="147">
        <v>0</v>
      </c>
      <c r="H405" s="31"/>
      <c r="I405" s="31"/>
    </row>
    <row r="406" spans="1:9" ht="12.75">
      <c r="A406" s="281"/>
      <c r="B406" s="156" t="s">
        <v>526</v>
      </c>
      <c r="C406" s="147">
        <v>2970</v>
      </c>
      <c r="D406" s="147">
        <v>0</v>
      </c>
      <c r="E406" s="147">
        <v>2970</v>
      </c>
      <c r="F406" s="147">
        <v>0</v>
      </c>
      <c r="G406" s="147">
        <v>0</v>
      </c>
      <c r="H406" s="31"/>
      <c r="I406" s="31"/>
    </row>
    <row r="407" spans="1:9" ht="12.75">
      <c r="A407" s="281"/>
      <c r="B407" s="156" t="s">
        <v>746</v>
      </c>
      <c r="C407" s="147">
        <v>2640</v>
      </c>
      <c r="D407" s="147">
        <v>0</v>
      </c>
      <c r="E407" s="147">
        <v>2640</v>
      </c>
      <c r="F407" s="147">
        <v>0</v>
      </c>
      <c r="G407" s="147">
        <v>0</v>
      </c>
      <c r="H407" s="31"/>
      <c r="I407" s="31"/>
    </row>
    <row r="408" spans="1:9" ht="12.75">
      <c r="A408" s="281"/>
      <c r="B408" s="156" t="s">
        <v>750</v>
      </c>
      <c r="C408" s="147">
        <v>3630</v>
      </c>
      <c r="D408" s="147">
        <v>0</v>
      </c>
      <c r="E408" s="147">
        <v>3630</v>
      </c>
      <c r="F408" s="147">
        <v>0</v>
      </c>
      <c r="G408" s="147">
        <v>0</v>
      </c>
      <c r="H408" s="31"/>
      <c r="I408" s="31"/>
    </row>
    <row r="409" spans="1:9" ht="24" customHeight="1">
      <c r="A409" s="281"/>
      <c r="B409" s="156" t="s">
        <v>754</v>
      </c>
      <c r="C409" s="147">
        <v>4125</v>
      </c>
      <c r="D409" s="147">
        <v>0</v>
      </c>
      <c r="E409" s="147">
        <v>4125</v>
      </c>
      <c r="F409" s="147">
        <v>0</v>
      </c>
      <c r="G409" s="147">
        <v>0</v>
      </c>
      <c r="H409" s="31"/>
      <c r="I409" s="31"/>
    </row>
    <row r="410" spans="1:9" ht="45" customHeight="1">
      <c r="A410" s="281" t="s">
        <v>831</v>
      </c>
      <c r="B410" s="156" t="s">
        <v>953</v>
      </c>
      <c r="C410" s="145">
        <f>SUM(C411:C415)</f>
        <v>6500</v>
      </c>
      <c r="D410" s="145">
        <f>SUM(D411:D415)</f>
        <v>0</v>
      </c>
      <c r="E410" s="145">
        <f>SUM(E411:E415)</f>
        <v>6500</v>
      </c>
      <c r="F410" s="145">
        <f>SUM(F411:F415)</f>
        <v>0</v>
      </c>
      <c r="G410" s="145">
        <f>SUM(G411:G415)</f>
        <v>0</v>
      </c>
      <c r="H410" s="31"/>
      <c r="I410" s="31"/>
    </row>
    <row r="411" spans="1:9" ht="12.75">
      <c r="A411" s="281"/>
      <c r="B411" s="156" t="s">
        <v>517</v>
      </c>
      <c r="C411" s="147">
        <v>1235</v>
      </c>
      <c r="D411" s="147">
        <v>0</v>
      </c>
      <c r="E411" s="147">
        <v>1235</v>
      </c>
      <c r="F411" s="147">
        <v>0</v>
      </c>
      <c r="G411" s="147">
        <v>0</v>
      </c>
      <c r="H411" s="31"/>
      <c r="I411" s="31"/>
    </row>
    <row r="412" spans="1:9" ht="12.75">
      <c r="A412" s="281"/>
      <c r="B412" s="156" t="s">
        <v>526</v>
      </c>
      <c r="C412" s="147">
        <v>1170</v>
      </c>
      <c r="D412" s="147">
        <v>0</v>
      </c>
      <c r="E412" s="147">
        <v>1170</v>
      </c>
      <c r="F412" s="147">
        <v>0</v>
      </c>
      <c r="G412" s="147">
        <v>0</v>
      </c>
      <c r="H412" s="31"/>
      <c r="I412" s="31"/>
    </row>
    <row r="413" spans="1:9" ht="12.75">
      <c r="A413" s="281"/>
      <c r="B413" s="156" t="s">
        <v>746</v>
      </c>
      <c r="C413" s="147">
        <v>1040</v>
      </c>
      <c r="D413" s="147">
        <v>0</v>
      </c>
      <c r="E413" s="147">
        <v>1040</v>
      </c>
      <c r="F413" s="147">
        <v>0</v>
      </c>
      <c r="G413" s="147">
        <v>0</v>
      </c>
      <c r="H413" s="31"/>
      <c r="I413" s="31"/>
    </row>
    <row r="414" spans="1:9" ht="12.75">
      <c r="A414" s="281"/>
      <c r="B414" s="156" t="s">
        <v>750</v>
      </c>
      <c r="C414" s="147">
        <v>1430</v>
      </c>
      <c r="D414" s="147">
        <v>0</v>
      </c>
      <c r="E414" s="147">
        <v>1430</v>
      </c>
      <c r="F414" s="147">
        <v>0</v>
      </c>
      <c r="G414" s="147">
        <v>0</v>
      </c>
      <c r="H414" s="31"/>
      <c r="I414" s="31"/>
    </row>
    <row r="415" spans="1:9" ht="18" customHeight="1">
      <c r="A415" s="281"/>
      <c r="B415" s="156" t="s">
        <v>754</v>
      </c>
      <c r="C415" s="147">
        <v>1625</v>
      </c>
      <c r="D415" s="147">
        <v>0</v>
      </c>
      <c r="E415" s="147">
        <v>1625</v>
      </c>
      <c r="F415" s="147">
        <v>0</v>
      </c>
      <c r="G415" s="147">
        <v>0</v>
      </c>
      <c r="H415" s="31"/>
      <c r="I415" s="31"/>
    </row>
    <row r="416" spans="1:9" ht="31.5" customHeight="1">
      <c r="A416" s="281" t="s">
        <v>363</v>
      </c>
      <c r="B416" s="156" t="s">
        <v>687</v>
      </c>
      <c r="C416" s="145">
        <f>SUM(C417:C421)</f>
        <v>8000</v>
      </c>
      <c r="D416" s="145">
        <f>SUM(D417:D421)</f>
        <v>0</v>
      </c>
      <c r="E416" s="145">
        <f>SUM(E417:E421)</f>
        <v>8000</v>
      </c>
      <c r="F416" s="145">
        <f>SUM(F417:F421)</f>
        <v>0</v>
      </c>
      <c r="G416" s="145">
        <f>SUM(G417:G421)</f>
        <v>0</v>
      </c>
      <c r="H416" s="31"/>
      <c r="I416" s="31"/>
    </row>
    <row r="417" spans="1:9" ht="12.75">
      <c r="A417" s="281"/>
      <c r="B417" s="156" t="s">
        <v>517</v>
      </c>
      <c r="C417" s="147">
        <v>1520</v>
      </c>
      <c r="D417" s="147">
        <v>0</v>
      </c>
      <c r="E417" s="147">
        <v>1520</v>
      </c>
      <c r="F417" s="147">
        <v>0</v>
      </c>
      <c r="G417" s="147">
        <v>0</v>
      </c>
      <c r="H417" s="31"/>
      <c r="I417" s="31"/>
    </row>
    <row r="418" spans="1:9" ht="12.75">
      <c r="A418" s="281"/>
      <c r="B418" s="156" t="s">
        <v>526</v>
      </c>
      <c r="C418" s="147">
        <v>1440</v>
      </c>
      <c r="D418" s="147">
        <v>0</v>
      </c>
      <c r="E418" s="147">
        <v>1440</v>
      </c>
      <c r="F418" s="147">
        <v>0</v>
      </c>
      <c r="G418" s="147">
        <v>0</v>
      </c>
      <c r="H418" s="31"/>
      <c r="I418" s="31"/>
    </row>
    <row r="419" spans="1:9" ht="12.75">
      <c r="A419" s="281"/>
      <c r="B419" s="156" t="s">
        <v>746</v>
      </c>
      <c r="C419" s="147">
        <v>1280</v>
      </c>
      <c r="D419" s="147">
        <v>0</v>
      </c>
      <c r="E419" s="147">
        <v>1280</v>
      </c>
      <c r="F419" s="147">
        <v>0</v>
      </c>
      <c r="G419" s="147">
        <v>0</v>
      </c>
      <c r="H419" s="31"/>
      <c r="I419" s="31"/>
    </row>
    <row r="420" spans="1:9" ht="12.75">
      <c r="A420" s="281"/>
      <c r="B420" s="156" t="s">
        <v>750</v>
      </c>
      <c r="C420" s="147">
        <v>1760</v>
      </c>
      <c r="D420" s="147">
        <v>0</v>
      </c>
      <c r="E420" s="147">
        <v>1760</v>
      </c>
      <c r="F420" s="147">
        <v>0</v>
      </c>
      <c r="G420" s="147">
        <v>0</v>
      </c>
      <c r="H420" s="31"/>
      <c r="I420" s="31"/>
    </row>
    <row r="421" spans="1:9" ht="12.75">
      <c r="A421" s="281"/>
      <c r="B421" s="156" t="s">
        <v>754</v>
      </c>
      <c r="C421" s="147">
        <v>2000</v>
      </c>
      <c r="D421" s="147">
        <v>0</v>
      </c>
      <c r="E421" s="147">
        <v>2000</v>
      </c>
      <c r="F421" s="147">
        <v>0</v>
      </c>
      <c r="G421" s="147">
        <v>0</v>
      </c>
      <c r="H421" s="31"/>
      <c r="I421" s="31"/>
    </row>
    <row r="422" spans="1:9" ht="15.75" customHeight="1">
      <c r="A422" s="281" t="s">
        <v>364</v>
      </c>
      <c r="B422" s="156" t="s">
        <v>689</v>
      </c>
      <c r="C422" s="145">
        <f>SUM(C423:C427)</f>
        <v>3500</v>
      </c>
      <c r="D422" s="145">
        <f>SUM(D423:D427)</f>
        <v>0</v>
      </c>
      <c r="E422" s="145">
        <f>SUM(E423:E427)</f>
        <v>3500</v>
      </c>
      <c r="F422" s="145">
        <f>SUM(F423:F427)</f>
        <v>0</v>
      </c>
      <c r="G422" s="145">
        <f>SUM(G423:G427)</f>
        <v>0</v>
      </c>
      <c r="H422" s="31"/>
      <c r="I422" s="31"/>
    </row>
    <row r="423" spans="1:9" ht="12.75">
      <c r="A423" s="281"/>
      <c r="B423" s="156" t="s">
        <v>517</v>
      </c>
      <c r="C423" s="147">
        <v>665</v>
      </c>
      <c r="D423" s="147">
        <v>0</v>
      </c>
      <c r="E423" s="147">
        <v>665</v>
      </c>
      <c r="F423" s="147">
        <v>0</v>
      </c>
      <c r="G423" s="147">
        <v>0</v>
      </c>
      <c r="H423" s="31"/>
      <c r="I423" s="31"/>
    </row>
    <row r="424" spans="1:9" ht="12.75">
      <c r="A424" s="281"/>
      <c r="B424" s="156" t="s">
        <v>526</v>
      </c>
      <c r="C424" s="147">
        <v>630</v>
      </c>
      <c r="D424" s="147">
        <v>0</v>
      </c>
      <c r="E424" s="147">
        <v>630</v>
      </c>
      <c r="F424" s="147">
        <v>0</v>
      </c>
      <c r="G424" s="147">
        <v>0</v>
      </c>
      <c r="H424" s="31"/>
      <c r="I424" s="31"/>
    </row>
    <row r="425" spans="1:9" ht="12.75">
      <c r="A425" s="281"/>
      <c r="B425" s="156" t="s">
        <v>746</v>
      </c>
      <c r="C425" s="147">
        <v>560</v>
      </c>
      <c r="D425" s="147">
        <v>0</v>
      </c>
      <c r="E425" s="147">
        <v>560</v>
      </c>
      <c r="F425" s="147">
        <v>0</v>
      </c>
      <c r="G425" s="147">
        <v>0</v>
      </c>
      <c r="H425" s="31"/>
      <c r="I425" s="31"/>
    </row>
    <row r="426" spans="1:9" ht="12.75">
      <c r="A426" s="281"/>
      <c r="B426" s="156" t="s">
        <v>750</v>
      </c>
      <c r="C426" s="147">
        <v>770</v>
      </c>
      <c r="D426" s="147">
        <v>0</v>
      </c>
      <c r="E426" s="147">
        <v>770</v>
      </c>
      <c r="F426" s="147">
        <v>0</v>
      </c>
      <c r="G426" s="147">
        <v>0</v>
      </c>
      <c r="H426" s="31"/>
      <c r="I426" s="31"/>
    </row>
    <row r="427" spans="1:9" ht="21.75" customHeight="1">
      <c r="A427" s="281"/>
      <c r="B427" s="156" t="s">
        <v>754</v>
      </c>
      <c r="C427" s="147">
        <v>875</v>
      </c>
      <c r="D427" s="147">
        <v>0</v>
      </c>
      <c r="E427" s="147">
        <v>875</v>
      </c>
      <c r="F427" s="147">
        <v>0</v>
      </c>
      <c r="G427" s="147">
        <v>0</v>
      </c>
      <c r="H427" s="31"/>
      <c r="I427" s="31"/>
    </row>
    <row r="428" spans="1:9" ht="39.75" customHeight="1">
      <c r="A428" s="281" t="s">
        <v>365</v>
      </c>
      <c r="B428" s="156" t="s">
        <v>954</v>
      </c>
      <c r="C428" s="145">
        <f>SUM(C429:C433)</f>
        <v>15000</v>
      </c>
      <c r="D428" s="145">
        <f>SUM(D429:D433)</f>
        <v>0</v>
      </c>
      <c r="E428" s="145">
        <f>SUM(E429:E433)</f>
        <v>15000</v>
      </c>
      <c r="F428" s="145">
        <f>SUM(F429:F433)</f>
        <v>0</v>
      </c>
      <c r="G428" s="145">
        <f>SUM(G429:G433)</f>
        <v>0</v>
      </c>
      <c r="H428" s="31"/>
      <c r="I428" s="31"/>
    </row>
    <row r="429" spans="1:9" ht="12.75">
      <c r="A429" s="281"/>
      <c r="B429" s="156" t="s">
        <v>517</v>
      </c>
      <c r="C429" s="147">
        <v>2850</v>
      </c>
      <c r="D429" s="147">
        <v>0</v>
      </c>
      <c r="E429" s="147">
        <v>2850</v>
      </c>
      <c r="F429" s="147">
        <v>0</v>
      </c>
      <c r="G429" s="147">
        <v>0</v>
      </c>
      <c r="H429" s="31"/>
      <c r="I429" s="31"/>
    </row>
    <row r="430" spans="1:9" ht="12.75">
      <c r="A430" s="281"/>
      <c r="B430" s="156" t="s">
        <v>526</v>
      </c>
      <c r="C430" s="147">
        <v>2700</v>
      </c>
      <c r="D430" s="147">
        <v>0</v>
      </c>
      <c r="E430" s="147">
        <v>2700</v>
      </c>
      <c r="F430" s="147">
        <v>0</v>
      </c>
      <c r="G430" s="147">
        <v>0</v>
      </c>
      <c r="H430" s="31"/>
      <c r="I430" s="31"/>
    </row>
    <row r="431" spans="1:9" ht="12.75">
      <c r="A431" s="281"/>
      <c r="B431" s="156" t="s">
        <v>746</v>
      </c>
      <c r="C431" s="147">
        <v>2400</v>
      </c>
      <c r="D431" s="147">
        <v>0</v>
      </c>
      <c r="E431" s="147">
        <v>2400</v>
      </c>
      <c r="F431" s="147">
        <v>0</v>
      </c>
      <c r="G431" s="147">
        <v>0</v>
      </c>
      <c r="H431" s="31"/>
      <c r="I431" s="31"/>
    </row>
    <row r="432" spans="1:9" ht="12.75">
      <c r="A432" s="281"/>
      <c r="B432" s="156" t="s">
        <v>750</v>
      </c>
      <c r="C432" s="147">
        <v>3300</v>
      </c>
      <c r="D432" s="147">
        <v>0</v>
      </c>
      <c r="E432" s="147">
        <v>3300</v>
      </c>
      <c r="F432" s="147">
        <v>0</v>
      </c>
      <c r="G432" s="147">
        <v>0</v>
      </c>
      <c r="H432" s="31"/>
      <c r="I432" s="31"/>
    </row>
    <row r="433" spans="1:9" ht="25.5" customHeight="1">
      <c r="A433" s="281"/>
      <c r="B433" s="156" t="s">
        <v>754</v>
      </c>
      <c r="C433" s="147">
        <v>3750</v>
      </c>
      <c r="D433" s="147">
        <v>0</v>
      </c>
      <c r="E433" s="147">
        <v>3750</v>
      </c>
      <c r="F433" s="147">
        <v>0</v>
      </c>
      <c r="G433" s="147">
        <v>0</v>
      </c>
      <c r="H433" s="31"/>
      <c r="I433" s="31"/>
    </row>
    <row r="434" spans="1:9" ht="38.25">
      <c r="A434" s="281" t="s">
        <v>366</v>
      </c>
      <c r="B434" s="156" t="s">
        <v>693</v>
      </c>
      <c r="C434" s="145">
        <f>SUM(C435:C439)</f>
        <v>35000</v>
      </c>
      <c r="D434" s="145">
        <f>SUM(D435:D439)</f>
        <v>0</v>
      </c>
      <c r="E434" s="145">
        <f>SUM(E435:E439)</f>
        <v>28500</v>
      </c>
      <c r="F434" s="145">
        <f>SUM(F435:F439)</f>
        <v>6500</v>
      </c>
      <c r="G434" s="145">
        <f>SUM(G435:G439)</f>
        <v>0</v>
      </c>
      <c r="H434" s="31"/>
      <c r="I434" s="31"/>
    </row>
    <row r="435" spans="1:9" ht="12.75">
      <c r="A435" s="281"/>
      <c r="B435" s="156" t="s">
        <v>517</v>
      </c>
      <c r="C435" s="147">
        <v>6650</v>
      </c>
      <c r="D435" s="147">
        <v>0</v>
      </c>
      <c r="E435" s="147">
        <v>5415</v>
      </c>
      <c r="F435" s="147">
        <v>1235</v>
      </c>
      <c r="G435" s="147">
        <v>0</v>
      </c>
      <c r="H435" s="31"/>
      <c r="I435" s="31"/>
    </row>
    <row r="436" spans="1:9" ht="12.75">
      <c r="A436" s="281"/>
      <c r="B436" s="156" t="s">
        <v>526</v>
      </c>
      <c r="C436" s="147">
        <v>6300</v>
      </c>
      <c r="D436" s="147">
        <v>0</v>
      </c>
      <c r="E436" s="147">
        <v>5130</v>
      </c>
      <c r="F436" s="147">
        <v>1170</v>
      </c>
      <c r="G436" s="147">
        <v>0</v>
      </c>
      <c r="H436" s="31"/>
      <c r="I436" s="31"/>
    </row>
    <row r="437" spans="1:9" ht="12.75">
      <c r="A437" s="281"/>
      <c r="B437" s="156" t="s">
        <v>746</v>
      </c>
      <c r="C437" s="147">
        <v>5600</v>
      </c>
      <c r="D437" s="147">
        <v>0</v>
      </c>
      <c r="E437" s="147">
        <v>4560</v>
      </c>
      <c r="F437" s="147">
        <v>1040</v>
      </c>
      <c r="G437" s="147">
        <v>0</v>
      </c>
      <c r="H437" s="31"/>
      <c r="I437" s="31"/>
    </row>
    <row r="438" spans="1:9" ht="12.75">
      <c r="A438" s="281"/>
      <c r="B438" s="156" t="s">
        <v>750</v>
      </c>
      <c r="C438" s="147">
        <v>7700</v>
      </c>
      <c r="D438" s="147">
        <v>0</v>
      </c>
      <c r="E438" s="147">
        <v>6270</v>
      </c>
      <c r="F438" s="147">
        <v>1430</v>
      </c>
      <c r="G438" s="147">
        <v>0</v>
      </c>
      <c r="H438" s="31"/>
      <c r="I438" s="31"/>
    </row>
    <row r="439" spans="1:9" ht="19.5" customHeight="1">
      <c r="A439" s="281"/>
      <c r="B439" s="156" t="s">
        <v>754</v>
      </c>
      <c r="C439" s="147">
        <v>8750</v>
      </c>
      <c r="D439" s="147">
        <v>0</v>
      </c>
      <c r="E439" s="147">
        <v>7125</v>
      </c>
      <c r="F439" s="147">
        <v>1625</v>
      </c>
      <c r="G439" s="147">
        <v>0</v>
      </c>
      <c r="H439" s="31"/>
      <c r="I439" s="31"/>
    </row>
    <row r="440" spans="1:9" ht="25.5">
      <c r="A440" s="281" t="s">
        <v>367</v>
      </c>
      <c r="B440" s="156" t="s">
        <v>178</v>
      </c>
      <c r="C440" s="145">
        <f>SUM(C441:C445)</f>
        <v>8490</v>
      </c>
      <c r="D440" s="145">
        <f>SUM(D441:D445)</f>
        <v>0</v>
      </c>
      <c r="E440" s="145">
        <f>SUM(E441:E445)</f>
        <v>6000</v>
      </c>
      <c r="F440" s="145">
        <f>SUM(F441:F445)</f>
        <v>2490</v>
      </c>
      <c r="G440" s="145">
        <f>SUM(G441:G445)</f>
        <v>0</v>
      </c>
      <c r="H440" s="31"/>
      <c r="I440" s="31"/>
    </row>
    <row r="441" spans="1:9" ht="12.75">
      <c r="A441" s="281"/>
      <c r="B441" s="156" t="s">
        <v>517</v>
      </c>
      <c r="C441" s="147">
        <v>1613.1</v>
      </c>
      <c r="D441" s="147">
        <v>0</v>
      </c>
      <c r="E441" s="147">
        <v>1140</v>
      </c>
      <c r="F441" s="147">
        <v>473.1</v>
      </c>
      <c r="G441" s="147">
        <v>0</v>
      </c>
      <c r="H441" s="31"/>
      <c r="I441" s="31"/>
    </row>
    <row r="442" spans="1:9" ht="12.75">
      <c r="A442" s="281"/>
      <c r="B442" s="156" t="s">
        <v>526</v>
      </c>
      <c r="C442" s="147">
        <v>1528.2</v>
      </c>
      <c r="D442" s="147">
        <v>0</v>
      </c>
      <c r="E442" s="147">
        <v>1080</v>
      </c>
      <c r="F442" s="147">
        <v>448.2</v>
      </c>
      <c r="G442" s="147">
        <v>0</v>
      </c>
      <c r="H442" s="31"/>
      <c r="I442" s="31"/>
    </row>
    <row r="443" spans="1:9" ht="12.75">
      <c r="A443" s="281"/>
      <c r="B443" s="156" t="s">
        <v>746</v>
      </c>
      <c r="C443" s="147">
        <v>1358.4</v>
      </c>
      <c r="D443" s="147">
        <v>0</v>
      </c>
      <c r="E443" s="147">
        <v>960</v>
      </c>
      <c r="F443" s="147">
        <v>398.4</v>
      </c>
      <c r="G443" s="147">
        <v>0</v>
      </c>
      <c r="H443" s="31"/>
      <c r="I443" s="31"/>
    </row>
    <row r="444" spans="1:9" ht="12.75">
      <c r="A444" s="281"/>
      <c r="B444" s="156" t="s">
        <v>750</v>
      </c>
      <c r="C444" s="147">
        <v>1867.8</v>
      </c>
      <c r="D444" s="147">
        <v>0</v>
      </c>
      <c r="E444" s="147">
        <v>1320</v>
      </c>
      <c r="F444" s="147">
        <v>547.8</v>
      </c>
      <c r="G444" s="147">
        <v>0</v>
      </c>
      <c r="H444" s="31"/>
      <c r="I444" s="31"/>
    </row>
    <row r="445" spans="1:9" ht="18" customHeight="1">
      <c r="A445" s="281"/>
      <c r="B445" s="156" t="s">
        <v>754</v>
      </c>
      <c r="C445" s="147">
        <v>2122.5</v>
      </c>
      <c r="D445" s="147">
        <v>0</v>
      </c>
      <c r="E445" s="147">
        <v>1500</v>
      </c>
      <c r="F445" s="147">
        <v>622.5</v>
      </c>
      <c r="G445" s="147">
        <v>0</v>
      </c>
      <c r="H445" s="31"/>
      <c r="I445" s="31"/>
    </row>
    <row r="446" spans="1:9" ht="25.5">
      <c r="A446" s="281" t="s">
        <v>368</v>
      </c>
      <c r="B446" s="156" t="s">
        <v>182</v>
      </c>
      <c r="C446" s="145">
        <f>SUM(C447:C451)</f>
        <v>10000</v>
      </c>
      <c r="D446" s="145">
        <f>SUM(D447:D451)</f>
        <v>0</v>
      </c>
      <c r="E446" s="145">
        <f>SUM(E447:E451)</f>
        <v>10000</v>
      </c>
      <c r="F446" s="145">
        <f>SUM(F447:F451)</f>
        <v>0</v>
      </c>
      <c r="G446" s="145">
        <f>SUM(G447:G451)</f>
        <v>0</v>
      </c>
      <c r="H446" s="31"/>
      <c r="I446" s="31"/>
    </row>
    <row r="447" spans="1:9" ht="12.75">
      <c r="A447" s="281"/>
      <c r="B447" s="156" t="s">
        <v>517</v>
      </c>
      <c r="C447" s="147">
        <v>1900</v>
      </c>
      <c r="D447" s="147">
        <v>0</v>
      </c>
      <c r="E447" s="147">
        <v>1900</v>
      </c>
      <c r="F447" s="147">
        <v>0</v>
      </c>
      <c r="G447" s="147">
        <v>0</v>
      </c>
      <c r="H447" s="31"/>
      <c r="I447" s="31"/>
    </row>
    <row r="448" spans="1:9" ht="12.75">
      <c r="A448" s="281"/>
      <c r="B448" s="156" t="s">
        <v>526</v>
      </c>
      <c r="C448" s="147">
        <v>1800</v>
      </c>
      <c r="D448" s="147">
        <v>0</v>
      </c>
      <c r="E448" s="147">
        <v>1800</v>
      </c>
      <c r="F448" s="147">
        <v>0</v>
      </c>
      <c r="G448" s="147">
        <v>0</v>
      </c>
      <c r="H448" s="31"/>
      <c r="I448" s="31"/>
    </row>
    <row r="449" spans="1:9" ht="12.75">
      <c r="A449" s="281"/>
      <c r="B449" s="156" t="s">
        <v>746</v>
      </c>
      <c r="C449" s="147">
        <v>1600</v>
      </c>
      <c r="D449" s="147">
        <v>0</v>
      </c>
      <c r="E449" s="147">
        <v>1600</v>
      </c>
      <c r="F449" s="147">
        <v>0</v>
      </c>
      <c r="G449" s="147">
        <v>0</v>
      </c>
      <c r="H449" s="31"/>
      <c r="I449" s="31"/>
    </row>
    <row r="450" spans="1:9" ht="12.75">
      <c r="A450" s="281"/>
      <c r="B450" s="156" t="s">
        <v>750</v>
      </c>
      <c r="C450" s="147">
        <v>2200</v>
      </c>
      <c r="D450" s="147">
        <v>0</v>
      </c>
      <c r="E450" s="147">
        <v>2200</v>
      </c>
      <c r="F450" s="147">
        <v>0</v>
      </c>
      <c r="G450" s="147">
        <v>0</v>
      </c>
      <c r="H450" s="31"/>
      <c r="I450" s="31"/>
    </row>
    <row r="451" spans="1:9" ht="21" customHeight="1">
      <c r="A451" s="281"/>
      <c r="B451" s="156" t="s">
        <v>754</v>
      </c>
      <c r="C451" s="147">
        <v>2500</v>
      </c>
      <c r="D451" s="147">
        <v>0</v>
      </c>
      <c r="E451" s="147">
        <v>2500</v>
      </c>
      <c r="F451" s="147">
        <v>0</v>
      </c>
      <c r="G451" s="147">
        <v>0</v>
      </c>
      <c r="H451" s="31"/>
      <c r="I451" s="31"/>
    </row>
    <row r="452" spans="1:9" ht="12.75">
      <c r="A452" s="281" t="s">
        <v>369</v>
      </c>
      <c r="B452" s="156" t="s">
        <v>186</v>
      </c>
      <c r="C452" s="145">
        <f>SUM(C453:C457)</f>
        <v>12000</v>
      </c>
      <c r="D452" s="145">
        <f>SUM(D453:D457)</f>
        <v>0</v>
      </c>
      <c r="E452" s="145">
        <f>SUM(E453:E457)</f>
        <v>12000</v>
      </c>
      <c r="F452" s="145">
        <f>SUM(F453:F457)</f>
        <v>0</v>
      </c>
      <c r="G452" s="145">
        <f>SUM(G453:G457)</f>
        <v>0</v>
      </c>
      <c r="H452" s="31"/>
      <c r="I452" s="31"/>
    </row>
    <row r="453" spans="1:9" ht="12.75">
      <c r="A453" s="281"/>
      <c r="B453" s="156" t="s">
        <v>517</v>
      </c>
      <c r="C453" s="147">
        <v>2280</v>
      </c>
      <c r="D453" s="147">
        <v>0</v>
      </c>
      <c r="E453" s="147">
        <v>2280</v>
      </c>
      <c r="F453" s="147">
        <v>0</v>
      </c>
      <c r="G453" s="147">
        <v>0</v>
      </c>
      <c r="H453" s="31"/>
      <c r="I453" s="31"/>
    </row>
    <row r="454" spans="1:9" ht="12.75">
      <c r="A454" s="281"/>
      <c r="B454" s="156" t="s">
        <v>526</v>
      </c>
      <c r="C454" s="147">
        <v>2160</v>
      </c>
      <c r="D454" s="147">
        <v>0</v>
      </c>
      <c r="E454" s="147">
        <v>2160</v>
      </c>
      <c r="F454" s="147">
        <v>0</v>
      </c>
      <c r="G454" s="147">
        <v>0</v>
      </c>
      <c r="H454" s="31"/>
      <c r="I454" s="31"/>
    </row>
    <row r="455" spans="1:9" ht="12.75">
      <c r="A455" s="281"/>
      <c r="B455" s="156" t="s">
        <v>746</v>
      </c>
      <c r="C455" s="147">
        <v>1920</v>
      </c>
      <c r="D455" s="147">
        <v>0</v>
      </c>
      <c r="E455" s="147">
        <v>1920</v>
      </c>
      <c r="F455" s="147">
        <v>0</v>
      </c>
      <c r="G455" s="147">
        <v>0</v>
      </c>
      <c r="H455" s="31"/>
      <c r="I455" s="31"/>
    </row>
    <row r="456" spans="1:9" ht="12.75">
      <c r="A456" s="281"/>
      <c r="B456" s="156" t="s">
        <v>750</v>
      </c>
      <c r="C456" s="147">
        <v>2640</v>
      </c>
      <c r="D456" s="147">
        <v>0</v>
      </c>
      <c r="E456" s="147">
        <v>2640</v>
      </c>
      <c r="F456" s="147">
        <v>0</v>
      </c>
      <c r="G456" s="147">
        <v>0</v>
      </c>
      <c r="H456" s="31"/>
      <c r="I456" s="31"/>
    </row>
    <row r="457" spans="1:9" ht="24" customHeight="1">
      <c r="A457" s="281"/>
      <c r="B457" s="156" t="s">
        <v>754</v>
      </c>
      <c r="C457" s="147">
        <v>3000</v>
      </c>
      <c r="D457" s="147">
        <v>0</v>
      </c>
      <c r="E457" s="147">
        <v>3000</v>
      </c>
      <c r="F457" s="147">
        <v>0</v>
      </c>
      <c r="G457" s="147">
        <v>0</v>
      </c>
      <c r="H457" s="31"/>
      <c r="I457" s="31"/>
    </row>
    <row r="458" spans="1:9" ht="51">
      <c r="A458" s="281" t="s">
        <v>370</v>
      </c>
      <c r="B458" s="156" t="s">
        <v>188</v>
      </c>
      <c r="C458" s="145">
        <f>SUM(C459:C463)</f>
        <v>18000</v>
      </c>
      <c r="D458" s="145">
        <f>SUM(D459:D463)</f>
        <v>0</v>
      </c>
      <c r="E458" s="145">
        <f>SUM(E459:E463)</f>
        <v>16240</v>
      </c>
      <c r="F458" s="145">
        <f>SUM(F459:F463)</f>
        <v>1760</v>
      </c>
      <c r="G458" s="145">
        <f>SUM(G459:G463)</f>
        <v>0</v>
      </c>
      <c r="H458" s="31"/>
      <c r="I458" s="31"/>
    </row>
    <row r="459" spans="1:9" ht="12.75">
      <c r="A459" s="281"/>
      <c r="B459" s="156" t="s">
        <v>517</v>
      </c>
      <c r="C459" s="147">
        <v>3420</v>
      </c>
      <c r="D459" s="147">
        <v>0</v>
      </c>
      <c r="E459" s="147">
        <v>3085.6</v>
      </c>
      <c r="F459" s="147">
        <v>334.4</v>
      </c>
      <c r="G459" s="147">
        <v>0</v>
      </c>
      <c r="H459" s="31"/>
      <c r="I459" s="31"/>
    </row>
    <row r="460" spans="1:9" ht="12.75">
      <c r="A460" s="281"/>
      <c r="B460" s="156" t="s">
        <v>526</v>
      </c>
      <c r="C460" s="147">
        <v>3240</v>
      </c>
      <c r="D460" s="147">
        <v>0</v>
      </c>
      <c r="E460" s="147">
        <v>2923.2</v>
      </c>
      <c r="F460" s="147">
        <v>316.8</v>
      </c>
      <c r="G460" s="147">
        <v>0</v>
      </c>
      <c r="H460" s="31"/>
      <c r="I460" s="31"/>
    </row>
    <row r="461" spans="1:9" ht="12.75">
      <c r="A461" s="281"/>
      <c r="B461" s="156" t="s">
        <v>746</v>
      </c>
      <c r="C461" s="147">
        <v>2880</v>
      </c>
      <c r="D461" s="147">
        <v>0</v>
      </c>
      <c r="E461" s="147">
        <v>2598.4</v>
      </c>
      <c r="F461" s="147">
        <v>281.6</v>
      </c>
      <c r="G461" s="147">
        <v>0</v>
      </c>
      <c r="H461" s="31"/>
      <c r="I461" s="31"/>
    </row>
    <row r="462" spans="1:9" ht="12.75">
      <c r="A462" s="281"/>
      <c r="B462" s="156" t="s">
        <v>750</v>
      </c>
      <c r="C462" s="147">
        <v>3960</v>
      </c>
      <c r="D462" s="147">
        <v>0</v>
      </c>
      <c r="E462" s="147">
        <v>3572.8</v>
      </c>
      <c r="F462" s="147">
        <v>387.2</v>
      </c>
      <c r="G462" s="147">
        <v>0</v>
      </c>
      <c r="H462" s="31"/>
      <c r="I462" s="31"/>
    </row>
    <row r="463" spans="1:9" ht="12.75">
      <c r="A463" s="281"/>
      <c r="B463" s="156" t="s">
        <v>754</v>
      </c>
      <c r="C463" s="147">
        <v>4500</v>
      </c>
      <c r="D463" s="147">
        <v>0</v>
      </c>
      <c r="E463" s="147">
        <v>4060</v>
      </c>
      <c r="F463" s="147">
        <v>440</v>
      </c>
      <c r="G463" s="147">
        <v>0</v>
      </c>
      <c r="H463" s="31"/>
      <c r="I463" s="31"/>
    </row>
    <row r="464" spans="1:9" ht="44.25" customHeight="1">
      <c r="A464" s="281" t="s">
        <v>371</v>
      </c>
      <c r="B464" s="156" t="s">
        <v>422</v>
      </c>
      <c r="C464" s="145">
        <f>SUM(C465:C469)</f>
        <v>16000</v>
      </c>
      <c r="D464" s="145">
        <f>SUM(D465:D469)</f>
        <v>0</v>
      </c>
      <c r="E464" s="145">
        <f>SUM(E465:E469)</f>
        <v>8000</v>
      </c>
      <c r="F464" s="145">
        <f>SUM(F465:F469)</f>
        <v>8000</v>
      </c>
      <c r="G464" s="145">
        <f>SUM(G465:G469)</f>
        <v>0</v>
      </c>
      <c r="H464" s="31"/>
      <c r="I464" s="31"/>
    </row>
    <row r="465" spans="1:9" ht="12.75">
      <c r="A465" s="281"/>
      <c r="B465" s="156" t="s">
        <v>517</v>
      </c>
      <c r="C465" s="147">
        <v>3040</v>
      </c>
      <c r="D465" s="147">
        <v>0</v>
      </c>
      <c r="E465" s="147">
        <v>1520</v>
      </c>
      <c r="F465" s="147">
        <v>1520</v>
      </c>
      <c r="G465" s="147">
        <v>0</v>
      </c>
      <c r="H465" s="31"/>
      <c r="I465" s="31"/>
    </row>
    <row r="466" spans="1:9" ht="12.75">
      <c r="A466" s="281"/>
      <c r="B466" s="156" t="s">
        <v>526</v>
      </c>
      <c r="C466" s="147">
        <v>2880</v>
      </c>
      <c r="D466" s="147">
        <v>0</v>
      </c>
      <c r="E466" s="147">
        <v>1440</v>
      </c>
      <c r="F466" s="147">
        <v>1440</v>
      </c>
      <c r="G466" s="147">
        <v>0</v>
      </c>
      <c r="H466" s="31"/>
      <c r="I466" s="31"/>
    </row>
    <row r="467" spans="1:9" ht="12.75">
      <c r="A467" s="281"/>
      <c r="B467" s="156" t="s">
        <v>746</v>
      </c>
      <c r="C467" s="147">
        <v>2560</v>
      </c>
      <c r="D467" s="147">
        <v>0</v>
      </c>
      <c r="E467" s="147">
        <v>1280</v>
      </c>
      <c r="F467" s="147">
        <v>1280</v>
      </c>
      <c r="G467" s="147">
        <v>0</v>
      </c>
      <c r="H467" s="31"/>
      <c r="I467" s="31"/>
    </row>
    <row r="468" spans="1:9" ht="12.75">
      <c r="A468" s="281"/>
      <c r="B468" s="156" t="s">
        <v>750</v>
      </c>
      <c r="C468" s="147">
        <v>3520</v>
      </c>
      <c r="D468" s="147">
        <v>0</v>
      </c>
      <c r="E468" s="147">
        <v>1760</v>
      </c>
      <c r="F468" s="147">
        <v>1760</v>
      </c>
      <c r="G468" s="147">
        <v>0</v>
      </c>
      <c r="H468" s="31"/>
      <c r="I468" s="31"/>
    </row>
    <row r="469" spans="1:9" ht="12.75">
      <c r="A469" s="281"/>
      <c r="B469" s="156" t="s">
        <v>754</v>
      </c>
      <c r="C469" s="147">
        <v>4000</v>
      </c>
      <c r="D469" s="147">
        <v>0</v>
      </c>
      <c r="E469" s="147">
        <v>2000</v>
      </c>
      <c r="F469" s="147">
        <v>2000</v>
      </c>
      <c r="G469" s="147">
        <v>0</v>
      </c>
      <c r="H469" s="31"/>
      <c r="I469" s="31"/>
    </row>
    <row r="470" spans="1:9" ht="12.75">
      <c r="A470" s="281" t="s">
        <v>832</v>
      </c>
      <c r="B470" s="155" t="s">
        <v>425</v>
      </c>
      <c r="C470" s="145">
        <f>SUM(C471:C475)</f>
        <v>139420</v>
      </c>
      <c r="D470" s="145">
        <f>SUM(D471:D475)</f>
        <v>0</v>
      </c>
      <c r="E470" s="145">
        <f>SUM(E471:E475)</f>
        <v>95000</v>
      </c>
      <c r="F470" s="145">
        <f>SUM(F471:F475)</f>
        <v>44420</v>
      </c>
      <c r="G470" s="145">
        <f>SUM(G471:G475)</f>
        <v>0</v>
      </c>
      <c r="H470" s="31"/>
      <c r="I470" s="31"/>
    </row>
    <row r="471" spans="1:9" ht="12.75">
      <c r="A471" s="281"/>
      <c r="B471" s="156" t="s">
        <v>517</v>
      </c>
      <c r="C471" s="147">
        <v>26489.8</v>
      </c>
      <c r="D471" s="147">
        <v>0</v>
      </c>
      <c r="E471" s="147">
        <v>18050</v>
      </c>
      <c r="F471" s="147">
        <v>8439.8</v>
      </c>
      <c r="G471" s="147">
        <v>0</v>
      </c>
      <c r="H471" s="31"/>
      <c r="I471" s="31"/>
    </row>
    <row r="472" spans="1:9" ht="12.75">
      <c r="A472" s="281"/>
      <c r="B472" s="156" t="s">
        <v>526</v>
      </c>
      <c r="C472" s="147">
        <v>25095.6</v>
      </c>
      <c r="D472" s="147">
        <v>0</v>
      </c>
      <c r="E472" s="147">
        <v>17100</v>
      </c>
      <c r="F472" s="147">
        <v>7995.6</v>
      </c>
      <c r="G472" s="147">
        <v>0</v>
      </c>
      <c r="H472" s="31"/>
      <c r="I472" s="31"/>
    </row>
    <row r="473" spans="1:9" ht="12.75">
      <c r="A473" s="281"/>
      <c r="B473" s="156" t="s">
        <v>746</v>
      </c>
      <c r="C473" s="147">
        <v>22307.2</v>
      </c>
      <c r="D473" s="147">
        <v>0</v>
      </c>
      <c r="E473" s="147">
        <v>15200</v>
      </c>
      <c r="F473" s="147">
        <v>7107.2</v>
      </c>
      <c r="G473" s="147">
        <v>0</v>
      </c>
      <c r="H473" s="31"/>
      <c r="I473" s="31"/>
    </row>
    <row r="474" spans="1:9" ht="12.75">
      <c r="A474" s="281"/>
      <c r="B474" s="156" t="s">
        <v>750</v>
      </c>
      <c r="C474" s="147">
        <v>30672.4</v>
      </c>
      <c r="D474" s="147">
        <v>0</v>
      </c>
      <c r="E474" s="147">
        <v>20900</v>
      </c>
      <c r="F474" s="147">
        <v>9772.4</v>
      </c>
      <c r="G474" s="147">
        <v>0</v>
      </c>
      <c r="H474" s="31"/>
      <c r="I474" s="31"/>
    </row>
    <row r="475" spans="1:9" ht="12.75">
      <c r="A475" s="281"/>
      <c r="B475" s="156" t="s">
        <v>754</v>
      </c>
      <c r="C475" s="147">
        <v>34855</v>
      </c>
      <c r="D475" s="147">
        <v>0</v>
      </c>
      <c r="E475" s="147">
        <v>23750</v>
      </c>
      <c r="F475" s="147">
        <v>11105</v>
      </c>
      <c r="G475" s="147">
        <v>0</v>
      </c>
      <c r="H475" s="31"/>
      <c r="I475" s="31"/>
    </row>
    <row r="476" spans="1:9" ht="25.5">
      <c r="A476" s="281" t="s">
        <v>833</v>
      </c>
      <c r="B476" s="156" t="s">
        <v>955</v>
      </c>
      <c r="C476" s="145">
        <f>SUM(C477:C481)</f>
        <v>30100</v>
      </c>
      <c r="D476" s="145">
        <f>SUM(D477:D481)</f>
        <v>0</v>
      </c>
      <c r="E476" s="145">
        <f>SUM(E477:E481)</f>
        <v>10000</v>
      </c>
      <c r="F476" s="145">
        <f>SUM(F477:F481)</f>
        <v>20100</v>
      </c>
      <c r="G476" s="145">
        <f>SUM(G477:G481)</f>
        <v>0</v>
      </c>
      <c r="H476" s="31"/>
      <c r="I476" s="31"/>
    </row>
    <row r="477" spans="1:9" ht="12.75">
      <c r="A477" s="281"/>
      <c r="B477" s="156" t="s">
        <v>517</v>
      </c>
      <c r="C477" s="147">
        <v>5719</v>
      </c>
      <c r="D477" s="147">
        <v>0</v>
      </c>
      <c r="E477" s="147">
        <v>1900</v>
      </c>
      <c r="F477" s="147">
        <v>3819</v>
      </c>
      <c r="G477" s="147">
        <v>0</v>
      </c>
      <c r="H477" s="31"/>
      <c r="I477" s="31"/>
    </row>
    <row r="478" spans="1:9" ht="12.75">
      <c r="A478" s="281"/>
      <c r="B478" s="156" t="s">
        <v>526</v>
      </c>
      <c r="C478" s="147">
        <v>5418</v>
      </c>
      <c r="D478" s="147">
        <v>0</v>
      </c>
      <c r="E478" s="147">
        <v>1800</v>
      </c>
      <c r="F478" s="147">
        <v>3618</v>
      </c>
      <c r="G478" s="147">
        <v>0</v>
      </c>
      <c r="H478" s="31"/>
      <c r="I478" s="31"/>
    </row>
    <row r="479" spans="1:9" ht="12.75">
      <c r="A479" s="281"/>
      <c r="B479" s="156" t="s">
        <v>746</v>
      </c>
      <c r="C479" s="147">
        <v>4816</v>
      </c>
      <c r="D479" s="147">
        <v>0</v>
      </c>
      <c r="E479" s="147">
        <v>1600</v>
      </c>
      <c r="F479" s="147">
        <v>3216</v>
      </c>
      <c r="G479" s="147">
        <v>0</v>
      </c>
      <c r="H479" s="31"/>
      <c r="I479" s="31"/>
    </row>
    <row r="480" spans="1:9" ht="12.75">
      <c r="A480" s="281"/>
      <c r="B480" s="156" t="s">
        <v>750</v>
      </c>
      <c r="C480" s="147">
        <v>6622</v>
      </c>
      <c r="D480" s="147">
        <v>0</v>
      </c>
      <c r="E480" s="147">
        <v>2200</v>
      </c>
      <c r="F480" s="147">
        <v>4422</v>
      </c>
      <c r="G480" s="147">
        <v>0</v>
      </c>
      <c r="H480" s="31"/>
      <c r="I480" s="31"/>
    </row>
    <row r="481" spans="1:9" ht="12.75">
      <c r="A481" s="281"/>
      <c r="B481" s="156" t="s">
        <v>754</v>
      </c>
      <c r="C481" s="147">
        <v>7525</v>
      </c>
      <c r="D481" s="147">
        <v>0</v>
      </c>
      <c r="E481" s="147">
        <v>2500</v>
      </c>
      <c r="F481" s="147">
        <v>5025</v>
      </c>
      <c r="G481" s="147">
        <v>0</v>
      </c>
      <c r="H481" s="31"/>
      <c r="I481" s="31"/>
    </row>
    <row r="482" spans="1:9" ht="25.5">
      <c r="A482" s="281" t="s">
        <v>834</v>
      </c>
      <c r="B482" s="156" t="s">
        <v>2</v>
      </c>
      <c r="C482" s="145">
        <f>SUM(C483:C487)</f>
        <v>30000</v>
      </c>
      <c r="D482" s="145">
        <f>SUM(D483:D487)</f>
        <v>0</v>
      </c>
      <c r="E482" s="145">
        <f>SUM(E483:E487)</f>
        <v>17000</v>
      </c>
      <c r="F482" s="145">
        <f>SUM(F483:F487)</f>
        <v>13000</v>
      </c>
      <c r="G482" s="145">
        <f>SUM(G483:G487)</f>
        <v>0</v>
      </c>
      <c r="H482" s="31"/>
      <c r="I482" s="31"/>
    </row>
    <row r="483" spans="1:9" ht="12.75">
      <c r="A483" s="281"/>
      <c r="B483" s="156" t="s">
        <v>517</v>
      </c>
      <c r="C483" s="147">
        <v>5700</v>
      </c>
      <c r="D483" s="147">
        <v>0</v>
      </c>
      <c r="E483" s="147">
        <v>3230</v>
      </c>
      <c r="F483" s="147">
        <v>2470</v>
      </c>
      <c r="G483" s="147">
        <v>0</v>
      </c>
      <c r="H483" s="31"/>
      <c r="I483" s="31"/>
    </row>
    <row r="484" spans="1:9" ht="12.75">
      <c r="A484" s="281"/>
      <c r="B484" s="156" t="s">
        <v>526</v>
      </c>
      <c r="C484" s="147">
        <v>5400</v>
      </c>
      <c r="D484" s="147">
        <v>0</v>
      </c>
      <c r="E484" s="147">
        <v>3060</v>
      </c>
      <c r="F484" s="147">
        <v>2340</v>
      </c>
      <c r="G484" s="147">
        <v>0</v>
      </c>
      <c r="H484" s="31"/>
      <c r="I484" s="31"/>
    </row>
    <row r="485" spans="1:9" ht="12.75">
      <c r="A485" s="281"/>
      <c r="B485" s="156" t="s">
        <v>746</v>
      </c>
      <c r="C485" s="147">
        <v>4800</v>
      </c>
      <c r="D485" s="147">
        <v>0</v>
      </c>
      <c r="E485" s="147">
        <v>2720</v>
      </c>
      <c r="F485" s="147">
        <v>2080</v>
      </c>
      <c r="G485" s="147">
        <v>0</v>
      </c>
      <c r="H485" s="31"/>
      <c r="I485" s="31"/>
    </row>
    <row r="486" spans="1:9" ht="12.75">
      <c r="A486" s="281"/>
      <c r="B486" s="156" t="s">
        <v>750</v>
      </c>
      <c r="C486" s="147">
        <v>6600</v>
      </c>
      <c r="D486" s="147">
        <v>0</v>
      </c>
      <c r="E486" s="147">
        <v>3740</v>
      </c>
      <c r="F486" s="147">
        <v>2860</v>
      </c>
      <c r="G486" s="147">
        <v>0</v>
      </c>
      <c r="H486" s="31"/>
      <c r="I486" s="31"/>
    </row>
    <row r="487" spans="1:9" ht="12.75">
      <c r="A487" s="281"/>
      <c r="B487" s="156" t="s">
        <v>754</v>
      </c>
      <c r="C487" s="147">
        <v>7500</v>
      </c>
      <c r="D487" s="147">
        <v>0</v>
      </c>
      <c r="E487" s="147">
        <v>4250</v>
      </c>
      <c r="F487" s="147">
        <v>3250</v>
      </c>
      <c r="G487" s="147">
        <v>0</v>
      </c>
      <c r="H487" s="31"/>
      <c r="I487" s="31"/>
    </row>
    <row r="488" spans="1:9" ht="78.75" customHeight="1">
      <c r="A488" s="281" t="s">
        <v>835</v>
      </c>
      <c r="B488" s="156" t="s">
        <v>956</v>
      </c>
      <c r="C488" s="145">
        <f>SUM(C489:C493)</f>
        <v>19320</v>
      </c>
      <c r="D488" s="145">
        <f>SUM(D489:D493)</f>
        <v>0</v>
      </c>
      <c r="E488" s="145">
        <f>SUM(E489:E493)</f>
        <v>8000</v>
      </c>
      <c r="F488" s="145">
        <f>SUM(F489:F493)</f>
        <v>11320</v>
      </c>
      <c r="G488" s="145">
        <f>SUM(G489:G493)</f>
        <v>0</v>
      </c>
      <c r="H488" s="31"/>
      <c r="I488" s="31"/>
    </row>
    <row r="489" spans="1:9" ht="12.75">
      <c r="A489" s="281"/>
      <c r="B489" s="156" t="s">
        <v>517</v>
      </c>
      <c r="C489" s="147">
        <v>3670.8</v>
      </c>
      <c r="D489" s="147">
        <v>0</v>
      </c>
      <c r="E489" s="147">
        <v>1520</v>
      </c>
      <c r="F489" s="147">
        <v>2150.8</v>
      </c>
      <c r="G489" s="147">
        <v>0</v>
      </c>
      <c r="H489" s="31"/>
      <c r="I489" s="31"/>
    </row>
    <row r="490" spans="1:9" ht="12.75">
      <c r="A490" s="281"/>
      <c r="B490" s="156" t="s">
        <v>526</v>
      </c>
      <c r="C490" s="147">
        <v>3477.6</v>
      </c>
      <c r="D490" s="147">
        <v>0</v>
      </c>
      <c r="E490" s="147">
        <v>1440</v>
      </c>
      <c r="F490" s="147">
        <v>2037.6</v>
      </c>
      <c r="G490" s="147">
        <v>0</v>
      </c>
      <c r="H490" s="31"/>
      <c r="I490" s="31"/>
    </row>
    <row r="491" spans="1:9" ht="12.75">
      <c r="A491" s="281"/>
      <c r="B491" s="156" t="s">
        <v>746</v>
      </c>
      <c r="C491" s="147">
        <v>3091.2</v>
      </c>
      <c r="D491" s="147">
        <v>0</v>
      </c>
      <c r="E491" s="147">
        <v>1280</v>
      </c>
      <c r="F491" s="147">
        <v>1811.2</v>
      </c>
      <c r="G491" s="147">
        <v>0</v>
      </c>
      <c r="H491" s="31"/>
      <c r="I491" s="31"/>
    </row>
    <row r="492" spans="1:9" ht="12.75">
      <c r="A492" s="281"/>
      <c r="B492" s="156" t="s">
        <v>750</v>
      </c>
      <c r="C492" s="147">
        <v>4250.4</v>
      </c>
      <c r="D492" s="147">
        <v>0</v>
      </c>
      <c r="E492" s="147">
        <v>1760</v>
      </c>
      <c r="F492" s="147">
        <v>2490.4</v>
      </c>
      <c r="G492" s="147">
        <v>0</v>
      </c>
      <c r="H492" s="31"/>
      <c r="I492" s="31"/>
    </row>
    <row r="493" spans="1:9" ht="23.25" customHeight="1">
      <c r="A493" s="281"/>
      <c r="B493" s="156" t="s">
        <v>754</v>
      </c>
      <c r="C493" s="147">
        <v>4830</v>
      </c>
      <c r="D493" s="147">
        <v>0</v>
      </c>
      <c r="E493" s="147">
        <v>2000</v>
      </c>
      <c r="F493" s="147">
        <v>2830</v>
      </c>
      <c r="G493" s="147">
        <v>0</v>
      </c>
      <c r="H493" s="31"/>
      <c r="I493" s="31"/>
    </row>
    <row r="494" spans="1:9" ht="38.25">
      <c r="A494" s="281" t="s">
        <v>372</v>
      </c>
      <c r="B494" s="156" t="s">
        <v>9</v>
      </c>
      <c r="C494" s="145">
        <f>SUM(C495:C499)</f>
        <v>20000</v>
      </c>
      <c r="D494" s="145">
        <f>SUM(D495:D499)</f>
        <v>0</v>
      </c>
      <c r="E494" s="145">
        <f>SUM(E495:E499)</f>
        <v>20000</v>
      </c>
      <c r="F494" s="145">
        <f>SUM(F495:F499)</f>
        <v>0</v>
      </c>
      <c r="G494" s="145">
        <f>SUM(G495:G499)</f>
        <v>0</v>
      </c>
      <c r="H494" s="31"/>
      <c r="I494" s="31"/>
    </row>
    <row r="495" spans="1:9" ht="12.75">
      <c r="A495" s="281"/>
      <c r="B495" s="156" t="s">
        <v>517</v>
      </c>
      <c r="C495" s="147">
        <v>3800</v>
      </c>
      <c r="D495" s="147">
        <v>0</v>
      </c>
      <c r="E495" s="147">
        <v>3800</v>
      </c>
      <c r="F495" s="147">
        <v>0</v>
      </c>
      <c r="G495" s="147">
        <v>0</v>
      </c>
      <c r="H495" s="31"/>
      <c r="I495" s="31"/>
    </row>
    <row r="496" spans="1:9" ht="12.75">
      <c r="A496" s="281"/>
      <c r="B496" s="156" t="s">
        <v>526</v>
      </c>
      <c r="C496" s="147">
        <v>3600</v>
      </c>
      <c r="D496" s="147">
        <v>0</v>
      </c>
      <c r="E496" s="147">
        <v>3600</v>
      </c>
      <c r="F496" s="147">
        <v>0</v>
      </c>
      <c r="G496" s="147">
        <v>0</v>
      </c>
      <c r="H496" s="31"/>
      <c r="I496" s="31"/>
    </row>
    <row r="497" spans="1:9" ht="12.75">
      <c r="A497" s="281"/>
      <c r="B497" s="156" t="s">
        <v>746</v>
      </c>
      <c r="C497" s="147">
        <v>3200</v>
      </c>
      <c r="D497" s="147">
        <v>0</v>
      </c>
      <c r="E497" s="147">
        <v>3200</v>
      </c>
      <c r="F497" s="147">
        <v>0</v>
      </c>
      <c r="G497" s="147">
        <v>0</v>
      </c>
      <c r="H497" s="31"/>
      <c r="I497" s="31"/>
    </row>
    <row r="498" spans="1:9" ht="12.75">
      <c r="A498" s="281"/>
      <c r="B498" s="156" t="s">
        <v>750</v>
      </c>
      <c r="C498" s="147">
        <v>4400</v>
      </c>
      <c r="D498" s="147">
        <v>0</v>
      </c>
      <c r="E498" s="147">
        <v>4400</v>
      </c>
      <c r="F498" s="147">
        <v>0</v>
      </c>
      <c r="G498" s="147">
        <v>0</v>
      </c>
      <c r="H498" s="31"/>
      <c r="I498" s="31"/>
    </row>
    <row r="499" spans="1:9" ht="12.75">
      <c r="A499" s="281"/>
      <c r="B499" s="156" t="s">
        <v>754</v>
      </c>
      <c r="C499" s="147">
        <v>5000</v>
      </c>
      <c r="D499" s="147">
        <v>0</v>
      </c>
      <c r="E499" s="147">
        <v>5000</v>
      </c>
      <c r="F499" s="147">
        <v>0</v>
      </c>
      <c r="G499" s="147">
        <v>0</v>
      </c>
      <c r="H499" s="31"/>
      <c r="I499" s="31"/>
    </row>
    <row r="500" spans="1:9" ht="25.5">
      <c r="A500" s="281" t="s">
        <v>373</v>
      </c>
      <c r="B500" s="156" t="s">
        <v>11</v>
      </c>
      <c r="C500" s="145">
        <f>SUM(C501:C505)</f>
        <v>5000</v>
      </c>
      <c r="D500" s="145">
        <f>SUM(D501:D505)</f>
        <v>0</v>
      </c>
      <c r="E500" s="145">
        <f>SUM(E501:E505)</f>
        <v>5000</v>
      </c>
      <c r="F500" s="145">
        <f>SUM(F501:F505)</f>
        <v>0</v>
      </c>
      <c r="G500" s="145">
        <f>SUM(G501:G505)</f>
        <v>0</v>
      </c>
      <c r="H500" s="31"/>
      <c r="I500" s="31"/>
    </row>
    <row r="501" spans="1:9" ht="12.75">
      <c r="A501" s="281"/>
      <c r="B501" s="156" t="s">
        <v>517</v>
      </c>
      <c r="C501" s="147">
        <v>950</v>
      </c>
      <c r="D501" s="147">
        <v>0</v>
      </c>
      <c r="E501" s="147">
        <v>950</v>
      </c>
      <c r="F501" s="147">
        <v>0</v>
      </c>
      <c r="G501" s="147">
        <v>0</v>
      </c>
      <c r="H501" s="31"/>
      <c r="I501" s="31"/>
    </row>
    <row r="502" spans="1:9" ht="12.75">
      <c r="A502" s="281"/>
      <c r="B502" s="156" t="s">
        <v>526</v>
      </c>
      <c r="C502" s="147">
        <v>900</v>
      </c>
      <c r="D502" s="147">
        <v>0</v>
      </c>
      <c r="E502" s="147">
        <v>900</v>
      </c>
      <c r="F502" s="147">
        <v>0</v>
      </c>
      <c r="G502" s="147">
        <v>0</v>
      </c>
      <c r="H502" s="31"/>
      <c r="I502" s="31"/>
    </row>
    <row r="503" spans="1:9" ht="12.75">
      <c r="A503" s="281"/>
      <c r="B503" s="156" t="s">
        <v>746</v>
      </c>
      <c r="C503" s="147">
        <v>800</v>
      </c>
      <c r="D503" s="147">
        <v>0</v>
      </c>
      <c r="E503" s="147">
        <v>800</v>
      </c>
      <c r="F503" s="147">
        <v>0</v>
      </c>
      <c r="G503" s="147">
        <v>0</v>
      </c>
      <c r="H503" s="31"/>
      <c r="I503" s="31"/>
    </row>
    <row r="504" spans="1:9" ht="12.75">
      <c r="A504" s="281"/>
      <c r="B504" s="156" t="s">
        <v>750</v>
      </c>
      <c r="C504" s="147">
        <v>1100</v>
      </c>
      <c r="D504" s="147">
        <v>0</v>
      </c>
      <c r="E504" s="147">
        <v>1100</v>
      </c>
      <c r="F504" s="147">
        <v>0</v>
      </c>
      <c r="G504" s="147">
        <v>0</v>
      </c>
      <c r="H504" s="31"/>
      <c r="I504" s="31"/>
    </row>
    <row r="505" spans="1:9" ht="18.75" customHeight="1">
      <c r="A505" s="281"/>
      <c r="B505" s="156" t="s">
        <v>754</v>
      </c>
      <c r="C505" s="147">
        <v>1250</v>
      </c>
      <c r="D505" s="147">
        <v>0</v>
      </c>
      <c r="E505" s="147">
        <v>1250</v>
      </c>
      <c r="F505" s="147">
        <v>0</v>
      </c>
      <c r="G505" s="147">
        <v>0</v>
      </c>
      <c r="H505" s="31"/>
      <c r="I505" s="31"/>
    </row>
    <row r="506" spans="1:9" ht="12.75">
      <c r="A506" s="281" t="s">
        <v>374</v>
      </c>
      <c r="B506" s="156" t="s">
        <v>13</v>
      </c>
      <c r="C506" s="145">
        <f>SUM(C507:C511)</f>
        <v>15000</v>
      </c>
      <c r="D506" s="145">
        <f>SUM(D507:D511)</f>
        <v>0</v>
      </c>
      <c r="E506" s="145">
        <f>SUM(E507:E511)</f>
        <v>15000</v>
      </c>
      <c r="F506" s="145">
        <f>SUM(F507:F511)</f>
        <v>0</v>
      </c>
      <c r="G506" s="145">
        <f>SUM(G507:G511)</f>
        <v>0</v>
      </c>
      <c r="H506" s="31"/>
      <c r="I506" s="31"/>
    </row>
    <row r="507" spans="1:9" ht="12.75">
      <c r="A507" s="281"/>
      <c r="B507" s="156" t="s">
        <v>517</v>
      </c>
      <c r="C507" s="147">
        <v>2850</v>
      </c>
      <c r="D507" s="147">
        <v>0</v>
      </c>
      <c r="E507" s="147">
        <v>2850</v>
      </c>
      <c r="F507" s="147">
        <v>0</v>
      </c>
      <c r="G507" s="147">
        <v>0</v>
      </c>
      <c r="H507" s="31"/>
      <c r="I507" s="31"/>
    </row>
    <row r="508" spans="1:9" ht="12.75">
      <c r="A508" s="281"/>
      <c r="B508" s="156" t="s">
        <v>526</v>
      </c>
      <c r="C508" s="147">
        <v>2700</v>
      </c>
      <c r="D508" s="147">
        <v>0</v>
      </c>
      <c r="E508" s="147">
        <v>2700</v>
      </c>
      <c r="F508" s="147">
        <v>0</v>
      </c>
      <c r="G508" s="147">
        <v>0</v>
      </c>
      <c r="H508" s="31"/>
      <c r="I508" s="31"/>
    </row>
    <row r="509" spans="1:9" ht="12.75">
      <c r="A509" s="281"/>
      <c r="B509" s="156" t="s">
        <v>746</v>
      </c>
      <c r="C509" s="147">
        <v>2400</v>
      </c>
      <c r="D509" s="147">
        <v>0</v>
      </c>
      <c r="E509" s="147">
        <v>2400</v>
      </c>
      <c r="F509" s="147">
        <v>0</v>
      </c>
      <c r="G509" s="147">
        <v>0</v>
      </c>
      <c r="H509" s="31"/>
      <c r="I509" s="31"/>
    </row>
    <row r="510" spans="1:9" ht="12.75">
      <c r="A510" s="281"/>
      <c r="B510" s="156" t="s">
        <v>750</v>
      </c>
      <c r="C510" s="147">
        <v>3300</v>
      </c>
      <c r="D510" s="147">
        <v>0</v>
      </c>
      <c r="E510" s="147">
        <v>3300</v>
      </c>
      <c r="F510" s="147">
        <v>0</v>
      </c>
      <c r="G510" s="147">
        <v>0</v>
      </c>
      <c r="H510" s="31"/>
      <c r="I510" s="31"/>
    </row>
    <row r="511" spans="1:9" ht="19.5" customHeight="1">
      <c r="A511" s="281"/>
      <c r="B511" s="156" t="s">
        <v>754</v>
      </c>
      <c r="C511" s="147">
        <v>3750</v>
      </c>
      <c r="D511" s="147">
        <v>0</v>
      </c>
      <c r="E511" s="147">
        <v>3750</v>
      </c>
      <c r="F511" s="147">
        <v>0</v>
      </c>
      <c r="G511" s="147">
        <v>0</v>
      </c>
      <c r="H511" s="31"/>
      <c r="I511" s="31"/>
    </row>
    <row r="512" spans="1:9" ht="38.25">
      <c r="A512" s="281" t="s">
        <v>375</v>
      </c>
      <c r="B512" s="156" t="s">
        <v>15</v>
      </c>
      <c r="C512" s="145">
        <f>SUM(C513:C517)</f>
        <v>20000</v>
      </c>
      <c r="D512" s="145">
        <f>SUM(D513:D517)</f>
        <v>0</v>
      </c>
      <c r="E512" s="145">
        <f>SUM(E513:E517)</f>
        <v>20000</v>
      </c>
      <c r="F512" s="145">
        <f>SUM(F513:F517)</f>
        <v>0</v>
      </c>
      <c r="G512" s="145">
        <f>SUM(G513:G517)</f>
        <v>0</v>
      </c>
      <c r="H512" s="31"/>
      <c r="I512" s="31"/>
    </row>
    <row r="513" spans="1:9" ht="12.75">
      <c r="A513" s="281"/>
      <c r="B513" s="156" t="s">
        <v>517</v>
      </c>
      <c r="C513" s="147">
        <v>3800</v>
      </c>
      <c r="D513" s="147">
        <v>0</v>
      </c>
      <c r="E513" s="147">
        <v>3800</v>
      </c>
      <c r="F513" s="147">
        <v>0</v>
      </c>
      <c r="G513" s="147">
        <v>0</v>
      </c>
      <c r="H513" s="31"/>
      <c r="I513" s="31"/>
    </row>
    <row r="514" spans="1:9" ht="12.75">
      <c r="A514" s="281"/>
      <c r="B514" s="156" t="s">
        <v>526</v>
      </c>
      <c r="C514" s="147">
        <v>3600</v>
      </c>
      <c r="D514" s="147">
        <v>0</v>
      </c>
      <c r="E514" s="147">
        <v>3600</v>
      </c>
      <c r="F514" s="147">
        <v>0</v>
      </c>
      <c r="G514" s="147">
        <v>0</v>
      </c>
      <c r="H514" s="31"/>
      <c r="I514" s="31"/>
    </row>
    <row r="515" spans="1:9" ht="12.75">
      <c r="A515" s="281"/>
      <c r="B515" s="156" t="s">
        <v>746</v>
      </c>
      <c r="C515" s="147">
        <v>3200</v>
      </c>
      <c r="D515" s="147">
        <v>0</v>
      </c>
      <c r="E515" s="147">
        <v>3200</v>
      </c>
      <c r="F515" s="147">
        <v>0</v>
      </c>
      <c r="G515" s="147">
        <v>0</v>
      </c>
      <c r="H515" s="31"/>
      <c r="I515" s="31"/>
    </row>
    <row r="516" spans="1:9" ht="12.75">
      <c r="A516" s="281"/>
      <c r="B516" s="156" t="s">
        <v>750</v>
      </c>
      <c r="C516" s="147">
        <v>4400</v>
      </c>
      <c r="D516" s="147">
        <v>0</v>
      </c>
      <c r="E516" s="147">
        <v>4400</v>
      </c>
      <c r="F516" s="147">
        <v>0</v>
      </c>
      <c r="G516" s="147">
        <v>0</v>
      </c>
      <c r="H516" s="31"/>
      <c r="I516" s="31"/>
    </row>
    <row r="517" spans="1:9" ht="12.75">
      <c r="A517" s="281"/>
      <c r="B517" s="156" t="s">
        <v>754</v>
      </c>
      <c r="C517" s="147">
        <v>5000</v>
      </c>
      <c r="D517" s="147">
        <v>0</v>
      </c>
      <c r="E517" s="147">
        <v>5000</v>
      </c>
      <c r="F517" s="147">
        <v>0</v>
      </c>
      <c r="G517" s="147">
        <v>0</v>
      </c>
      <c r="H517" s="31"/>
      <c r="I517" s="31"/>
    </row>
    <row r="518" spans="1:9" ht="12.75">
      <c r="A518" s="282" t="s">
        <v>836</v>
      </c>
      <c r="B518" s="155" t="s">
        <v>17</v>
      </c>
      <c r="C518" s="145">
        <f>SUM(C519:C523)</f>
        <v>48280</v>
      </c>
      <c r="D518" s="145">
        <f>SUM(D519:D523)</f>
        <v>0</v>
      </c>
      <c r="E518" s="145">
        <f>SUM(E519:E523)</f>
        <v>32500</v>
      </c>
      <c r="F518" s="145">
        <f>SUM(F519:F523)</f>
        <v>15780.000000000002</v>
      </c>
      <c r="G518" s="145">
        <f>SUM(G519:G523)</f>
        <v>0</v>
      </c>
      <c r="H518" s="31"/>
      <c r="I518" s="31"/>
    </row>
    <row r="519" spans="1:9" ht="12.75">
      <c r="A519" s="282"/>
      <c r="B519" s="156" t="s">
        <v>517</v>
      </c>
      <c r="C519" s="147">
        <v>9173.2</v>
      </c>
      <c r="D519" s="147">
        <v>0</v>
      </c>
      <c r="E519" s="147">
        <v>6175</v>
      </c>
      <c r="F519" s="147">
        <v>2998.2</v>
      </c>
      <c r="G519" s="147">
        <v>0</v>
      </c>
      <c r="H519" s="31"/>
      <c r="I519" s="31"/>
    </row>
    <row r="520" spans="1:9" ht="12.75">
      <c r="A520" s="282"/>
      <c r="B520" s="156" t="s">
        <v>526</v>
      </c>
      <c r="C520" s="147">
        <v>8690.4</v>
      </c>
      <c r="D520" s="147">
        <v>0</v>
      </c>
      <c r="E520" s="147">
        <v>5850</v>
      </c>
      <c r="F520" s="147">
        <v>2840.4</v>
      </c>
      <c r="G520" s="147">
        <v>0</v>
      </c>
      <c r="H520" s="31"/>
      <c r="I520" s="31"/>
    </row>
    <row r="521" spans="1:9" ht="12.75">
      <c r="A521" s="282"/>
      <c r="B521" s="156" t="s">
        <v>746</v>
      </c>
      <c r="C521" s="147">
        <v>7724.8</v>
      </c>
      <c r="D521" s="147">
        <v>0</v>
      </c>
      <c r="E521" s="147">
        <v>5200</v>
      </c>
      <c r="F521" s="147">
        <v>2524.8</v>
      </c>
      <c r="G521" s="147">
        <v>0</v>
      </c>
      <c r="H521" s="31"/>
      <c r="I521" s="31"/>
    </row>
    <row r="522" spans="1:9" ht="12.75">
      <c r="A522" s="282"/>
      <c r="B522" s="156" t="s">
        <v>750</v>
      </c>
      <c r="C522" s="147">
        <v>10621.6</v>
      </c>
      <c r="D522" s="147">
        <v>0</v>
      </c>
      <c r="E522" s="147">
        <v>7150</v>
      </c>
      <c r="F522" s="147">
        <v>3471.6</v>
      </c>
      <c r="G522" s="147">
        <v>0</v>
      </c>
      <c r="H522" s="31"/>
      <c r="I522" s="31"/>
    </row>
    <row r="523" spans="1:9" ht="12.75">
      <c r="A523" s="282"/>
      <c r="B523" s="156" t="s">
        <v>754</v>
      </c>
      <c r="C523" s="147">
        <v>12070</v>
      </c>
      <c r="D523" s="147">
        <v>0</v>
      </c>
      <c r="E523" s="147">
        <v>8125</v>
      </c>
      <c r="F523" s="147">
        <v>3945</v>
      </c>
      <c r="G523" s="147">
        <v>0</v>
      </c>
      <c r="H523" s="31"/>
      <c r="I523" s="31"/>
    </row>
    <row r="524" spans="1:9" ht="51">
      <c r="A524" s="281" t="s">
        <v>837</v>
      </c>
      <c r="B524" s="156" t="s">
        <v>957</v>
      </c>
      <c r="C524" s="145">
        <f>SUM(C525:C529)</f>
        <v>21280</v>
      </c>
      <c r="D524" s="145">
        <f>SUM(D525:D529)</f>
        <v>0</v>
      </c>
      <c r="E524" s="145">
        <f>SUM(E525:E529)</f>
        <v>10000</v>
      </c>
      <c r="F524" s="145">
        <f>SUM(F525:F529)</f>
        <v>11280</v>
      </c>
      <c r="G524" s="145">
        <f>SUM(G525:G529)</f>
        <v>0</v>
      </c>
      <c r="H524" s="31"/>
      <c r="I524" s="31"/>
    </row>
    <row r="525" spans="1:9" ht="12.75">
      <c r="A525" s="281"/>
      <c r="B525" s="156" t="s">
        <v>517</v>
      </c>
      <c r="C525" s="147">
        <v>4043.2</v>
      </c>
      <c r="D525" s="147">
        <v>0</v>
      </c>
      <c r="E525" s="147">
        <v>1900</v>
      </c>
      <c r="F525" s="147">
        <v>2143.2</v>
      </c>
      <c r="G525" s="147">
        <v>0</v>
      </c>
      <c r="H525" s="31"/>
      <c r="I525" s="31"/>
    </row>
    <row r="526" spans="1:9" ht="12.75">
      <c r="A526" s="281"/>
      <c r="B526" s="156" t="s">
        <v>526</v>
      </c>
      <c r="C526" s="147">
        <v>3830.4</v>
      </c>
      <c r="D526" s="147">
        <v>0</v>
      </c>
      <c r="E526" s="147">
        <v>1800</v>
      </c>
      <c r="F526" s="147">
        <v>2030.4</v>
      </c>
      <c r="G526" s="147">
        <v>0</v>
      </c>
      <c r="H526" s="31"/>
      <c r="I526" s="31"/>
    </row>
    <row r="527" spans="1:9" ht="12.75">
      <c r="A527" s="281"/>
      <c r="B527" s="156" t="s">
        <v>746</v>
      </c>
      <c r="C527" s="147">
        <v>3404.8</v>
      </c>
      <c r="D527" s="147">
        <v>0</v>
      </c>
      <c r="E527" s="147">
        <v>1600</v>
      </c>
      <c r="F527" s="147">
        <v>1804.8</v>
      </c>
      <c r="G527" s="147">
        <v>0</v>
      </c>
      <c r="H527" s="31"/>
      <c r="I527" s="31"/>
    </row>
    <row r="528" spans="1:9" ht="12.75">
      <c r="A528" s="281"/>
      <c r="B528" s="156" t="s">
        <v>750</v>
      </c>
      <c r="C528" s="147">
        <v>4681.6</v>
      </c>
      <c r="D528" s="147">
        <v>0</v>
      </c>
      <c r="E528" s="147">
        <v>2200</v>
      </c>
      <c r="F528" s="147">
        <v>2481.6</v>
      </c>
      <c r="G528" s="147">
        <v>0</v>
      </c>
      <c r="H528" s="31"/>
      <c r="I528" s="31"/>
    </row>
    <row r="529" spans="1:9" ht="12.75">
      <c r="A529" s="281"/>
      <c r="B529" s="156" t="s">
        <v>754</v>
      </c>
      <c r="C529" s="147">
        <v>5320</v>
      </c>
      <c r="D529" s="147">
        <v>0</v>
      </c>
      <c r="E529" s="147">
        <v>2500</v>
      </c>
      <c r="F529" s="147">
        <v>2820</v>
      </c>
      <c r="G529" s="147">
        <v>0</v>
      </c>
      <c r="H529" s="31"/>
      <c r="I529" s="31"/>
    </row>
    <row r="530" spans="1:9" ht="76.5">
      <c r="A530" s="281" t="s">
        <v>376</v>
      </c>
      <c r="B530" s="156" t="s">
        <v>958</v>
      </c>
      <c r="C530" s="145">
        <f>SUM(C531:C535)</f>
        <v>14500</v>
      </c>
      <c r="D530" s="145">
        <f>SUM(D531:D535)</f>
        <v>0</v>
      </c>
      <c r="E530" s="145">
        <f>SUM(E531:E535)</f>
        <v>10000</v>
      </c>
      <c r="F530" s="145">
        <f>SUM(F531:F535)</f>
        <v>4500</v>
      </c>
      <c r="G530" s="145">
        <f>SUM(G531:G535)</f>
        <v>0</v>
      </c>
      <c r="H530" s="31"/>
      <c r="I530" s="31"/>
    </row>
    <row r="531" spans="1:9" ht="12.75">
      <c r="A531" s="281"/>
      <c r="B531" s="156" t="s">
        <v>517</v>
      </c>
      <c r="C531" s="147">
        <v>2755</v>
      </c>
      <c r="D531" s="147">
        <v>0</v>
      </c>
      <c r="E531" s="147">
        <v>1900</v>
      </c>
      <c r="F531" s="147">
        <v>855</v>
      </c>
      <c r="G531" s="147">
        <v>0</v>
      </c>
      <c r="H531" s="31"/>
      <c r="I531" s="31"/>
    </row>
    <row r="532" spans="1:9" ht="12.75">
      <c r="A532" s="281"/>
      <c r="B532" s="156" t="s">
        <v>526</v>
      </c>
      <c r="C532" s="147">
        <v>2610</v>
      </c>
      <c r="D532" s="147">
        <v>0</v>
      </c>
      <c r="E532" s="147">
        <v>1800</v>
      </c>
      <c r="F532" s="147">
        <v>810</v>
      </c>
      <c r="G532" s="147">
        <v>0</v>
      </c>
      <c r="H532" s="31"/>
      <c r="I532" s="31"/>
    </row>
    <row r="533" spans="1:9" ht="12.75">
      <c r="A533" s="281"/>
      <c r="B533" s="156" t="s">
        <v>746</v>
      </c>
      <c r="C533" s="147">
        <v>2320</v>
      </c>
      <c r="D533" s="147">
        <v>0</v>
      </c>
      <c r="E533" s="147">
        <v>1600</v>
      </c>
      <c r="F533" s="147">
        <v>720</v>
      </c>
      <c r="G533" s="147">
        <v>0</v>
      </c>
      <c r="H533" s="31"/>
      <c r="I533" s="31"/>
    </row>
    <row r="534" spans="1:9" ht="12.75">
      <c r="A534" s="281"/>
      <c r="B534" s="156" t="s">
        <v>750</v>
      </c>
      <c r="C534" s="147">
        <v>3190</v>
      </c>
      <c r="D534" s="147">
        <v>0</v>
      </c>
      <c r="E534" s="147">
        <v>2200</v>
      </c>
      <c r="F534" s="147">
        <v>990</v>
      </c>
      <c r="G534" s="147">
        <v>0</v>
      </c>
      <c r="H534" s="31"/>
      <c r="I534" s="31"/>
    </row>
    <row r="535" spans="1:9" ht="12.75">
      <c r="A535" s="281"/>
      <c r="B535" s="156" t="s">
        <v>754</v>
      </c>
      <c r="C535" s="147">
        <v>3625</v>
      </c>
      <c r="D535" s="147">
        <v>0</v>
      </c>
      <c r="E535" s="147">
        <v>2500</v>
      </c>
      <c r="F535" s="147">
        <v>1125</v>
      </c>
      <c r="G535" s="147">
        <v>0</v>
      </c>
      <c r="H535" s="31"/>
      <c r="I535" s="31"/>
    </row>
    <row r="536" spans="1:9" ht="25.5">
      <c r="A536" s="281" t="s">
        <v>377</v>
      </c>
      <c r="B536" s="156" t="s">
        <v>959</v>
      </c>
      <c r="C536" s="145">
        <f>SUM(C537:C541)</f>
        <v>12500</v>
      </c>
      <c r="D536" s="145">
        <f>SUM(D537:D541)</f>
        <v>0</v>
      </c>
      <c r="E536" s="145">
        <f>SUM(E537:E541)</f>
        <v>12500</v>
      </c>
      <c r="F536" s="145">
        <f>SUM(F537:F541)</f>
        <v>0</v>
      </c>
      <c r="G536" s="145">
        <f>SUM(G537:G541)</f>
        <v>0</v>
      </c>
      <c r="H536" s="31"/>
      <c r="I536" s="31"/>
    </row>
    <row r="537" spans="1:9" ht="12.75">
      <c r="A537" s="281"/>
      <c r="B537" s="156" t="s">
        <v>517</v>
      </c>
      <c r="C537" s="147">
        <v>2375</v>
      </c>
      <c r="D537" s="147">
        <v>0</v>
      </c>
      <c r="E537" s="147">
        <v>2375</v>
      </c>
      <c r="F537" s="147">
        <v>0</v>
      </c>
      <c r="G537" s="147">
        <v>0</v>
      </c>
      <c r="H537" s="31"/>
      <c r="I537" s="31"/>
    </row>
    <row r="538" spans="1:9" ht="12.75">
      <c r="A538" s="281"/>
      <c r="B538" s="156" t="s">
        <v>526</v>
      </c>
      <c r="C538" s="147">
        <v>2250</v>
      </c>
      <c r="D538" s="147">
        <v>0</v>
      </c>
      <c r="E538" s="147">
        <v>2250</v>
      </c>
      <c r="F538" s="147">
        <v>0</v>
      </c>
      <c r="G538" s="147">
        <v>0</v>
      </c>
      <c r="H538" s="31"/>
      <c r="I538" s="31"/>
    </row>
    <row r="539" spans="1:9" ht="12.75">
      <c r="A539" s="281"/>
      <c r="B539" s="156" t="s">
        <v>746</v>
      </c>
      <c r="C539" s="147">
        <v>2000</v>
      </c>
      <c r="D539" s="147">
        <v>0</v>
      </c>
      <c r="E539" s="147">
        <v>2000</v>
      </c>
      <c r="F539" s="147">
        <v>0</v>
      </c>
      <c r="G539" s="147">
        <v>0</v>
      </c>
      <c r="H539" s="31"/>
      <c r="I539" s="31"/>
    </row>
    <row r="540" spans="1:9" ht="12.75">
      <c r="A540" s="281"/>
      <c r="B540" s="156" t="s">
        <v>750</v>
      </c>
      <c r="C540" s="147">
        <v>2750</v>
      </c>
      <c r="D540" s="147">
        <v>0</v>
      </c>
      <c r="E540" s="147">
        <v>2750</v>
      </c>
      <c r="F540" s="147">
        <v>0</v>
      </c>
      <c r="G540" s="147">
        <v>0</v>
      </c>
      <c r="H540" s="31"/>
      <c r="I540" s="31"/>
    </row>
    <row r="541" spans="1:9" ht="21.75" customHeight="1">
      <c r="A541" s="281"/>
      <c r="B541" s="156" t="s">
        <v>754</v>
      </c>
      <c r="C541" s="147">
        <v>3125</v>
      </c>
      <c r="D541" s="147">
        <v>0</v>
      </c>
      <c r="E541" s="147">
        <v>3125</v>
      </c>
      <c r="F541" s="147">
        <v>0</v>
      </c>
      <c r="G541" s="147">
        <v>0</v>
      </c>
      <c r="H541" s="31"/>
      <c r="I541" s="31"/>
    </row>
    <row r="542" spans="1:9" ht="18" customHeight="1">
      <c r="A542" s="281" t="s">
        <v>838</v>
      </c>
      <c r="B542" s="155" t="s">
        <v>1011</v>
      </c>
      <c r="C542" s="145">
        <f>SUM(C543:C547)</f>
        <v>87620</v>
      </c>
      <c r="D542" s="145">
        <f>SUM(D543:D547)</f>
        <v>0</v>
      </c>
      <c r="E542" s="145">
        <f>SUM(E543:E547)</f>
        <v>71360</v>
      </c>
      <c r="F542" s="145">
        <f>SUM(F543:F547)</f>
        <v>16260</v>
      </c>
      <c r="G542" s="145">
        <f>SUM(G543:G547)</f>
        <v>0</v>
      </c>
      <c r="H542" s="31"/>
      <c r="I542" s="31"/>
    </row>
    <row r="543" spans="1:9" ht="12.75">
      <c r="A543" s="281"/>
      <c r="B543" s="156" t="s">
        <v>517</v>
      </c>
      <c r="C543" s="147">
        <v>16647.8</v>
      </c>
      <c r="D543" s="147">
        <v>0</v>
      </c>
      <c r="E543" s="147">
        <v>13558.4</v>
      </c>
      <c r="F543" s="147">
        <v>3089.4</v>
      </c>
      <c r="G543" s="147">
        <v>0</v>
      </c>
      <c r="H543" s="31"/>
      <c r="I543" s="31"/>
    </row>
    <row r="544" spans="1:9" ht="12.75">
      <c r="A544" s="281"/>
      <c r="B544" s="156" t="s">
        <v>526</v>
      </c>
      <c r="C544" s="147">
        <v>15771.6</v>
      </c>
      <c r="D544" s="147">
        <v>0</v>
      </c>
      <c r="E544" s="147">
        <v>12844.8</v>
      </c>
      <c r="F544" s="147">
        <v>2926.8</v>
      </c>
      <c r="G544" s="147">
        <v>0</v>
      </c>
      <c r="H544" s="31"/>
      <c r="I544" s="31"/>
    </row>
    <row r="545" spans="1:9" ht="12.75">
      <c r="A545" s="281"/>
      <c r="B545" s="156" t="s">
        <v>746</v>
      </c>
      <c r="C545" s="147">
        <v>14019.2</v>
      </c>
      <c r="D545" s="147">
        <v>0</v>
      </c>
      <c r="E545" s="147">
        <v>11417.6</v>
      </c>
      <c r="F545" s="147">
        <v>2601.6</v>
      </c>
      <c r="G545" s="147">
        <v>0</v>
      </c>
      <c r="H545" s="31"/>
      <c r="I545" s="31"/>
    </row>
    <row r="546" spans="1:9" ht="12.75">
      <c r="A546" s="281"/>
      <c r="B546" s="156" t="s">
        <v>750</v>
      </c>
      <c r="C546" s="147">
        <v>19276.4</v>
      </c>
      <c r="D546" s="147">
        <v>0</v>
      </c>
      <c r="E546" s="147">
        <v>15699.2</v>
      </c>
      <c r="F546" s="147">
        <v>3577.2</v>
      </c>
      <c r="G546" s="147">
        <v>0</v>
      </c>
      <c r="H546" s="31"/>
      <c r="I546" s="31"/>
    </row>
    <row r="547" spans="1:9" ht="12.75">
      <c r="A547" s="281"/>
      <c r="B547" s="156" t="s">
        <v>754</v>
      </c>
      <c r="C547" s="147">
        <v>21905</v>
      </c>
      <c r="D547" s="147">
        <v>0</v>
      </c>
      <c r="E547" s="147">
        <v>17840</v>
      </c>
      <c r="F547" s="147">
        <v>4065</v>
      </c>
      <c r="G547" s="147">
        <v>0</v>
      </c>
      <c r="H547" s="31"/>
      <c r="I547" s="31"/>
    </row>
    <row r="548" spans="1:9" ht="38.25">
      <c r="A548" s="281" t="s">
        <v>839</v>
      </c>
      <c r="B548" s="156" t="s">
        <v>1012</v>
      </c>
      <c r="C548" s="145">
        <f>SUM(C549:C553)</f>
        <v>8620</v>
      </c>
      <c r="D548" s="145">
        <f>SUM(D549:D553)</f>
        <v>0</v>
      </c>
      <c r="E548" s="145">
        <f>SUM(E549:E553)</f>
        <v>4310</v>
      </c>
      <c r="F548" s="145">
        <f>SUM(F549:F553)</f>
        <v>4310</v>
      </c>
      <c r="G548" s="145">
        <f>SUM(G549:G553)</f>
        <v>0</v>
      </c>
      <c r="H548" s="31"/>
      <c r="I548" s="31"/>
    </row>
    <row r="549" spans="1:9" ht="12.75">
      <c r="A549" s="281"/>
      <c r="B549" s="156" t="s">
        <v>517</v>
      </c>
      <c r="C549" s="147">
        <v>1637.8</v>
      </c>
      <c r="D549" s="147">
        <v>0</v>
      </c>
      <c r="E549" s="147">
        <v>818.9</v>
      </c>
      <c r="F549" s="147">
        <v>818.9</v>
      </c>
      <c r="G549" s="147">
        <v>0</v>
      </c>
      <c r="H549" s="31"/>
      <c r="I549" s="31"/>
    </row>
    <row r="550" spans="1:9" ht="12.75">
      <c r="A550" s="281"/>
      <c r="B550" s="156" t="s">
        <v>526</v>
      </c>
      <c r="C550" s="147">
        <v>1551.6</v>
      </c>
      <c r="D550" s="147">
        <v>0</v>
      </c>
      <c r="E550" s="147">
        <v>775.8</v>
      </c>
      <c r="F550" s="147">
        <v>775.8</v>
      </c>
      <c r="G550" s="147">
        <v>0</v>
      </c>
      <c r="H550" s="31"/>
      <c r="I550" s="31"/>
    </row>
    <row r="551" spans="1:9" ht="12.75">
      <c r="A551" s="281"/>
      <c r="B551" s="156" t="s">
        <v>746</v>
      </c>
      <c r="C551" s="147">
        <v>1379.2</v>
      </c>
      <c r="D551" s="147">
        <v>0</v>
      </c>
      <c r="E551" s="147">
        <v>689.6</v>
      </c>
      <c r="F551" s="147">
        <v>689.6</v>
      </c>
      <c r="G551" s="147">
        <v>0</v>
      </c>
      <c r="H551" s="31"/>
      <c r="I551" s="31"/>
    </row>
    <row r="552" spans="1:9" ht="12.75">
      <c r="A552" s="281"/>
      <c r="B552" s="156" t="s">
        <v>750</v>
      </c>
      <c r="C552" s="147">
        <v>1896.4</v>
      </c>
      <c r="D552" s="147">
        <v>0</v>
      </c>
      <c r="E552" s="147">
        <v>948.2</v>
      </c>
      <c r="F552" s="147">
        <v>948.2</v>
      </c>
      <c r="G552" s="147">
        <v>0</v>
      </c>
      <c r="H552" s="31"/>
      <c r="I552" s="31"/>
    </row>
    <row r="553" spans="1:9" ht="12.75">
      <c r="A553" s="281"/>
      <c r="B553" s="156" t="s">
        <v>754</v>
      </c>
      <c r="C553" s="147">
        <v>2155</v>
      </c>
      <c r="D553" s="147">
        <v>0</v>
      </c>
      <c r="E553" s="147">
        <v>1077.5</v>
      </c>
      <c r="F553" s="147">
        <v>1077.5</v>
      </c>
      <c r="G553" s="147">
        <v>0</v>
      </c>
      <c r="H553" s="31"/>
      <c r="I553" s="31"/>
    </row>
    <row r="554" spans="1:9" ht="51">
      <c r="A554" s="281" t="s">
        <v>840</v>
      </c>
      <c r="B554" s="156" t="s">
        <v>960</v>
      </c>
      <c r="C554" s="145">
        <f>SUM(C555:C559)</f>
        <v>8000</v>
      </c>
      <c r="D554" s="145">
        <f>SUM(D555:D559)</f>
        <v>0</v>
      </c>
      <c r="E554" s="145">
        <f>SUM(E555:E559)</f>
        <v>8000</v>
      </c>
      <c r="F554" s="145">
        <f>SUM(F555:F559)</f>
        <v>0</v>
      </c>
      <c r="G554" s="145">
        <f>SUM(G555:G559)</f>
        <v>0</v>
      </c>
      <c r="H554" s="31"/>
      <c r="I554" s="31"/>
    </row>
    <row r="555" spans="1:9" ht="12.75">
      <c r="A555" s="281"/>
      <c r="B555" s="156" t="s">
        <v>517</v>
      </c>
      <c r="C555" s="147">
        <v>1520</v>
      </c>
      <c r="D555" s="147">
        <v>0</v>
      </c>
      <c r="E555" s="147">
        <v>1520</v>
      </c>
      <c r="F555" s="147">
        <v>0</v>
      </c>
      <c r="G555" s="147">
        <v>0</v>
      </c>
      <c r="H555" s="31"/>
      <c r="I555" s="31"/>
    </row>
    <row r="556" spans="1:9" ht="12.75">
      <c r="A556" s="281"/>
      <c r="B556" s="156" t="s">
        <v>526</v>
      </c>
      <c r="C556" s="147">
        <v>1440</v>
      </c>
      <c r="D556" s="147">
        <v>0</v>
      </c>
      <c r="E556" s="147">
        <v>1440</v>
      </c>
      <c r="F556" s="147">
        <v>0</v>
      </c>
      <c r="G556" s="147">
        <v>0</v>
      </c>
      <c r="H556" s="31"/>
      <c r="I556" s="31"/>
    </row>
    <row r="557" spans="1:9" ht="12.75">
      <c r="A557" s="281"/>
      <c r="B557" s="156" t="s">
        <v>746</v>
      </c>
      <c r="C557" s="147">
        <v>1280</v>
      </c>
      <c r="D557" s="147">
        <v>0</v>
      </c>
      <c r="E557" s="147">
        <v>1280</v>
      </c>
      <c r="F557" s="147">
        <v>0</v>
      </c>
      <c r="G557" s="147">
        <v>0</v>
      </c>
      <c r="H557" s="31"/>
      <c r="I557" s="31"/>
    </row>
    <row r="558" spans="1:9" ht="12.75">
      <c r="A558" s="281"/>
      <c r="B558" s="156" t="s">
        <v>750</v>
      </c>
      <c r="C558" s="147">
        <v>1760</v>
      </c>
      <c r="D558" s="147">
        <v>0</v>
      </c>
      <c r="E558" s="147">
        <v>1760</v>
      </c>
      <c r="F558" s="147">
        <v>0</v>
      </c>
      <c r="G558" s="147">
        <v>0</v>
      </c>
      <c r="H558" s="31"/>
      <c r="I558" s="31"/>
    </row>
    <row r="559" spans="1:9" ht="12.75">
      <c r="A559" s="281"/>
      <c r="B559" s="156" t="s">
        <v>754</v>
      </c>
      <c r="C559" s="147">
        <v>2000</v>
      </c>
      <c r="D559" s="147">
        <v>0</v>
      </c>
      <c r="E559" s="147">
        <v>2000</v>
      </c>
      <c r="F559" s="147">
        <v>0</v>
      </c>
      <c r="G559" s="147">
        <v>0</v>
      </c>
      <c r="H559" s="31"/>
      <c r="I559" s="31"/>
    </row>
    <row r="560" spans="1:9" ht="29.25" customHeight="1">
      <c r="A560" s="281" t="s">
        <v>378</v>
      </c>
      <c r="B560" s="156" t="s">
        <v>961</v>
      </c>
      <c r="C560" s="145">
        <f>SUM(C561:C565)</f>
        <v>20000</v>
      </c>
      <c r="D560" s="145">
        <f>SUM(D561:D565)</f>
        <v>0</v>
      </c>
      <c r="E560" s="145">
        <f>SUM(E561:E565)</f>
        <v>20000</v>
      </c>
      <c r="F560" s="145">
        <f>SUM(F561:F565)</f>
        <v>0</v>
      </c>
      <c r="G560" s="145">
        <f>SUM(G561:G565)</f>
        <v>0</v>
      </c>
      <c r="H560" s="31"/>
      <c r="I560" s="31"/>
    </row>
    <row r="561" spans="1:9" ht="12.75">
      <c r="A561" s="281"/>
      <c r="B561" s="156" t="s">
        <v>517</v>
      </c>
      <c r="C561" s="147">
        <v>3800</v>
      </c>
      <c r="D561" s="147">
        <v>0</v>
      </c>
      <c r="E561" s="147">
        <v>3800</v>
      </c>
      <c r="F561" s="147">
        <v>0</v>
      </c>
      <c r="G561" s="147">
        <v>0</v>
      </c>
      <c r="H561" s="31"/>
      <c r="I561" s="31"/>
    </row>
    <row r="562" spans="1:9" ht="12.75">
      <c r="A562" s="281"/>
      <c r="B562" s="156" t="s">
        <v>526</v>
      </c>
      <c r="C562" s="147">
        <v>3600</v>
      </c>
      <c r="D562" s="147">
        <v>0</v>
      </c>
      <c r="E562" s="147">
        <v>3600</v>
      </c>
      <c r="F562" s="147">
        <v>0</v>
      </c>
      <c r="G562" s="147">
        <v>0</v>
      </c>
      <c r="H562" s="31"/>
      <c r="I562" s="31"/>
    </row>
    <row r="563" spans="1:9" ht="12.75">
      <c r="A563" s="281"/>
      <c r="B563" s="156" t="s">
        <v>746</v>
      </c>
      <c r="C563" s="147">
        <v>3200</v>
      </c>
      <c r="D563" s="147">
        <v>0</v>
      </c>
      <c r="E563" s="147">
        <v>3200</v>
      </c>
      <c r="F563" s="147">
        <v>0</v>
      </c>
      <c r="G563" s="147">
        <v>0</v>
      </c>
      <c r="H563" s="31"/>
      <c r="I563" s="31"/>
    </row>
    <row r="564" spans="1:9" ht="12.75">
      <c r="A564" s="281"/>
      <c r="B564" s="156" t="s">
        <v>750</v>
      </c>
      <c r="C564" s="147">
        <v>4400</v>
      </c>
      <c r="D564" s="147">
        <v>0</v>
      </c>
      <c r="E564" s="147">
        <v>4400</v>
      </c>
      <c r="F564" s="147">
        <v>0</v>
      </c>
      <c r="G564" s="147">
        <v>0</v>
      </c>
      <c r="H564" s="31"/>
      <c r="I564" s="31"/>
    </row>
    <row r="565" spans="1:9" ht="21.75" customHeight="1">
      <c r="A565" s="281"/>
      <c r="B565" s="156" t="s">
        <v>754</v>
      </c>
      <c r="C565" s="147">
        <v>5000</v>
      </c>
      <c r="D565" s="147">
        <v>0</v>
      </c>
      <c r="E565" s="147">
        <v>5000</v>
      </c>
      <c r="F565" s="147">
        <v>0</v>
      </c>
      <c r="G565" s="147">
        <v>0</v>
      </c>
      <c r="H565" s="31"/>
      <c r="I565" s="31"/>
    </row>
    <row r="566" spans="1:9" ht="38.25">
      <c r="A566" s="281" t="s">
        <v>379</v>
      </c>
      <c r="B566" s="156" t="s">
        <v>1019</v>
      </c>
      <c r="C566" s="145">
        <f>SUM(C567:C571)</f>
        <v>21000</v>
      </c>
      <c r="D566" s="145">
        <f>SUM(D567:D571)</f>
        <v>0</v>
      </c>
      <c r="E566" s="145">
        <f>SUM(E567:E571)</f>
        <v>9050</v>
      </c>
      <c r="F566" s="145">
        <f>SUM(F567:F571)</f>
        <v>11950</v>
      </c>
      <c r="G566" s="145">
        <f>SUM(G567:G571)</f>
        <v>0</v>
      </c>
      <c r="H566" s="31"/>
      <c r="I566" s="31"/>
    </row>
    <row r="567" spans="1:9" ht="12.75">
      <c r="A567" s="281"/>
      <c r="B567" s="156" t="s">
        <v>517</v>
      </c>
      <c r="C567" s="147">
        <v>3990</v>
      </c>
      <c r="D567" s="147">
        <v>0</v>
      </c>
      <c r="E567" s="147">
        <v>1719.5</v>
      </c>
      <c r="F567" s="147">
        <v>2270.5</v>
      </c>
      <c r="G567" s="147">
        <v>0</v>
      </c>
      <c r="H567" s="31"/>
      <c r="I567" s="31"/>
    </row>
    <row r="568" spans="1:9" ht="12.75">
      <c r="A568" s="281"/>
      <c r="B568" s="156" t="s">
        <v>526</v>
      </c>
      <c r="C568" s="147">
        <v>3780</v>
      </c>
      <c r="D568" s="147">
        <v>0</v>
      </c>
      <c r="E568" s="147">
        <v>1629</v>
      </c>
      <c r="F568" s="147">
        <v>2151</v>
      </c>
      <c r="G568" s="147">
        <v>0</v>
      </c>
      <c r="H568" s="31"/>
      <c r="I568" s="31"/>
    </row>
    <row r="569" spans="1:9" ht="12.75">
      <c r="A569" s="281"/>
      <c r="B569" s="156" t="s">
        <v>746</v>
      </c>
      <c r="C569" s="147">
        <v>3360</v>
      </c>
      <c r="D569" s="147">
        <v>0</v>
      </c>
      <c r="E569" s="147">
        <v>1448</v>
      </c>
      <c r="F569" s="147">
        <v>1912</v>
      </c>
      <c r="G569" s="147">
        <v>0</v>
      </c>
      <c r="H569" s="31"/>
      <c r="I569" s="31"/>
    </row>
    <row r="570" spans="1:9" ht="12.75">
      <c r="A570" s="281"/>
      <c r="B570" s="156" t="s">
        <v>750</v>
      </c>
      <c r="C570" s="147">
        <v>4620</v>
      </c>
      <c r="D570" s="147">
        <v>0</v>
      </c>
      <c r="E570" s="147">
        <v>1991</v>
      </c>
      <c r="F570" s="147">
        <v>2629</v>
      </c>
      <c r="G570" s="147">
        <v>0</v>
      </c>
      <c r="H570" s="31"/>
      <c r="I570" s="31"/>
    </row>
    <row r="571" spans="1:9" ht="21.75" customHeight="1">
      <c r="A571" s="281"/>
      <c r="B571" s="156" t="s">
        <v>754</v>
      </c>
      <c r="C571" s="147">
        <v>5250</v>
      </c>
      <c r="D571" s="147">
        <v>0</v>
      </c>
      <c r="E571" s="147">
        <v>2262.5</v>
      </c>
      <c r="F571" s="147">
        <v>2987.5</v>
      </c>
      <c r="G571" s="147">
        <v>0</v>
      </c>
      <c r="H571" s="31"/>
      <c r="I571" s="31"/>
    </row>
    <row r="572" spans="1:9" ht="25.5">
      <c r="A572" s="281" t="s">
        <v>380</v>
      </c>
      <c r="B572" s="156" t="s">
        <v>1021</v>
      </c>
      <c r="C572" s="145">
        <f>SUM(C573:C577)</f>
        <v>30000</v>
      </c>
      <c r="D572" s="145">
        <f>SUM(D573:D577)</f>
        <v>0</v>
      </c>
      <c r="E572" s="145">
        <f>SUM(E573:E577)</f>
        <v>30000</v>
      </c>
      <c r="F572" s="145">
        <f>SUM(F573:F577)</f>
        <v>0</v>
      </c>
      <c r="G572" s="145">
        <f>SUM(G573:G577)</f>
        <v>0</v>
      </c>
      <c r="H572" s="31"/>
      <c r="I572" s="31"/>
    </row>
    <row r="573" spans="1:9" ht="12.75">
      <c r="A573" s="281"/>
      <c r="B573" s="156" t="s">
        <v>517</v>
      </c>
      <c r="C573" s="147">
        <v>5700</v>
      </c>
      <c r="D573" s="147">
        <v>0</v>
      </c>
      <c r="E573" s="147">
        <v>5700</v>
      </c>
      <c r="F573" s="147">
        <v>0</v>
      </c>
      <c r="G573" s="147">
        <v>0</v>
      </c>
      <c r="H573" s="31"/>
      <c r="I573" s="31"/>
    </row>
    <row r="574" spans="1:9" ht="12.75">
      <c r="A574" s="281"/>
      <c r="B574" s="156" t="s">
        <v>526</v>
      </c>
      <c r="C574" s="147">
        <v>5400</v>
      </c>
      <c r="D574" s="147">
        <v>0</v>
      </c>
      <c r="E574" s="147">
        <v>5400</v>
      </c>
      <c r="F574" s="147">
        <v>0</v>
      </c>
      <c r="G574" s="147">
        <v>0</v>
      </c>
      <c r="H574" s="31"/>
      <c r="I574" s="31"/>
    </row>
    <row r="575" spans="1:9" ht="12.75">
      <c r="A575" s="281"/>
      <c r="B575" s="156" t="s">
        <v>746</v>
      </c>
      <c r="C575" s="147">
        <v>4800</v>
      </c>
      <c r="D575" s="147">
        <v>0</v>
      </c>
      <c r="E575" s="147">
        <v>4800</v>
      </c>
      <c r="F575" s="147">
        <v>0</v>
      </c>
      <c r="G575" s="147">
        <v>0</v>
      </c>
      <c r="H575" s="31"/>
      <c r="I575" s="31"/>
    </row>
    <row r="576" spans="1:9" ht="12.75">
      <c r="A576" s="281"/>
      <c r="B576" s="156" t="s">
        <v>750</v>
      </c>
      <c r="C576" s="147">
        <v>6600</v>
      </c>
      <c r="D576" s="147">
        <v>0</v>
      </c>
      <c r="E576" s="147">
        <v>6600</v>
      </c>
      <c r="F576" s="147">
        <v>0</v>
      </c>
      <c r="G576" s="147">
        <v>0</v>
      </c>
      <c r="H576" s="31"/>
      <c r="I576" s="31"/>
    </row>
    <row r="577" spans="1:9" ht="12.75">
      <c r="A577" s="281"/>
      <c r="B577" s="156" t="s">
        <v>754</v>
      </c>
      <c r="C577" s="147">
        <v>7500</v>
      </c>
      <c r="D577" s="147">
        <v>0</v>
      </c>
      <c r="E577" s="147">
        <v>7500</v>
      </c>
      <c r="F577" s="147">
        <v>0</v>
      </c>
      <c r="G577" s="147">
        <v>0</v>
      </c>
      <c r="H577" s="31"/>
      <c r="I577" s="31"/>
    </row>
    <row r="578" spans="1:9" ht="25.5">
      <c r="A578" s="281" t="s">
        <v>841</v>
      </c>
      <c r="B578" s="155" t="s">
        <v>1024</v>
      </c>
      <c r="C578" s="145">
        <f>SUM(C579:C583)</f>
        <v>261460</v>
      </c>
      <c r="D578" s="145">
        <f>SUM(D579:D583)</f>
        <v>0</v>
      </c>
      <c r="E578" s="145">
        <f>SUM(E579:E583)</f>
        <v>189280</v>
      </c>
      <c r="F578" s="145">
        <f>SUM(F579:F583)</f>
        <v>72180</v>
      </c>
      <c r="G578" s="145">
        <f>SUM(G579:G583)</f>
        <v>0</v>
      </c>
      <c r="H578" s="31"/>
      <c r="I578" s="31"/>
    </row>
    <row r="579" spans="1:9" ht="12.75">
      <c r="A579" s="281"/>
      <c r="B579" s="156" t="s">
        <v>517</v>
      </c>
      <c r="C579" s="147">
        <v>49677.4</v>
      </c>
      <c r="D579" s="147">
        <v>0</v>
      </c>
      <c r="E579" s="147">
        <v>35963.2</v>
      </c>
      <c r="F579" s="147">
        <v>13714.2</v>
      </c>
      <c r="G579" s="147">
        <v>0</v>
      </c>
      <c r="H579" s="31"/>
      <c r="I579" s="31"/>
    </row>
    <row r="580" spans="1:9" ht="12.75">
      <c r="A580" s="281"/>
      <c r="B580" s="156" t="s">
        <v>526</v>
      </c>
      <c r="C580" s="147">
        <v>47062.8</v>
      </c>
      <c r="D580" s="147">
        <v>0</v>
      </c>
      <c r="E580" s="147">
        <v>34070.4</v>
      </c>
      <c r="F580" s="147">
        <v>12992.4</v>
      </c>
      <c r="G580" s="147">
        <v>0</v>
      </c>
      <c r="H580" s="31"/>
      <c r="I580" s="31"/>
    </row>
    <row r="581" spans="1:9" ht="12.75">
      <c r="A581" s="281"/>
      <c r="B581" s="156" t="s">
        <v>746</v>
      </c>
      <c r="C581" s="147">
        <v>41833.6</v>
      </c>
      <c r="D581" s="147">
        <v>0</v>
      </c>
      <c r="E581" s="147">
        <v>30284.8</v>
      </c>
      <c r="F581" s="147">
        <v>11548.8</v>
      </c>
      <c r="G581" s="147">
        <v>0</v>
      </c>
      <c r="H581" s="31"/>
      <c r="I581" s="31"/>
    </row>
    <row r="582" spans="1:9" ht="12.75">
      <c r="A582" s="281"/>
      <c r="B582" s="156" t="s">
        <v>750</v>
      </c>
      <c r="C582" s="147">
        <v>57521.2</v>
      </c>
      <c r="D582" s="147">
        <v>0</v>
      </c>
      <c r="E582" s="147">
        <v>41641.6</v>
      </c>
      <c r="F582" s="147">
        <v>15879.6</v>
      </c>
      <c r="G582" s="147">
        <v>0</v>
      </c>
      <c r="H582" s="31"/>
      <c r="I582" s="31"/>
    </row>
    <row r="583" spans="1:9" ht="12.75">
      <c r="A583" s="281"/>
      <c r="B583" s="156" t="s">
        <v>754</v>
      </c>
      <c r="C583" s="147">
        <v>65365</v>
      </c>
      <c r="D583" s="147">
        <v>0</v>
      </c>
      <c r="E583" s="147">
        <v>47320</v>
      </c>
      <c r="F583" s="147">
        <v>18045</v>
      </c>
      <c r="G583" s="147">
        <v>0</v>
      </c>
      <c r="H583" s="31"/>
      <c r="I583" s="31"/>
    </row>
    <row r="584" spans="1:9" ht="25.5">
      <c r="A584" s="281" t="s">
        <v>842</v>
      </c>
      <c r="B584" s="156" t="s">
        <v>1025</v>
      </c>
      <c r="C584" s="145">
        <f>SUM(C585:C589)</f>
        <v>50000</v>
      </c>
      <c r="D584" s="145">
        <f>SUM(D585:D589)</f>
        <v>0</v>
      </c>
      <c r="E584" s="145">
        <f>SUM(E585:E589)</f>
        <v>32100</v>
      </c>
      <c r="F584" s="145">
        <f>SUM(F585:F589)</f>
        <v>17900</v>
      </c>
      <c r="G584" s="145">
        <f>SUM(G585:G589)</f>
        <v>0</v>
      </c>
      <c r="H584" s="31"/>
      <c r="I584" s="31"/>
    </row>
    <row r="585" spans="1:9" ht="12.75">
      <c r="A585" s="281"/>
      <c r="B585" s="156" t="s">
        <v>517</v>
      </c>
      <c r="C585" s="147">
        <v>9500</v>
      </c>
      <c r="D585" s="147">
        <v>0</v>
      </c>
      <c r="E585" s="147">
        <v>6099</v>
      </c>
      <c r="F585" s="147">
        <v>3401</v>
      </c>
      <c r="G585" s="147">
        <v>0</v>
      </c>
      <c r="H585" s="31"/>
      <c r="I585" s="31"/>
    </row>
    <row r="586" spans="1:9" ht="12.75">
      <c r="A586" s="281"/>
      <c r="B586" s="156" t="s">
        <v>526</v>
      </c>
      <c r="C586" s="147">
        <v>9000</v>
      </c>
      <c r="D586" s="147">
        <v>0</v>
      </c>
      <c r="E586" s="147">
        <v>5778</v>
      </c>
      <c r="F586" s="147">
        <v>3222</v>
      </c>
      <c r="G586" s="147">
        <v>0</v>
      </c>
      <c r="H586" s="31"/>
      <c r="I586" s="31"/>
    </row>
    <row r="587" spans="1:9" ht="12.75">
      <c r="A587" s="281"/>
      <c r="B587" s="156" t="s">
        <v>746</v>
      </c>
      <c r="C587" s="147">
        <v>8000</v>
      </c>
      <c r="D587" s="147">
        <v>0</v>
      </c>
      <c r="E587" s="147">
        <v>5136</v>
      </c>
      <c r="F587" s="147">
        <v>2864</v>
      </c>
      <c r="G587" s="147">
        <v>0</v>
      </c>
      <c r="H587" s="31"/>
      <c r="I587" s="31"/>
    </row>
    <row r="588" spans="1:9" ht="12.75">
      <c r="A588" s="281"/>
      <c r="B588" s="156" t="s">
        <v>750</v>
      </c>
      <c r="C588" s="147">
        <v>11000</v>
      </c>
      <c r="D588" s="147">
        <v>0</v>
      </c>
      <c r="E588" s="147">
        <v>7062</v>
      </c>
      <c r="F588" s="147">
        <v>3938</v>
      </c>
      <c r="G588" s="147">
        <v>0</v>
      </c>
      <c r="H588" s="31"/>
      <c r="I588" s="31"/>
    </row>
    <row r="589" spans="1:9" ht="12.75">
      <c r="A589" s="281"/>
      <c r="B589" s="156" t="s">
        <v>754</v>
      </c>
      <c r="C589" s="147">
        <v>12500</v>
      </c>
      <c r="D589" s="147">
        <v>0</v>
      </c>
      <c r="E589" s="147">
        <v>8025</v>
      </c>
      <c r="F589" s="147">
        <v>4475</v>
      </c>
      <c r="G589" s="147">
        <v>0</v>
      </c>
      <c r="H589" s="31"/>
      <c r="I589" s="31"/>
    </row>
    <row r="590" spans="1:9" ht="25.5">
      <c r="A590" s="281" t="s">
        <v>843</v>
      </c>
      <c r="B590" s="156" t="s">
        <v>1026</v>
      </c>
      <c r="C590" s="145">
        <f>SUM(C591:C595)</f>
        <v>13500</v>
      </c>
      <c r="D590" s="145">
        <f>SUM(D591:D595)</f>
        <v>0</v>
      </c>
      <c r="E590" s="145">
        <f>SUM(E591:E595)</f>
        <v>5000</v>
      </c>
      <c r="F590" s="145">
        <f>SUM(F591:F595)</f>
        <v>8500</v>
      </c>
      <c r="G590" s="145">
        <f>SUM(G591:G595)</f>
        <v>0</v>
      </c>
      <c r="H590" s="31"/>
      <c r="I590" s="31"/>
    </row>
    <row r="591" spans="1:9" ht="12.75">
      <c r="A591" s="281"/>
      <c r="B591" s="156" t="s">
        <v>517</v>
      </c>
      <c r="C591" s="147">
        <v>2565</v>
      </c>
      <c r="D591" s="147">
        <v>0</v>
      </c>
      <c r="E591" s="147">
        <v>950</v>
      </c>
      <c r="F591" s="147">
        <v>1615</v>
      </c>
      <c r="G591" s="147">
        <v>0</v>
      </c>
      <c r="H591" s="31"/>
      <c r="I591" s="31"/>
    </row>
    <row r="592" spans="1:9" ht="12.75">
      <c r="A592" s="281"/>
      <c r="B592" s="156" t="s">
        <v>526</v>
      </c>
      <c r="C592" s="147">
        <v>2430</v>
      </c>
      <c r="D592" s="147">
        <v>0</v>
      </c>
      <c r="E592" s="147">
        <v>900</v>
      </c>
      <c r="F592" s="147">
        <v>1530</v>
      </c>
      <c r="G592" s="147">
        <v>0</v>
      </c>
      <c r="H592" s="31"/>
      <c r="I592" s="31"/>
    </row>
    <row r="593" spans="1:9" ht="12.75">
      <c r="A593" s="281"/>
      <c r="B593" s="156" t="s">
        <v>746</v>
      </c>
      <c r="C593" s="147">
        <v>2160</v>
      </c>
      <c r="D593" s="147">
        <v>0</v>
      </c>
      <c r="E593" s="147">
        <v>800</v>
      </c>
      <c r="F593" s="147">
        <v>1360</v>
      </c>
      <c r="G593" s="147">
        <v>0</v>
      </c>
      <c r="H593" s="31"/>
      <c r="I593" s="31"/>
    </row>
    <row r="594" spans="1:9" ht="12.75">
      <c r="A594" s="281"/>
      <c r="B594" s="156" t="s">
        <v>750</v>
      </c>
      <c r="C594" s="147">
        <v>2970</v>
      </c>
      <c r="D594" s="147">
        <v>0</v>
      </c>
      <c r="E594" s="147">
        <v>1100</v>
      </c>
      <c r="F594" s="147">
        <v>1870</v>
      </c>
      <c r="G594" s="147">
        <v>0</v>
      </c>
      <c r="H594" s="31"/>
      <c r="I594" s="31"/>
    </row>
    <row r="595" spans="1:9" ht="12.75">
      <c r="A595" s="281"/>
      <c r="B595" s="156" t="s">
        <v>754</v>
      </c>
      <c r="C595" s="147">
        <v>3375</v>
      </c>
      <c r="D595" s="147">
        <v>0</v>
      </c>
      <c r="E595" s="147">
        <v>1250</v>
      </c>
      <c r="F595" s="147">
        <v>2125</v>
      </c>
      <c r="G595" s="147">
        <v>0</v>
      </c>
      <c r="H595" s="31"/>
      <c r="I595" s="31"/>
    </row>
    <row r="596" spans="1:9" ht="25.5">
      <c r="A596" s="281" t="s">
        <v>844</v>
      </c>
      <c r="B596" s="156" t="s">
        <v>1028</v>
      </c>
      <c r="C596" s="145">
        <f>SUM(C597:C601)</f>
        <v>20000</v>
      </c>
      <c r="D596" s="145">
        <f>SUM(D597:D601)</f>
        <v>0</v>
      </c>
      <c r="E596" s="145">
        <f>SUM(E597:E601)</f>
        <v>11450</v>
      </c>
      <c r="F596" s="145">
        <f>SUM(F597:F601)</f>
        <v>8550</v>
      </c>
      <c r="G596" s="145">
        <f>SUM(G597:G601)</f>
        <v>0</v>
      </c>
      <c r="H596" s="31"/>
      <c r="I596" s="31"/>
    </row>
    <row r="597" spans="1:9" ht="12.75">
      <c r="A597" s="281"/>
      <c r="B597" s="156" t="s">
        <v>517</v>
      </c>
      <c r="C597" s="147">
        <v>3800</v>
      </c>
      <c r="D597" s="147">
        <v>0</v>
      </c>
      <c r="E597" s="147">
        <v>2175.5</v>
      </c>
      <c r="F597" s="147">
        <v>1624.5</v>
      </c>
      <c r="G597" s="147">
        <v>0</v>
      </c>
      <c r="H597" s="31"/>
      <c r="I597" s="31"/>
    </row>
    <row r="598" spans="1:9" ht="12.75">
      <c r="A598" s="281"/>
      <c r="B598" s="156" t="s">
        <v>526</v>
      </c>
      <c r="C598" s="147">
        <v>3600</v>
      </c>
      <c r="D598" s="147">
        <v>0</v>
      </c>
      <c r="E598" s="147">
        <v>2061</v>
      </c>
      <c r="F598" s="147">
        <v>1539</v>
      </c>
      <c r="G598" s="147">
        <v>0</v>
      </c>
      <c r="H598" s="31"/>
      <c r="I598" s="31"/>
    </row>
    <row r="599" spans="1:9" ht="12.75">
      <c r="A599" s="281"/>
      <c r="B599" s="156" t="s">
        <v>746</v>
      </c>
      <c r="C599" s="147">
        <v>3200</v>
      </c>
      <c r="D599" s="147">
        <v>0</v>
      </c>
      <c r="E599" s="147">
        <v>1832</v>
      </c>
      <c r="F599" s="147">
        <v>1368</v>
      </c>
      <c r="G599" s="147">
        <v>0</v>
      </c>
      <c r="H599" s="31"/>
      <c r="I599" s="31"/>
    </row>
    <row r="600" spans="1:9" ht="12.75">
      <c r="A600" s="281"/>
      <c r="B600" s="156" t="s">
        <v>750</v>
      </c>
      <c r="C600" s="147">
        <v>4400</v>
      </c>
      <c r="D600" s="147">
        <v>0</v>
      </c>
      <c r="E600" s="147">
        <v>2519</v>
      </c>
      <c r="F600" s="147">
        <v>1881</v>
      </c>
      <c r="G600" s="147">
        <v>0</v>
      </c>
      <c r="H600" s="31"/>
      <c r="I600" s="31"/>
    </row>
    <row r="601" spans="1:9" ht="23.25" customHeight="1">
      <c r="A601" s="281"/>
      <c r="B601" s="156" t="s">
        <v>754</v>
      </c>
      <c r="C601" s="147">
        <v>5000</v>
      </c>
      <c r="D601" s="147">
        <v>0</v>
      </c>
      <c r="E601" s="147">
        <v>2862.5</v>
      </c>
      <c r="F601" s="147">
        <v>2137.5</v>
      </c>
      <c r="G601" s="147">
        <v>0</v>
      </c>
      <c r="H601" s="31"/>
      <c r="I601" s="31"/>
    </row>
    <row r="602" spans="1:9" ht="89.25">
      <c r="A602" s="281" t="s">
        <v>845</v>
      </c>
      <c r="B602" s="156" t="s">
        <v>1098</v>
      </c>
      <c r="C602" s="145">
        <f>SUM(C603:C607)</f>
        <v>20400</v>
      </c>
      <c r="D602" s="145">
        <f>SUM(D603:D607)</f>
        <v>0</v>
      </c>
      <c r="E602" s="145">
        <f>SUM(E603:E607)</f>
        <v>12000</v>
      </c>
      <c r="F602" s="145">
        <f>SUM(F603:F607)</f>
        <v>8400</v>
      </c>
      <c r="G602" s="145">
        <f>SUM(G603:G607)</f>
        <v>0</v>
      </c>
      <c r="H602" s="31"/>
      <c r="I602" s="31"/>
    </row>
    <row r="603" spans="1:9" ht="12.75">
      <c r="A603" s="281"/>
      <c r="B603" s="156" t="s">
        <v>517</v>
      </c>
      <c r="C603" s="147">
        <v>3876</v>
      </c>
      <c r="D603" s="147">
        <v>0</v>
      </c>
      <c r="E603" s="147">
        <v>2280</v>
      </c>
      <c r="F603" s="147">
        <v>1596</v>
      </c>
      <c r="G603" s="147">
        <v>0</v>
      </c>
      <c r="H603" s="31"/>
      <c r="I603" s="31"/>
    </row>
    <row r="604" spans="1:9" ht="12.75">
      <c r="A604" s="281"/>
      <c r="B604" s="156" t="s">
        <v>526</v>
      </c>
      <c r="C604" s="147">
        <v>3672</v>
      </c>
      <c r="D604" s="147">
        <v>0</v>
      </c>
      <c r="E604" s="147">
        <v>2160</v>
      </c>
      <c r="F604" s="147">
        <v>1512</v>
      </c>
      <c r="G604" s="147">
        <v>0</v>
      </c>
      <c r="H604" s="31"/>
      <c r="I604" s="31"/>
    </row>
    <row r="605" spans="1:9" ht="12.75">
      <c r="A605" s="281"/>
      <c r="B605" s="156" t="s">
        <v>746</v>
      </c>
      <c r="C605" s="147">
        <v>3264</v>
      </c>
      <c r="D605" s="147">
        <v>0</v>
      </c>
      <c r="E605" s="147">
        <v>1920</v>
      </c>
      <c r="F605" s="147">
        <v>1344</v>
      </c>
      <c r="G605" s="147">
        <v>0</v>
      </c>
      <c r="H605" s="31"/>
      <c r="I605" s="31"/>
    </row>
    <row r="606" spans="1:9" ht="12.75">
      <c r="A606" s="281"/>
      <c r="B606" s="156" t="s">
        <v>750</v>
      </c>
      <c r="C606" s="147">
        <v>4488</v>
      </c>
      <c r="D606" s="147">
        <v>0</v>
      </c>
      <c r="E606" s="147">
        <v>2640</v>
      </c>
      <c r="F606" s="147">
        <v>1848</v>
      </c>
      <c r="G606" s="147">
        <v>0</v>
      </c>
      <c r="H606" s="31"/>
      <c r="I606" s="31"/>
    </row>
    <row r="607" spans="1:9" ht="12.75">
      <c r="A607" s="281"/>
      <c r="B607" s="156" t="s">
        <v>754</v>
      </c>
      <c r="C607" s="147">
        <v>5100</v>
      </c>
      <c r="D607" s="147">
        <v>0</v>
      </c>
      <c r="E607" s="147">
        <v>3000</v>
      </c>
      <c r="F607" s="147">
        <v>2100</v>
      </c>
      <c r="G607" s="147">
        <v>0</v>
      </c>
      <c r="H607" s="31"/>
      <c r="I607" s="31"/>
    </row>
    <row r="608" spans="1:9" ht="25.5">
      <c r="A608" s="281" t="s">
        <v>846</v>
      </c>
      <c r="B608" s="156" t="s">
        <v>1030</v>
      </c>
      <c r="C608" s="145">
        <f>SUM(C609:C613)</f>
        <v>5000</v>
      </c>
      <c r="D608" s="145">
        <f>SUM(D609:D613)</f>
        <v>0</v>
      </c>
      <c r="E608" s="145">
        <f>SUM(E609:E613)</f>
        <v>4300</v>
      </c>
      <c r="F608" s="145">
        <f>SUM(F609:F613)</f>
        <v>700</v>
      </c>
      <c r="G608" s="145">
        <f>SUM(G609:G613)</f>
        <v>0</v>
      </c>
      <c r="H608" s="31"/>
      <c r="I608" s="31"/>
    </row>
    <row r="609" spans="1:9" ht="12.75">
      <c r="A609" s="281"/>
      <c r="B609" s="156" t="s">
        <v>517</v>
      </c>
      <c r="C609" s="147">
        <v>950</v>
      </c>
      <c r="D609" s="147">
        <v>0</v>
      </c>
      <c r="E609" s="147">
        <v>817</v>
      </c>
      <c r="F609" s="147">
        <v>133</v>
      </c>
      <c r="G609" s="147">
        <v>0</v>
      </c>
      <c r="H609" s="31"/>
      <c r="I609" s="31"/>
    </row>
    <row r="610" spans="1:9" ht="12.75">
      <c r="A610" s="281"/>
      <c r="B610" s="156" t="s">
        <v>526</v>
      </c>
      <c r="C610" s="147">
        <v>900</v>
      </c>
      <c r="D610" s="147">
        <v>0</v>
      </c>
      <c r="E610" s="147">
        <v>774</v>
      </c>
      <c r="F610" s="147">
        <v>126</v>
      </c>
      <c r="G610" s="147">
        <v>0</v>
      </c>
      <c r="H610" s="31"/>
      <c r="I610" s="31"/>
    </row>
    <row r="611" spans="1:9" ht="12.75">
      <c r="A611" s="281"/>
      <c r="B611" s="156" t="s">
        <v>746</v>
      </c>
      <c r="C611" s="147">
        <v>800</v>
      </c>
      <c r="D611" s="147">
        <v>0</v>
      </c>
      <c r="E611" s="147">
        <v>688</v>
      </c>
      <c r="F611" s="147">
        <v>112</v>
      </c>
      <c r="G611" s="147">
        <v>0</v>
      </c>
      <c r="H611" s="31"/>
      <c r="I611" s="31"/>
    </row>
    <row r="612" spans="1:9" ht="12.75">
      <c r="A612" s="281"/>
      <c r="B612" s="156" t="s">
        <v>750</v>
      </c>
      <c r="C612" s="147">
        <v>1100</v>
      </c>
      <c r="D612" s="147">
        <v>0</v>
      </c>
      <c r="E612" s="147">
        <v>946</v>
      </c>
      <c r="F612" s="147">
        <v>154</v>
      </c>
      <c r="G612" s="147">
        <v>0</v>
      </c>
      <c r="H612" s="31"/>
      <c r="I612" s="31"/>
    </row>
    <row r="613" spans="1:9" ht="12.75">
      <c r="A613" s="281"/>
      <c r="B613" s="156" t="s">
        <v>754</v>
      </c>
      <c r="C613" s="147">
        <v>1250</v>
      </c>
      <c r="D613" s="147">
        <v>0</v>
      </c>
      <c r="E613" s="147">
        <v>1075</v>
      </c>
      <c r="F613" s="147">
        <v>175</v>
      </c>
      <c r="G613" s="147">
        <v>0</v>
      </c>
      <c r="H613" s="31"/>
      <c r="I613" s="31"/>
    </row>
    <row r="614" spans="1:9" ht="51">
      <c r="A614" s="281" t="s">
        <v>381</v>
      </c>
      <c r="B614" s="156" t="s">
        <v>1032</v>
      </c>
      <c r="C614" s="145">
        <f>SUM(C615:C619)</f>
        <v>16500</v>
      </c>
      <c r="D614" s="145">
        <f>SUM(D615:D619)</f>
        <v>0</v>
      </c>
      <c r="E614" s="145">
        <f>SUM(E615:E619)</f>
        <v>7900</v>
      </c>
      <c r="F614" s="145">
        <f>SUM(F615:F619)</f>
        <v>8600</v>
      </c>
      <c r="G614" s="145">
        <f>SUM(G615:G619)</f>
        <v>0</v>
      </c>
      <c r="H614" s="31"/>
      <c r="I614" s="31"/>
    </row>
    <row r="615" spans="1:9" ht="12.75">
      <c r="A615" s="281"/>
      <c r="B615" s="156" t="s">
        <v>517</v>
      </c>
      <c r="C615" s="147">
        <v>3135</v>
      </c>
      <c r="D615" s="147">
        <v>0</v>
      </c>
      <c r="E615" s="147">
        <v>1501</v>
      </c>
      <c r="F615" s="147">
        <v>1634</v>
      </c>
      <c r="G615" s="147">
        <v>0</v>
      </c>
      <c r="H615" s="31"/>
      <c r="I615" s="31"/>
    </row>
    <row r="616" spans="1:9" ht="12.75">
      <c r="A616" s="281"/>
      <c r="B616" s="156" t="s">
        <v>526</v>
      </c>
      <c r="C616" s="147">
        <v>2970</v>
      </c>
      <c r="D616" s="147">
        <v>0</v>
      </c>
      <c r="E616" s="147">
        <v>1422</v>
      </c>
      <c r="F616" s="147">
        <v>1548</v>
      </c>
      <c r="G616" s="147">
        <v>0</v>
      </c>
      <c r="H616" s="31"/>
      <c r="I616" s="31"/>
    </row>
    <row r="617" spans="1:9" ht="12.75">
      <c r="A617" s="281"/>
      <c r="B617" s="156" t="s">
        <v>746</v>
      </c>
      <c r="C617" s="147">
        <v>2640</v>
      </c>
      <c r="D617" s="147">
        <v>0</v>
      </c>
      <c r="E617" s="147">
        <v>1264</v>
      </c>
      <c r="F617" s="147">
        <v>1376</v>
      </c>
      <c r="G617" s="147">
        <v>0</v>
      </c>
      <c r="H617" s="31"/>
      <c r="I617" s="31"/>
    </row>
    <row r="618" spans="1:9" ht="12.75">
      <c r="A618" s="281"/>
      <c r="B618" s="156" t="s">
        <v>750</v>
      </c>
      <c r="C618" s="147">
        <v>3630</v>
      </c>
      <c r="D618" s="147">
        <v>0</v>
      </c>
      <c r="E618" s="147">
        <v>1738</v>
      </c>
      <c r="F618" s="147">
        <v>1892</v>
      </c>
      <c r="G618" s="147">
        <v>0</v>
      </c>
      <c r="H618" s="31"/>
      <c r="I618" s="31"/>
    </row>
    <row r="619" spans="1:9" ht="12.75">
      <c r="A619" s="281"/>
      <c r="B619" s="156" t="s">
        <v>754</v>
      </c>
      <c r="C619" s="147">
        <v>4125</v>
      </c>
      <c r="D619" s="147">
        <v>0</v>
      </c>
      <c r="E619" s="147">
        <v>1975</v>
      </c>
      <c r="F619" s="147">
        <v>2150</v>
      </c>
      <c r="G619" s="147">
        <v>0</v>
      </c>
      <c r="H619" s="31"/>
      <c r="I619" s="31"/>
    </row>
    <row r="620" spans="1:9" ht="25.5">
      <c r="A620" s="281" t="s">
        <v>382</v>
      </c>
      <c r="B620" s="156" t="s">
        <v>1033</v>
      </c>
      <c r="C620" s="145">
        <f>SUM(C621:C625)</f>
        <v>2000</v>
      </c>
      <c r="D620" s="145">
        <f>SUM(D621:D625)</f>
        <v>0</v>
      </c>
      <c r="E620" s="145">
        <f>SUM(E621:E625)</f>
        <v>2000</v>
      </c>
      <c r="F620" s="145">
        <f>SUM(F621:F625)</f>
        <v>0</v>
      </c>
      <c r="G620" s="145">
        <f>SUM(G621:G625)</f>
        <v>0</v>
      </c>
      <c r="H620" s="31"/>
      <c r="I620" s="31"/>
    </row>
    <row r="621" spans="1:9" ht="12.75">
      <c r="A621" s="281"/>
      <c r="B621" s="156" t="s">
        <v>517</v>
      </c>
      <c r="C621" s="147">
        <v>380</v>
      </c>
      <c r="D621" s="147">
        <v>0</v>
      </c>
      <c r="E621" s="147">
        <v>380</v>
      </c>
      <c r="F621" s="147">
        <v>0</v>
      </c>
      <c r="G621" s="147">
        <v>0</v>
      </c>
      <c r="H621" s="31"/>
      <c r="I621" s="31"/>
    </row>
    <row r="622" spans="1:9" ht="12.75">
      <c r="A622" s="281"/>
      <c r="B622" s="156" t="s">
        <v>526</v>
      </c>
      <c r="C622" s="147">
        <v>360</v>
      </c>
      <c r="D622" s="147">
        <v>0</v>
      </c>
      <c r="E622" s="147">
        <v>360</v>
      </c>
      <c r="F622" s="147">
        <v>0</v>
      </c>
      <c r="G622" s="147">
        <v>0</v>
      </c>
      <c r="H622" s="31"/>
      <c r="I622" s="31"/>
    </row>
    <row r="623" spans="1:9" ht="12.75">
      <c r="A623" s="281"/>
      <c r="B623" s="156" t="s">
        <v>746</v>
      </c>
      <c r="C623" s="147">
        <v>320</v>
      </c>
      <c r="D623" s="147">
        <v>0</v>
      </c>
      <c r="E623" s="147">
        <v>320</v>
      </c>
      <c r="F623" s="147">
        <v>0</v>
      </c>
      <c r="G623" s="147">
        <v>0</v>
      </c>
      <c r="H623" s="31"/>
      <c r="I623" s="31"/>
    </row>
    <row r="624" spans="1:9" ht="12.75">
      <c r="A624" s="281"/>
      <c r="B624" s="156" t="s">
        <v>750</v>
      </c>
      <c r="C624" s="147">
        <v>440</v>
      </c>
      <c r="D624" s="147">
        <v>0</v>
      </c>
      <c r="E624" s="147">
        <v>440</v>
      </c>
      <c r="F624" s="147">
        <v>0</v>
      </c>
      <c r="G624" s="147">
        <v>0</v>
      </c>
      <c r="H624" s="31"/>
      <c r="I624" s="31"/>
    </row>
    <row r="625" spans="1:9" ht="23.25" customHeight="1">
      <c r="A625" s="281"/>
      <c r="B625" s="156" t="s">
        <v>754</v>
      </c>
      <c r="C625" s="147">
        <v>500</v>
      </c>
      <c r="D625" s="147">
        <v>0</v>
      </c>
      <c r="E625" s="147">
        <v>500</v>
      </c>
      <c r="F625" s="147">
        <v>0</v>
      </c>
      <c r="G625" s="147">
        <v>0</v>
      </c>
      <c r="H625" s="31"/>
      <c r="I625" s="31"/>
    </row>
    <row r="626" spans="1:9" ht="38.25">
      <c r="A626" s="281" t="s">
        <v>383</v>
      </c>
      <c r="B626" s="156" t="s">
        <v>1035</v>
      </c>
      <c r="C626" s="145">
        <f>SUM(C627:C631)</f>
        <v>8000</v>
      </c>
      <c r="D626" s="145">
        <f>SUM(D627:D631)</f>
        <v>0</v>
      </c>
      <c r="E626" s="145">
        <f>SUM(E627:E631)</f>
        <v>6400</v>
      </c>
      <c r="F626" s="145">
        <f>SUM(F627:F631)</f>
        <v>1600</v>
      </c>
      <c r="G626" s="145">
        <f>SUM(G627:G631)</f>
        <v>0</v>
      </c>
      <c r="H626" s="31"/>
      <c r="I626" s="31"/>
    </row>
    <row r="627" spans="1:9" ht="12.75">
      <c r="A627" s="281"/>
      <c r="B627" s="156" t="s">
        <v>517</v>
      </c>
      <c r="C627" s="147">
        <v>1520</v>
      </c>
      <c r="D627" s="147">
        <v>0</v>
      </c>
      <c r="E627" s="147">
        <v>1216</v>
      </c>
      <c r="F627" s="147">
        <v>304</v>
      </c>
      <c r="G627" s="147">
        <v>0</v>
      </c>
      <c r="H627" s="31"/>
      <c r="I627" s="31"/>
    </row>
    <row r="628" spans="1:9" ht="12.75">
      <c r="A628" s="281"/>
      <c r="B628" s="156" t="s">
        <v>526</v>
      </c>
      <c r="C628" s="147">
        <v>1440</v>
      </c>
      <c r="D628" s="147">
        <v>0</v>
      </c>
      <c r="E628" s="147">
        <v>1152</v>
      </c>
      <c r="F628" s="147">
        <v>288</v>
      </c>
      <c r="G628" s="147">
        <v>0</v>
      </c>
      <c r="H628" s="31"/>
      <c r="I628" s="31"/>
    </row>
    <row r="629" spans="1:9" ht="12.75">
      <c r="A629" s="281"/>
      <c r="B629" s="156" t="s">
        <v>746</v>
      </c>
      <c r="C629" s="147">
        <v>1280</v>
      </c>
      <c r="D629" s="147">
        <v>0</v>
      </c>
      <c r="E629" s="147">
        <v>1024</v>
      </c>
      <c r="F629" s="147">
        <v>256</v>
      </c>
      <c r="G629" s="147">
        <v>0</v>
      </c>
      <c r="H629" s="31"/>
      <c r="I629" s="31"/>
    </row>
    <row r="630" spans="1:9" ht="12.75">
      <c r="A630" s="281"/>
      <c r="B630" s="156" t="s">
        <v>750</v>
      </c>
      <c r="C630" s="147">
        <v>1760</v>
      </c>
      <c r="D630" s="147">
        <v>0</v>
      </c>
      <c r="E630" s="147">
        <v>1408</v>
      </c>
      <c r="F630" s="147">
        <v>352</v>
      </c>
      <c r="G630" s="147">
        <v>0</v>
      </c>
      <c r="H630" s="31"/>
      <c r="I630" s="31"/>
    </row>
    <row r="631" spans="1:9" ht="20.25" customHeight="1">
      <c r="A631" s="281"/>
      <c r="B631" s="156" t="s">
        <v>754</v>
      </c>
      <c r="C631" s="147">
        <v>2000</v>
      </c>
      <c r="D631" s="147">
        <v>0</v>
      </c>
      <c r="E631" s="147">
        <v>1600</v>
      </c>
      <c r="F631" s="147">
        <v>400</v>
      </c>
      <c r="G631" s="147">
        <v>0</v>
      </c>
      <c r="H631" s="31"/>
      <c r="I631" s="31"/>
    </row>
    <row r="632" spans="1:9" ht="25.5">
      <c r="A632" s="281" t="s">
        <v>384</v>
      </c>
      <c r="B632" s="156" t="s">
        <v>1039</v>
      </c>
      <c r="C632" s="145">
        <f>SUM(C633:C637)</f>
        <v>20000</v>
      </c>
      <c r="D632" s="145">
        <f>SUM(D633:D637)</f>
        <v>0</v>
      </c>
      <c r="E632" s="145">
        <f>SUM(E633:E637)</f>
        <v>6670</v>
      </c>
      <c r="F632" s="145">
        <f>SUM(F633:F637)</f>
        <v>13330</v>
      </c>
      <c r="G632" s="145">
        <f>SUM(G633:G637)</f>
        <v>0</v>
      </c>
      <c r="H632" s="31"/>
      <c r="I632" s="31"/>
    </row>
    <row r="633" spans="1:9" ht="12.75">
      <c r="A633" s="281"/>
      <c r="B633" s="156" t="s">
        <v>517</v>
      </c>
      <c r="C633" s="147">
        <v>3800</v>
      </c>
      <c r="D633" s="147">
        <v>0</v>
      </c>
      <c r="E633" s="147">
        <v>1267.3</v>
      </c>
      <c r="F633" s="147">
        <v>2532.7</v>
      </c>
      <c r="G633" s="147">
        <v>0</v>
      </c>
      <c r="H633" s="31"/>
      <c r="I633" s="31"/>
    </row>
    <row r="634" spans="1:9" ht="12.75">
      <c r="A634" s="281"/>
      <c r="B634" s="156" t="s">
        <v>526</v>
      </c>
      <c r="C634" s="147">
        <v>3600</v>
      </c>
      <c r="D634" s="147">
        <v>0</v>
      </c>
      <c r="E634" s="147">
        <v>1200.6</v>
      </c>
      <c r="F634" s="147">
        <v>2399.4</v>
      </c>
      <c r="G634" s="147">
        <v>0</v>
      </c>
      <c r="H634" s="31"/>
      <c r="I634" s="31"/>
    </row>
    <row r="635" spans="1:9" ht="12.75">
      <c r="A635" s="281"/>
      <c r="B635" s="156" t="s">
        <v>746</v>
      </c>
      <c r="C635" s="147">
        <v>3200</v>
      </c>
      <c r="D635" s="147">
        <v>0</v>
      </c>
      <c r="E635" s="147">
        <v>1067.2</v>
      </c>
      <c r="F635" s="147">
        <v>2132.8</v>
      </c>
      <c r="G635" s="147">
        <v>0</v>
      </c>
      <c r="H635" s="31"/>
      <c r="I635" s="31"/>
    </row>
    <row r="636" spans="1:9" ht="12.75">
      <c r="A636" s="281"/>
      <c r="B636" s="156" t="s">
        <v>750</v>
      </c>
      <c r="C636" s="147">
        <v>4400</v>
      </c>
      <c r="D636" s="147">
        <v>0</v>
      </c>
      <c r="E636" s="147">
        <v>1467.4</v>
      </c>
      <c r="F636" s="147">
        <v>2932.6</v>
      </c>
      <c r="G636" s="147">
        <v>0</v>
      </c>
      <c r="H636" s="31"/>
      <c r="I636" s="31"/>
    </row>
    <row r="637" spans="1:9" ht="21" customHeight="1">
      <c r="A637" s="281"/>
      <c r="B637" s="156" t="s">
        <v>754</v>
      </c>
      <c r="C637" s="147">
        <v>5000</v>
      </c>
      <c r="D637" s="147">
        <v>0</v>
      </c>
      <c r="E637" s="147">
        <v>1667.5</v>
      </c>
      <c r="F637" s="147">
        <v>3332.5</v>
      </c>
      <c r="G637" s="147">
        <v>0</v>
      </c>
      <c r="H637" s="31"/>
      <c r="I637" s="31"/>
    </row>
    <row r="638" spans="1:9" ht="24" customHeight="1">
      <c r="A638" s="281" t="s">
        <v>385</v>
      </c>
      <c r="B638" s="156" t="s">
        <v>1043</v>
      </c>
      <c r="C638" s="145">
        <f>SUM(C639:C643)</f>
        <v>25000</v>
      </c>
      <c r="D638" s="145">
        <f>SUM(D639:D643)</f>
        <v>0</v>
      </c>
      <c r="E638" s="145">
        <f>SUM(E639:E643)</f>
        <v>25000</v>
      </c>
      <c r="F638" s="145">
        <f>SUM(F639:F643)</f>
        <v>0</v>
      </c>
      <c r="G638" s="145">
        <f>SUM(G639:G643)</f>
        <v>0</v>
      </c>
      <c r="H638" s="31"/>
      <c r="I638" s="31"/>
    </row>
    <row r="639" spans="1:9" ht="12.75">
      <c r="A639" s="281"/>
      <c r="B639" s="156" t="s">
        <v>517</v>
      </c>
      <c r="C639" s="147">
        <v>4750</v>
      </c>
      <c r="D639" s="147">
        <v>0</v>
      </c>
      <c r="E639" s="147">
        <v>4750</v>
      </c>
      <c r="F639" s="147">
        <v>0</v>
      </c>
      <c r="G639" s="147">
        <v>0</v>
      </c>
      <c r="H639" s="31"/>
      <c r="I639" s="31"/>
    </row>
    <row r="640" spans="1:9" ht="12.75">
      <c r="A640" s="281"/>
      <c r="B640" s="156" t="s">
        <v>526</v>
      </c>
      <c r="C640" s="147">
        <v>4500</v>
      </c>
      <c r="D640" s="147">
        <v>0</v>
      </c>
      <c r="E640" s="147">
        <v>4500</v>
      </c>
      <c r="F640" s="147">
        <v>0</v>
      </c>
      <c r="G640" s="147">
        <v>0</v>
      </c>
      <c r="H640" s="31"/>
      <c r="I640" s="31"/>
    </row>
    <row r="641" spans="1:9" ht="12.75">
      <c r="A641" s="281"/>
      <c r="B641" s="156" t="s">
        <v>746</v>
      </c>
      <c r="C641" s="147">
        <v>4000</v>
      </c>
      <c r="D641" s="147">
        <v>0</v>
      </c>
      <c r="E641" s="147">
        <v>4000</v>
      </c>
      <c r="F641" s="147">
        <v>0</v>
      </c>
      <c r="G641" s="147">
        <v>0</v>
      </c>
      <c r="H641" s="31"/>
      <c r="I641" s="31"/>
    </row>
    <row r="642" spans="1:9" ht="12.75">
      <c r="A642" s="281"/>
      <c r="B642" s="156" t="s">
        <v>750</v>
      </c>
      <c r="C642" s="147">
        <v>5500</v>
      </c>
      <c r="D642" s="147">
        <v>0</v>
      </c>
      <c r="E642" s="147">
        <v>5500</v>
      </c>
      <c r="F642" s="147">
        <v>0</v>
      </c>
      <c r="G642" s="147">
        <v>0</v>
      </c>
      <c r="H642" s="31"/>
      <c r="I642" s="31"/>
    </row>
    <row r="643" spans="1:9" ht="12.75">
      <c r="A643" s="281"/>
      <c r="B643" s="156" t="s">
        <v>754</v>
      </c>
      <c r="C643" s="147">
        <v>6250</v>
      </c>
      <c r="D643" s="147">
        <v>0</v>
      </c>
      <c r="E643" s="147">
        <v>6250</v>
      </c>
      <c r="F643" s="147">
        <v>0</v>
      </c>
      <c r="G643" s="147">
        <v>0</v>
      </c>
      <c r="H643" s="31"/>
      <c r="I643" s="31"/>
    </row>
    <row r="644" spans="1:9" ht="38.25">
      <c r="A644" s="281" t="s">
        <v>386</v>
      </c>
      <c r="B644" s="156" t="s">
        <v>1099</v>
      </c>
      <c r="C644" s="145">
        <f>SUM(C645:C649)</f>
        <v>8500</v>
      </c>
      <c r="D644" s="145">
        <f>SUM(D645:D649)</f>
        <v>0</v>
      </c>
      <c r="E644" s="145">
        <f>SUM(E645:E649)</f>
        <v>8500</v>
      </c>
      <c r="F644" s="145">
        <f>SUM(F645:F649)</f>
        <v>0</v>
      </c>
      <c r="G644" s="145">
        <f>SUM(G645:G649)</f>
        <v>0</v>
      </c>
      <c r="H644" s="31"/>
      <c r="I644" s="31"/>
    </row>
    <row r="645" spans="1:9" ht="12.75">
      <c r="A645" s="281"/>
      <c r="B645" s="156" t="s">
        <v>517</v>
      </c>
      <c r="C645" s="147">
        <v>1615</v>
      </c>
      <c r="D645" s="147">
        <v>0</v>
      </c>
      <c r="E645" s="147">
        <v>1615</v>
      </c>
      <c r="F645" s="147">
        <v>0</v>
      </c>
      <c r="G645" s="147">
        <v>0</v>
      </c>
      <c r="H645" s="31"/>
      <c r="I645" s="31"/>
    </row>
    <row r="646" spans="1:9" ht="12.75">
      <c r="A646" s="281"/>
      <c r="B646" s="156" t="s">
        <v>526</v>
      </c>
      <c r="C646" s="147">
        <v>1530</v>
      </c>
      <c r="D646" s="147">
        <v>0</v>
      </c>
      <c r="E646" s="147">
        <v>1530</v>
      </c>
      <c r="F646" s="147">
        <v>0</v>
      </c>
      <c r="G646" s="147">
        <v>0</v>
      </c>
      <c r="H646" s="31"/>
      <c r="I646" s="31"/>
    </row>
    <row r="647" spans="1:9" ht="12.75">
      <c r="A647" s="281"/>
      <c r="B647" s="156" t="s">
        <v>746</v>
      </c>
      <c r="C647" s="147">
        <v>1360</v>
      </c>
      <c r="D647" s="147">
        <v>0</v>
      </c>
      <c r="E647" s="147">
        <v>1360</v>
      </c>
      <c r="F647" s="147">
        <v>0</v>
      </c>
      <c r="G647" s="147">
        <v>0</v>
      </c>
      <c r="H647" s="31"/>
      <c r="I647" s="31"/>
    </row>
    <row r="648" spans="1:9" ht="12.75">
      <c r="A648" s="281"/>
      <c r="B648" s="156" t="s">
        <v>750</v>
      </c>
      <c r="C648" s="147">
        <v>1870</v>
      </c>
      <c r="D648" s="147">
        <v>0</v>
      </c>
      <c r="E648" s="147">
        <v>1870</v>
      </c>
      <c r="F648" s="147">
        <v>0</v>
      </c>
      <c r="G648" s="147">
        <v>0</v>
      </c>
      <c r="H648" s="31"/>
      <c r="I648" s="31"/>
    </row>
    <row r="649" spans="1:9" ht="12.75">
      <c r="A649" s="281"/>
      <c r="B649" s="156" t="s">
        <v>754</v>
      </c>
      <c r="C649" s="147">
        <v>2125</v>
      </c>
      <c r="D649" s="147">
        <v>0</v>
      </c>
      <c r="E649" s="147">
        <v>2125</v>
      </c>
      <c r="F649" s="147">
        <v>0</v>
      </c>
      <c r="G649" s="147">
        <v>0</v>
      </c>
      <c r="H649" s="31"/>
      <c r="I649" s="31"/>
    </row>
    <row r="650" spans="1:9" ht="12" customHeight="1">
      <c r="A650" s="281" t="s">
        <v>387</v>
      </c>
      <c r="B650" s="156" t="s">
        <v>1257</v>
      </c>
      <c r="C650" s="145">
        <f>SUM(C651:C655)</f>
        <v>12000</v>
      </c>
      <c r="D650" s="145">
        <f>SUM(D651:D655)</f>
        <v>0</v>
      </c>
      <c r="E650" s="145">
        <f>SUM(E651:E655)</f>
        <v>9000</v>
      </c>
      <c r="F650" s="145">
        <f>SUM(F651:F655)</f>
        <v>3000</v>
      </c>
      <c r="G650" s="145">
        <f>SUM(G651:G655)</f>
        <v>0</v>
      </c>
      <c r="H650" s="31"/>
      <c r="I650" s="31"/>
    </row>
    <row r="651" spans="1:9" ht="12.75">
      <c r="A651" s="281"/>
      <c r="B651" s="156" t="s">
        <v>517</v>
      </c>
      <c r="C651" s="147">
        <v>2280</v>
      </c>
      <c r="D651" s="147">
        <v>0</v>
      </c>
      <c r="E651" s="147">
        <v>1710</v>
      </c>
      <c r="F651" s="147">
        <v>570</v>
      </c>
      <c r="G651" s="147">
        <v>0</v>
      </c>
      <c r="H651" s="31"/>
      <c r="I651" s="31"/>
    </row>
    <row r="652" spans="1:9" ht="12.75">
      <c r="A652" s="281"/>
      <c r="B652" s="156" t="s">
        <v>526</v>
      </c>
      <c r="C652" s="147">
        <v>2160</v>
      </c>
      <c r="D652" s="147">
        <v>0</v>
      </c>
      <c r="E652" s="147">
        <v>1620</v>
      </c>
      <c r="F652" s="147">
        <v>540</v>
      </c>
      <c r="G652" s="147">
        <v>0</v>
      </c>
      <c r="H652" s="31"/>
      <c r="I652" s="31"/>
    </row>
    <row r="653" spans="1:9" ht="12.75">
      <c r="A653" s="281"/>
      <c r="B653" s="156" t="s">
        <v>746</v>
      </c>
      <c r="C653" s="147">
        <v>1920</v>
      </c>
      <c r="D653" s="147">
        <v>0</v>
      </c>
      <c r="E653" s="147">
        <v>1440</v>
      </c>
      <c r="F653" s="147">
        <v>480</v>
      </c>
      <c r="G653" s="147">
        <v>0</v>
      </c>
      <c r="H653" s="31"/>
      <c r="I653" s="31"/>
    </row>
    <row r="654" spans="1:9" ht="12.75">
      <c r="A654" s="281"/>
      <c r="B654" s="156" t="s">
        <v>750</v>
      </c>
      <c r="C654" s="147">
        <v>2640</v>
      </c>
      <c r="D654" s="147">
        <v>0</v>
      </c>
      <c r="E654" s="147">
        <v>1980</v>
      </c>
      <c r="F654" s="147">
        <v>660</v>
      </c>
      <c r="G654" s="147">
        <v>0</v>
      </c>
      <c r="H654" s="31"/>
      <c r="I654" s="31"/>
    </row>
    <row r="655" spans="1:9" ht="12.75">
      <c r="A655" s="281"/>
      <c r="B655" s="156" t="s">
        <v>754</v>
      </c>
      <c r="C655" s="147">
        <v>3000</v>
      </c>
      <c r="D655" s="147">
        <v>0</v>
      </c>
      <c r="E655" s="147">
        <v>2250</v>
      </c>
      <c r="F655" s="147">
        <v>750</v>
      </c>
      <c r="G655" s="147">
        <v>0</v>
      </c>
      <c r="H655" s="31"/>
      <c r="I655" s="31"/>
    </row>
    <row r="656" spans="1:9" ht="24" customHeight="1">
      <c r="A656" s="281" t="s">
        <v>388</v>
      </c>
      <c r="B656" s="156" t="s">
        <v>1259</v>
      </c>
      <c r="C656" s="145">
        <f>SUM(C657:C661)</f>
        <v>8000</v>
      </c>
      <c r="D656" s="145">
        <f>SUM(D657:D661)</f>
        <v>0</v>
      </c>
      <c r="E656" s="145">
        <f>SUM(E657:E661)</f>
        <v>4800</v>
      </c>
      <c r="F656" s="145">
        <f>SUM(F657:F661)</f>
        <v>3200</v>
      </c>
      <c r="G656" s="145">
        <f>SUM(G657:G661)</f>
        <v>0</v>
      </c>
      <c r="H656" s="31"/>
      <c r="I656" s="31"/>
    </row>
    <row r="657" spans="1:9" ht="12.75">
      <c r="A657" s="281"/>
      <c r="B657" s="156" t="s">
        <v>517</v>
      </c>
      <c r="C657" s="147">
        <v>1520</v>
      </c>
      <c r="D657" s="147">
        <v>0</v>
      </c>
      <c r="E657" s="147">
        <v>912</v>
      </c>
      <c r="F657" s="147">
        <v>608</v>
      </c>
      <c r="G657" s="147">
        <v>0</v>
      </c>
      <c r="H657" s="31"/>
      <c r="I657" s="31"/>
    </row>
    <row r="658" spans="1:9" ht="12.75">
      <c r="A658" s="281"/>
      <c r="B658" s="156" t="s">
        <v>526</v>
      </c>
      <c r="C658" s="147">
        <v>1440</v>
      </c>
      <c r="D658" s="147">
        <v>0</v>
      </c>
      <c r="E658" s="147">
        <v>864</v>
      </c>
      <c r="F658" s="147">
        <v>576</v>
      </c>
      <c r="G658" s="147">
        <v>0</v>
      </c>
      <c r="H658" s="31"/>
      <c r="I658" s="31"/>
    </row>
    <row r="659" spans="1:9" ht="12.75">
      <c r="A659" s="281"/>
      <c r="B659" s="156" t="s">
        <v>746</v>
      </c>
      <c r="C659" s="147">
        <v>1280</v>
      </c>
      <c r="D659" s="147">
        <v>0</v>
      </c>
      <c r="E659" s="147">
        <v>768</v>
      </c>
      <c r="F659" s="147">
        <v>512</v>
      </c>
      <c r="G659" s="147">
        <v>0</v>
      </c>
      <c r="H659" s="31"/>
      <c r="I659" s="31"/>
    </row>
    <row r="660" spans="1:9" ht="12.75">
      <c r="A660" s="281"/>
      <c r="B660" s="156" t="s">
        <v>750</v>
      </c>
      <c r="C660" s="147">
        <v>1760</v>
      </c>
      <c r="D660" s="147">
        <v>0</v>
      </c>
      <c r="E660" s="147">
        <v>1056</v>
      </c>
      <c r="F660" s="147">
        <v>704</v>
      </c>
      <c r="G660" s="147">
        <v>0</v>
      </c>
      <c r="H660" s="31"/>
      <c r="I660" s="31"/>
    </row>
    <row r="661" spans="1:9" ht="12.75">
      <c r="A661" s="281"/>
      <c r="B661" s="156" t="s">
        <v>754</v>
      </c>
      <c r="C661" s="147">
        <v>2000</v>
      </c>
      <c r="D661" s="147">
        <v>0</v>
      </c>
      <c r="E661" s="147">
        <v>1200</v>
      </c>
      <c r="F661" s="147">
        <v>800</v>
      </c>
      <c r="G661" s="147">
        <v>0</v>
      </c>
      <c r="H661" s="31"/>
      <c r="I661" s="31"/>
    </row>
    <row r="662" spans="1:9" ht="24" customHeight="1">
      <c r="A662" s="281" t="s">
        <v>389</v>
      </c>
      <c r="B662" s="156" t="s">
        <v>1263</v>
      </c>
      <c r="C662" s="145">
        <f>SUM(C663:C667)</f>
        <v>3500</v>
      </c>
      <c r="D662" s="145">
        <f>SUM(D663:D667)</f>
        <v>0</v>
      </c>
      <c r="E662" s="145">
        <f>SUM(E663:E667)</f>
        <v>3500</v>
      </c>
      <c r="F662" s="145">
        <f>SUM(F663:F667)</f>
        <v>0</v>
      </c>
      <c r="G662" s="145">
        <f>SUM(G663:G667)</f>
        <v>0</v>
      </c>
      <c r="H662" s="31"/>
      <c r="I662" s="31"/>
    </row>
    <row r="663" spans="1:9" ht="12.75">
      <c r="A663" s="281"/>
      <c r="B663" s="156" t="s">
        <v>517</v>
      </c>
      <c r="C663" s="147">
        <v>665</v>
      </c>
      <c r="D663" s="147">
        <v>0</v>
      </c>
      <c r="E663" s="147">
        <v>665</v>
      </c>
      <c r="F663" s="147">
        <v>0</v>
      </c>
      <c r="G663" s="147">
        <v>0</v>
      </c>
      <c r="H663" s="31"/>
      <c r="I663" s="31"/>
    </row>
    <row r="664" spans="1:9" ht="12.75">
      <c r="A664" s="281"/>
      <c r="B664" s="156" t="s">
        <v>526</v>
      </c>
      <c r="C664" s="147">
        <v>630</v>
      </c>
      <c r="D664" s="147">
        <v>0</v>
      </c>
      <c r="E664" s="147">
        <v>630</v>
      </c>
      <c r="F664" s="147">
        <v>0</v>
      </c>
      <c r="G664" s="147">
        <v>0</v>
      </c>
      <c r="H664" s="31"/>
      <c r="I664" s="31"/>
    </row>
    <row r="665" spans="1:9" ht="12.75">
      <c r="A665" s="281"/>
      <c r="B665" s="156" t="s">
        <v>746</v>
      </c>
      <c r="C665" s="147">
        <v>560</v>
      </c>
      <c r="D665" s="147">
        <v>0</v>
      </c>
      <c r="E665" s="147">
        <v>560</v>
      </c>
      <c r="F665" s="147">
        <v>0</v>
      </c>
      <c r="G665" s="147">
        <v>0</v>
      </c>
      <c r="H665" s="31"/>
      <c r="I665" s="31"/>
    </row>
    <row r="666" spans="1:9" ht="12.75">
      <c r="A666" s="281"/>
      <c r="B666" s="156" t="s">
        <v>750</v>
      </c>
      <c r="C666" s="147">
        <v>770</v>
      </c>
      <c r="D666" s="147">
        <v>0</v>
      </c>
      <c r="E666" s="147">
        <v>770</v>
      </c>
      <c r="F666" s="147">
        <v>0</v>
      </c>
      <c r="G666" s="147">
        <v>0</v>
      </c>
      <c r="H666" s="31"/>
      <c r="I666" s="31"/>
    </row>
    <row r="667" spans="1:9" ht="12.75">
      <c r="A667" s="281"/>
      <c r="B667" s="156" t="s">
        <v>754</v>
      </c>
      <c r="C667" s="147">
        <v>875</v>
      </c>
      <c r="D667" s="147">
        <v>0</v>
      </c>
      <c r="E667" s="147">
        <v>875</v>
      </c>
      <c r="F667" s="147">
        <v>0</v>
      </c>
      <c r="G667" s="147">
        <v>0</v>
      </c>
      <c r="H667" s="31"/>
      <c r="I667" s="31"/>
    </row>
    <row r="668" spans="1:9" ht="38.25">
      <c r="A668" s="281" t="s">
        <v>390</v>
      </c>
      <c r="B668" s="156" t="s">
        <v>1100</v>
      </c>
      <c r="C668" s="145">
        <f>SUM(C669:C673)</f>
        <v>12000</v>
      </c>
      <c r="D668" s="145">
        <f>SUM(D669:D673)</f>
        <v>0</v>
      </c>
      <c r="E668" s="145">
        <f>SUM(E669:E673)</f>
        <v>8700</v>
      </c>
      <c r="F668" s="145">
        <f>SUM(F669:F673)</f>
        <v>3300</v>
      </c>
      <c r="G668" s="145">
        <f>SUM(G669:G673)</f>
        <v>0</v>
      </c>
      <c r="H668" s="31"/>
      <c r="I668" s="31"/>
    </row>
    <row r="669" spans="1:9" ht="12.75">
      <c r="A669" s="281"/>
      <c r="B669" s="156" t="s">
        <v>517</v>
      </c>
      <c r="C669" s="147">
        <v>2280</v>
      </c>
      <c r="D669" s="147">
        <v>0</v>
      </c>
      <c r="E669" s="147">
        <v>1653</v>
      </c>
      <c r="F669" s="147">
        <v>627</v>
      </c>
      <c r="G669" s="147">
        <v>0</v>
      </c>
      <c r="H669" s="31"/>
      <c r="I669" s="31"/>
    </row>
    <row r="670" spans="1:9" ht="12.75">
      <c r="A670" s="281"/>
      <c r="B670" s="156" t="s">
        <v>526</v>
      </c>
      <c r="C670" s="147">
        <v>2160</v>
      </c>
      <c r="D670" s="147">
        <v>0</v>
      </c>
      <c r="E670" s="147">
        <v>1566</v>
      </c>
      <c r="F670" s="147">
        <v>594</v>
      </c>
      <c r="G670" s="147">
        <v>0</v>
      </c>
      <c r="H670" s="31"/>
      <c r="I670" s="31"/>
    </row>
    <row r="671" spans="1:9" ht="12.75">
      <c r="A671" s="281"/>
      <c r="B671" s="156" t="s">
        <v>746</v>
      </c>
      <c r="C671" s="147">
        <v>1920</v>
      </c>
      <c r="D671" s="147">
        <v>0</v>
      </c>
      <c r="E671" s="147">
        <v>1392</v>
      </c>
      <c r="F671" s="147">
        <v>528</v>
      </c>
      <c r="G671" s="147">
        <v>0</v>
      </c>
      <c r="H671" s="31"/>
      <c r="I671" s="31"/>
    </row>
    <row r="672" spans="1:9" ht="12.75">
      <c r="A672" s="281"/>
      <c r="B672" s="156" t="s">
        <v>750</v>
      </c>
      <c r="C672" s="147">
        <v>2640</v>
      </c>
      <c r="D672" s="147">
        <v>0</v>
      </c>
      <c r="E672" s="147">
        <v>1914</v>
      </c>
      <c r="F672" s="147">
        <v>726</v>
      </c>
      <c r="G672" s="147">
        <v>0</v>
      </c>
      <c r="H672" s="31"/>
      <c r="I672" s="31"/>
    </row>
    <row r="673" spans="1:9" ht="12.75">
      <c r="A673" s="281"/>
      <c r="B673" s="156" t="s">
        <v>754</v>
      </c>
      <c r="C673" s="147">
        <v>3000</v>
      </c>
      <c r="D673" s="147">
        <v>0</v>
      </c>
      <c r="E673" s="147">
        <v>2175</v>
      </c>
      <c r="F673" s="147">
        <v>825</v>
      </c>
      <c r="G673" s="147">
        <v>0</v>
      </c>
      <c r="H673" s="31"/>
      <c r="I673" s="31"/>
    </row>
    <row r="674" spans="1:9" ht="38.25">
      <c r="A674" s="281" t="s">
        <v>391</v>
      </c>
      <c r="B674" s="156" t="s">
        <v>1266</v>
      </c>
      <c r="C674" s="145">
        <f>SUM(C675:C679)</f>
        <v>12000</v>
      </c>
      <c r="D674" s="145">
        <f>SUM(D675:D679)</f>
        <v>0</v>
      </c>
      <c r="E674" s="145">
        <f>SUM(E675:E679)</f>
        <v>12000</v>
      </c>
      <c r="F674" s="145">
        <f>SUM(F675:F679)</f>
        <v>0</v>
      </c>
      <c r="G674" s="145">
        <f>SUM(G675:G679)</f>
        <v>0</v>
      </c>
      <c r="H674" s="31"/>
      <c r="I674" s="31"/>
    </row>
    <row r="675" spans="1:9" ht="12.75">
      <c r="A675" s="281"/>
      <c r="B675" s="156" t="s">
        <v>517</v>
      </c>
      <c r="C675" s="147">
        <v>2280</v>
      </c>
      <c r="D675" s="147">
        <v>0</v>
      </c>
      <c r="E675" s="147">
        <v>2280</v>
      </c>
      <c r="F675" s="147">
        <v>0</v>
      </c>
      <c r="G675" s="147">
        <v>0</v>
      </c>
      <c r="H675" s="31"/>
      <c r="I675" s="31"/>
    </row>
    <row r="676" spans="1:9" ht="12.75">
      <c r="A676" s="281"/>
      <c r="B676" s="156" t="s">
        <v>526</v>
      </c>
      <c r="C676" s="147">
        <v>2160</v>
      </c>
      <c r="D676" s="147">
        <v>0</v>
      </c>
      <c r="E676" s="147">
        <v>2160</v>
      </c>
      <c r="F676" s="147">
        <v>0</v>
      </c>
      <c r="G676" s="147">
        <v>0</v>
      </c>
      <c r="H676" s="31"/>
      <c r="I676" s="31"/>
    </row>
    <row r="677" spans="1:9" ht="12.75">
      <c r="A677" s="281"/>
      <c r="B677" s="156" t="s">
        <v>746</v>
      </c>
      <c r="C677" s="147">
        <v>1920</v>
      </c>
      <c r="D677" s="147">
        <v>0</v>
      </c>
      <c r="E677" s="147">
        <v>1920</v>
      </c>
      <c r="F677" s="147">
        <v>0</v>
      </c>
      <c r="G677" s="147">
        <v>0</v>
      </c>
      <c r="H677" s="31"/>
      <c r="I677" s="31"/>
    </row>
    <row r="678" spans="1:9" ht="12.75">
      <c r="A678" s="281"/>
      <c r="B678" s="156" t="s">
        <v>750</v>
      </c>
      <c r="C678" s="147">
        <v>2640</v>
      </c>
      <c r="D678" s="147">
        <v>0</v>
      </c>
      <c r="E678" s="147">
        <v>2640</v>
      </c>
      <c r="F678" s="147">
        <v>0</v>
      </c>
      <c r="G678" s="147">
        <v>0</v>
      </c>
      <c r="H678" s="31"/>
      <c r="I678" s="31"/>
    </row>
    <row r="679" spans="1:9" ht="12.75">
      <c r="A679" s="281"/>
      <c r="B679" s="156" t="s">
        <v>754</v>
      </c>
      <c r="C679" s="147">
        <v>3000</v>
      </c>
      <c r="D679" s="147">
        <v>0</v>
      </c>
      <c r="E679" s="147">
        <v>3000</v>
      </c>
      <c r="F679" s="147">
        <v>0</v>
      </c>
      <c r="G679" s="147">
        <v>0</v>
      </c>
      <c r="H679" s="31"/>
      <c r="I679" s="31"/>
    </row>
    <row r="680" spans="1:9" ht="12.75">
      <c r="A680" s="281" t="s">
        <v>392</v>
      </c>
      <c r="B680" s="156" t="s">
        <v>1268</v>
      </c>
      <c r="C680" s="145">
        <f>SUM(C681:C685)</f>
        <v>10960</v>
      </c>
      <c r="D680" s="145">
        <f>SUM(D681:D685)</f>
        <v>0</v>
      </c>
      <c r="E680" s="145">
        <f>SUM(E681:E685)</f>
        <v>10960</v>
      </c>
      <c r="F680" s="145">
        <f>SUM(F681:F685)</f>
        <v>0</v>
      </c>
      <c r="G680" s="145">
        <f>SUM(G681:G685)</f>
        <v>0</v>
      </c>
      <c r="H680" s="31"/>
      <c r="I680" s="31"/>
    </row>
    <row r="681" spans="1:9" ht="12.75">
      <c r="A681" s="281"/>
      <c r="B681" s="156" t="s">
        <v>517</v>
      </c>
      <c r="C681" s="147">
        <v>2082.4</v>
      </c>
      <c r="D681" s="147">
        <v>0</v>
      </c>
      <c r="E681" s="147">
        <v>2082.4</v>
      </c>
      <c r="F681" s="147">
        <v>0</v>
      </c>
      <c r="G681" s="147">
        <v>0</v>
      </c>
      <c r="H681" s="31"/>
      <c r="I681" s="31"/>
    </row>
    <row r="682" spans="1:9" ht="12.75">
      <c r="A682" s="281"/>
      <c r="B682" s="156" t="s">
        <v>526</v>
      </c>
      <c r="C682" s="147">
        <v>1972.8</v>
      </c>
      <c r="D682" s="147">
        <v>0</v>
      </c>
      <c r="E682" s="147">
        <v>1972.8</v>
      </c>
      <c r="F682" s="147">
        <v>0</v>
      </c>
      <c r="G682" s="147">
        <v>0</v>
      </c>
      <c r="H682" s="31"/>
      <c r="I682" s="31"/>
    </row>
    <row r="683" spans="1:9" ht="12.75">
      <c r="A683" s="281"/>
      <c r="B683" s="156" t="s">
        <v>746</v>
      </c>
      <c r="C683" s="147">
        <v>1753.6</v>
      </c>
      <c r="D683" s="147">
        <v>0</v>
      </c>
      <c r="E683" s="147">
        <v>1753.6</v>
      </c>
      <c r="F683" s="147">
        <v>0</v>
      </c>
      <c r="G683" s="147">
        <v>0</v>
      </c>
      <c r="H683" s="31"/>
      <c r="I683" s="31"/>
    </row>
    <row r="684" spans="1:9" ht="12.75">
      <c r="A684" s="281"/>
      <c r="B684" s="156" t="s">
        <v>750</v>
      </c>
      <c r="C684" s="147">
        <v>2411.2</v>
      </c>
      <c r="D684" s="147">
        <v>0</v>
      </c>
      <c r="E684" s="147">
        <v>2411.2</v>
      </c>
      <c r="F684" s="147">
        <v>0</v>
      </c>
      <c r="G684" s="147">
        <v>0</v>
      </c>
      <c r="H684" s="31"/>
      <c r="I684" s="31"/>
    </row>
    <row r="685" spans="1:9" ht="12.75">
      <c r="A685" s="281"/>
      <c r="B685" s="156" t="s">
        <v>754</v>
      </c>
      <c r="C685" s="147">
        <v>2740</v>
      </c>
      <c r="D685" s="147">
        <v>0</v>
      </c>
      <c r="E685" s="147">
        <v>2740</v>
      </c>
      <c r="F685" s="147">
        <v>0</v>
      </c>
      <c r="G685" s="147">
        <v>0</v>
      </c>
      <c r="H685" s="31"/>
      <c r="I685" s="31"/>
    </row>
    <row r="686" spans="1:9" ht="38.25">
      <c r="A686" s="281" t="s">
        <v>393</v>
      </c>
      <c r="B686" s="156" t="s">
        <v>1270</v>
      </c>
      <c r="C686" s="145">
        <f>SUM(C687:C691)</f>
        <v>15000</v>
      </c>
      <c r="D686" s="145">
        <f>SUM(D687:D691)</f>
        <v>0</v>
      </c>
      <c r="E686" s="145">
        <f>SUM(E687:E691)</f>
        <v>15000</v>
      </c>
      <c r="F686" s="145">
        <f>SUM(F687:F691)</f>
        <v>0</v>
      </c>
      <c r="G686" s="145">
        <f>SUM(G687:G691)</f>
        <v>0</v>
      </c>
      <c r="H686" s="31"/>
      <c r="I686" s="31"/>
    </row>
    <row r="687" spans="1:9" ht="12.75">
      <c r="A687" s="281"/>
      <c r="B687" s="156" t="s">
        <v>517</v>
      </c>
      <c r="C687" s="147">
        <v>2850</v>
      </c>
      <c r="D687" s="147">
        <v>0</v>
      </c>
      <c r="E687" s="147">
        <v>2850</v>
      </c>
      <c r="F687" s="147">
        <v>0</v>
      </c>
      <c r="G687" s="147">
        <v>0</v>
      </c>
      <c r="H687" s="31"/>
      <c r="I687" s="31"/>
    </row>
    <row r="688" spans="1:9" ht="12.75">
      <c r="A688" s="281"/>
      <c r="B688" s="156" t="s">
        <v>526</v>
      </c>
      <c r="C688" s="147">
        <v>2700</v>
      </c>
      <c r="D688" s="147">
        <v>0</v>
      </c>
      <c r="E688" s="147">
        <v>2700</v>
      </c>
      <c r="F688" s="147">
        <v>0</v>
      </c>
      <c r="G688" s="147">
        <v>0</v>
      </c>
      <c r="H688" s="31"/>
      <c r="I688" s="31"/>
    </row>
    <row r="689" spans="1:9" ht="12.75">
      <c r="A689" s="281"/>
      <c r="B689" s="156" t="s">
        <v>746</v>
      </c>
      <c r="C689" s="147">
        <v>2400</v>
      </c>
      <c r="D689" s="147">
        <v>0</v>
      </c>
      <c r="E689" s="147">
        <v>2400</v>
      </c>
      <c r="F689" s="147">
        <v>0</v>
      </c>
      <c r="G689" s="147">
        <v>0</v>
      </c>
      <c r="H689" s="31"/>
      <c r="I689" s="31"/>
    </row>
    <row r="690" spans="1:9" ht="12.75">
      <c r="A690" s="281"/>
      <c r="B690" s="156" t="s">
        <v>750</v>
      </c>
      <c r="C690" s="147">
        <v>3300</v>
      </c>
      <c r="D690" s="147">
        <v>0</v>
      </c>
      <c r="E690" s="147">
        <v>3300</v>
      </c>
      <c r="F690" s="147">
        <v>0</v>
      </c>
      <c r="G690" s="147">
        <v>0</v>
      </c>
      <c r="H690" s="31"/>
      <c r="I690" s="31"/>
    </row>
    <row r="691" spans="1:9" ht="12.75">
      <c r="A691" s="281"/>
      <c r="B691" s="156" t="s">
        <v>754</v>
      </c>
      <c r="C691" s="147">
        <v>3750</v>
      </c>
      <c r="D691" s="147">
        <v>0</v>
      </c>
      <c r="E691" s="147">
        <v>3750</v>
      </c>
      <c r="F691" s="147">
        <v>0</v>
      </c>
      <c r="G691" s="147">
        <v>0</v>
      </c>
      <c r="H691" s="31"/>
      <c r="I691" s="31"/>
    </row>
    <row r="692" spans="1:9" ht="51">
      <c r="A692" s="281" t="s">
        <v>394</v>
      </c>
      <c r="B692" s="156" t="s">
        <v>91</v>
      </c>
      <c r="C692" s="145">
        <f>SUM(C693:C697)</f>
        <v>7500</v>
      </c>
      <c r="D692" s="145">
        <f>SUM(D693:D697)</f>
        <v>0</v>
      </c>
      <c r="E692" s="145">
        <f>SUM(E693:E697)</f>
        <v>4000</v>
      </c>
      <c r="F692" s="145">
        <f>SUM(F693:F697)</f>
        <v>3500</v>
      </c>
      <c r="G692" s="145">
        <f>SUM(G693:G697)</f>
        <v>0</v>
      </c>
      <c r="H692" s="31"/>
      <c r="I692" s="31"/>
    </row>
    <row r="693" spans="1:9" ht="12.75">
      <c r="A693" s="281"/>
      <c r="B693" s="156" t="s">
        <v>517</v>
      </c>
      <c r="C693" s="147">
        <v>1425</v>
      </c>
      <c r="D693" s="147">
        <v>0</v>
      </c>
      <c r="E693" s="147">
        <v>760</v>
      </c>
      <c r="F693" s="147">
        <v>665</v>
      </c>
      <c r="G693" s="147">
        <v>0</v>
      </c>
      <c r="H693" s="31"/>
      <c r="I693" s="31"/>
    </row>
    <row r="694" spans="1:9" ht="12.75">
      <c r="A694" s="281"/>
      <c r="B694" s="156" t="s">
        <v>526</v>
      </c>
      <c r="C694" s="147">
        <v>1350</v>
      </c>
      <c r="D694" s="147">
        <v>0</v>
      </c>
      <c r="E694" s="147">
        <v>720</v>
      </c>
      <c r="F694" s="147">
        <v>630</v>
      </c>
      <c r="G694" s="147">
        <v>0</v>
      </c>
      <c r="H694" s="31"/>
      <c r="I694" s="31"/>
    </row>
    <row r="695" spans="1:9" ht="12.75">
      <c r="A695" s="281"/>
      <c r="B695" s="156" t="s">
        <v>746</v>
      </c>
      <c r="C695" s="147">
        <v>1200</v>
      </c>
      <c r="D695" s="147">
        <v>0</v>
      </c>
      <c r="E695" s="147">
        <v>640</v>
      </c>
      <c r="F695" s="147">
        <v>560</v>
      </c>
      <c r="G695" s="147">
        <v>0</v>
      </c>
      <c r="H695" s="31"/>
      <c r="I695" s="31"/>
    </row>
    <row r="696" spans="1:9" ht="12.75">
      <c r="A696" s="281"/>
      <c r="B696" s="156" t="s">
        <v>750</v>
      </c>
      <c r="C696" s="147">
        <v>1650</v>
      </c>
      <c r="D696" s="147">
        <v>0</v>
      </c>
      <c r="E696" s="147">
        <v>880</v>
      </c>
      <c r="F696" s="147">
        <v>770</v>
      </c>
      <c r="G696" s="147">
        <v>0</v>
      </c>
      <c r="H696" s="31"/>
      <c r="I696" s="31"/>
    </row>
    <row r="697" spans="1:9" ht="21.75" customHeight="1">
      <c r="A697" s="281"/>
      <c r="B697" s="156" t="s">
        <v>754</v>
      </c>
      <c r="C697" s="147">
        <v>1875</v>
      </c>
      <c r="D697" s="147">
        <v>0</v>
      </c>
      <c r="E697" s="147">
        <v>1000</v>
      </c>
      <c r="F697" s="147">
        <v>875</v>
      </c>
      <c r="G697" s="147">
        <v>0</v>
      </c>
      <c r="H697" s="31"/>
      <c r="I697" s="31"/>
    </row>
    <row r="698" spans="1:9" ht="68.25" customHeight="1">
      <c r="A698" s="281" t="s">
        <v>395</v>
      </c>
      <c r="B698" s="156" t="s">
        <v>1101</v>
      </c>
      <c r="C698" s="145">
        <f>SUM(C699:C703)</f>
        <v>12000</v>
      </c>
      <c r="D698" s="145">
        <f>SUM(D699:D703)</f>
        <v>0</v>
      </c>
      <c r="E698" s="145">
        <f>SUM(E699:E703)</f>
        <v>12000</v>
      </c>
      <c r="F698" s="145">
        <f>SUM(F699:F703)</f>
        <v>0</v>
      </c>
      <c r="G698" s="145">
        <f>SUM(G699:G703)</f>
        <v>0</v>
      </c>
      <c r="H698" s="31"/>
      <c r="I698" s="31"/>
    </row>
    <row r="699" spans="1:9" ht="12.75">
      <c r="A699" s="281"/>
      <c r="B699" s="156" t="s">
        <v>517</v>
      </c>
      <c r="C699" s="147">
        <v>2280</v>
      </c>
      <c r="D699" s="147">
        <v>0</v>
      </c>
      <c r="E699" s="147">
        <v>2280</v>
      </c>
      <c r="F699" s="147">
        <v>0</v>
      </c>
      <c r="G699" s="147">
        <v>0</v>
      </c>
      <c r="H699" s="31"/>
      <c r="I699" s="31"/>
    </row>
    <row r="700" spans="1:9" ht="12.75">
      <c r="A700" s="281"/>
      <c r="B700" s="156" t="s">
        <v>526</v>
      </c>
      <c r="C700" s="147">
        <v>2160</v>
      </c>
      <c r="D700" s="147">
        <v>0</v>
      </c>
      <c r="E700" s="147">
        <v>2160</v>
      </c>
      <c r="F700" s="147">
        <v>0</v>
      </c>
      <c r="G700" s="147">
        <v>0</v>
      </c>
      <c r="H700" s="31"/>
      <c r="I700" s="31"/>
    </row>
    <row r="701" spans="1:9" ht="12.75">
      <c r="A701" s="281"/>
      <c r="B701" s="156" t="s">
        <v>746</v>
      </c>
      <c r="C701" s="147">
        <v>1920</v>
      </c>
      <c r="D701" s="147">
        <v>0</v>
      </c>
      <c r="E701" s="147">
        <v>1920</v>
      </c>
      <c r="F701" s="147">
        <v>0</v>
      </c>
      <c r="G701" s="147">
        <v>0</v>
      </c>
      <c r="H701" s="31"/>
      <c r="I701" s="31"/>
    </row>
    <row r="702" spans="1:9" ht="12.75">
      <c r="A702" s="281"/>
      <c r="B702" s="156" t="s">
        <v>750</v>
      </c>
      <c r="C702" s="147">
        <v>2640</v>
      </c>
      <c r="D702" s="147">
        <v>0</v>
      </c>
      <c r="E702" s="147">
        <v>2640</v>
      </c>
      <c r="F702" s="147">
        <v>0</v>
      </c>
      <c r="G702" s="147">
        <v>0</v>
      </c>
      <c r="H702" s="31"/>
      <c r="I702" s="31"/>
    </row>
    <row r="703" spans="1:9" ht="12.75">
      <c r="A703" s="281"/>
      <c r="B703" s="156" t="s">
        <v>754</v>
      </c>
      <c r="C703" s="147">
        <v>3000</v>
      </c>
      <c r="D703" s="147">
        <v>0</v>
      </c>
      <c r="E703" s="147">
        <v>3000</v>
      </c>
      <c r="F703" s="147">
        <v>0</v>
      </c>
      <c r="G703" s="147">
        <v>0</v>
      </c>
      <c r="H703" s="31"/>
      <c r="I703" s="31"/>
    </row>
    <row r="704" spans="1:9" ht="12.75">
      <c r="A704" s="282" t="s">
        <v>396</v>
      </c>
      <c r="B704" s="155" t="s">
        <v>94</v>
      </c>
      <c r="C704" s="145">
        <f>SUM(C705:C709)</f>
        <v>205500</v>
      </c>
      <c r="D704" s="145">
        <f>SUM(D705:D709)</f>
        <v>0</v>
      </c>
      <c r="E704" s="145">
        <f>SUM(E705:E709)</f>
        <v>191500</v>
      </c>
      <c r="F704" s="145">
        <f>SUM(F705:F709)</f>
        <v>14000</v>
      </c>
      <c r="G704" s="145">
        <f>SUM(G705:G709)</f>
        <v>0</v>
      </c>
      <c r="H704" s="31"/>
      <c r="I704" s="31"/>
    </row>
    <row r="705" spans="1:9" ht="12.75">
      <c r="A705" s="282"/>
      <c r="B705" s="156" t="s">
        <v>517</v>
      </c>
      <c r="C705" s="147">
        <v>39045</v>
      </c>
      <c r="D705" s="147">
        <v>0</v>
      </c>
      <c r="E705" s="147">
        <v>36385</v>
      </c>
      <c r="F705" s="147">
        <v>2660</v>
      </c>
      <c r="G705" s="147">
        <v>0</v>
      </c>
      <c r="H705" s="31"/>
      <c r="I705" s="31"/>
    </row>
    <row r="706" spans="1:9" ht="12.75">
      <c r="A706" s="282"/>
      <c r="B706" s="156" t="s">
        <v>526</v>
      </c>
      <c r="C706" s="147">
        <v>36990</v>
      </c>
      <c r="D706" s="147">
        <v>0</v>
      </c>
      <c r="E706" s="147">
        <v>34470</v>
      </c>
      <c r="F706" s="147">
        <v>2520</v>
      </c>
      <c r="G706" s="147">
        <v>0</v>
      </c>
      <c r="H706" s="31"/>
      <c r="I706" s="31"/>
    </row>
    <row r="707" spans="1:9" ht="12.75">
      <c r="A707" s="282"/>
      <c r="B707" s="156" t="s">
        <v>746</v>
      </c>
      <c r="C707" s="147">
        <v>32880</v>
      </c>
      <c r="D707" s="147">
        <v>0</v>
      </c>
      <c r="E707" s="147">
        <v>30640</v>
      </c>
      <c r="F707" s="147">
        <v>2240</v>
      </c>
      <c r="G707" s="147">
        <v>0</v>
      </c>
      <c r="H707" s="31"/>
      <c r="I707" s="31"/>
    </row>
    <row r="708" spans="1:9" ht="12.75">
      <c r="A708" s="282"/>
      <c r="B708" s="156" t="s">
        <v>750</v>
      </c>
      <c r="C708" s="147">
        <v>45210</v>
      </c>
      <c r="D708" s="147">
        <v>0</v>
      </c>
      <c r="E708" s="147">
        <v>42130</v>
      </c>
      <c r="F708" s="147">
        <v>3080</v>
      </c>
      <c r="G708" s="147">
        <v>0</v>
      </c>
      <c r="H708" s="31"/>
      <c r="I708" s="31"/>
    </row>
    <row r="709" spans="1:9" ht="12.75">
      <c r="A709" s="282"/>
      <c r="B709" s="156" t="s">
        <v>754</v>
      </c>
      <c r="C709" s="147">
        <v>51375</v>
      </c>
      <c r="D709" s="147">
        <v>0</v>
      </c>
      <c r="E709" s="147">
        <v>47875</v>
      </c>
      <c r="F709" s="147">
        <v>3500</v>
      </c>
      <c r="G709" s="147">
        <v>0</v>
      </c>
      <c r="H709" s="31"/>
      <c r="I709" s="31"/>
    </row>
    <row r="710" spans="1:9" ht="25.5">
      <c r="A710" s="281" t="s">
        <v>397</v>
      </c>
      <c r="B710" s="156" t="s">
        <v>95</v>
      </c>
      <c r="C710" s="145">
        <f>SUM(C711:C715)</f>
        <v>8500</v>
      </c>
      <c r="D710" s="145">
        <f>SUM(D711:D715)</f>
        <v>0</v>
      </c>
      <c r="E710" s="145">
        <f>SUM(E711:E715)</f>
        <v>7000</v>
      </c>
      <c r="F710" s="145">
        <f>SUM(F711:F715)</f>
        <v>1500</v>
      </c>
      <c r="G710" s="145">
        <f>SUM(G711:G715)</f>
        <v>0</v>
      </c>
      <c r="H710" s="31"/>
      <c r="I710" s="31"/>
    </row>
    <row r="711" spans="1:9" ht="12.75">
      <c r="A711" s="281"/>
      <c r="B711" s="156" t="s">
        <v>517</v>
      </c>
      <c r="C711" s="147">
        <v>1615</v>
      </c>
      <c r="D711" s="147">
        <v>0</v>
      </c>
      <c r="E711" s="147">
        <v>1330</v>
      </c>
      <c r="F711" s="147">
        <v>285</v>
      </c>
      <c r="G711" s="147">
        <v>0</v>
      </c>
      <c r="H711" s="31"/>
      <c r="I711" s="31"/>
    </row>
    <row r="712" spans="1:9" ht="12.75">
      <c r="A712" s="281"/>
      <c r="B712" s="156" t="s">
        <v>526</v>
      </c>
      <c r="C712" s="147">
        <v>1530</v>
      </c>
      <c r="D712" s="147">
        <v>0</v>
      </c>
      <c r="E712" s="147">
        <v>1260</v>
      </c>
      <c r="F712" s="147">
        <v>270</v>
      </c>
      <c r="G712" s="147">
        <v>0</v>
      </c>
      <c r="H712" s="31"/>
      <c r="I712" s="31"/>
    </row>
    <row r="713" spans="1:9" ht="12.75">
      <c r="A713" s="281"/>
      <c r="B713" s="156" t="s">
        <v>746</v>
      </c>
      <c r="C713" s="147">
        <v>1360</v>
      </c>
      <c r="D713" s="147">
        <v>0</v>
      </c>
      <c r="E713" s="147">
        <v>1120</v>
      </c>
      <c r="F713" s="147">
        <v>240</v>
      </c>
      <c r="G713" s="147">
        <v>0</v>
      </c>
      <c r="H713" s="31"/>
      <c r="I713" s="31"/>
    </row>
    <row r="714" spans="1:9" ht="12.75">
      <c r="A714" s="281"/>
      <c r="B714" s="156" t="s">
        <v>750</v>
      </c>
      <c r="C714" s="147">
        <v>1870</v>
      </c>
      <c r="D714" s="147">
        <v>0</v>
      </c>
      <c r="E714" s="147">
        <v>1540</v>
      </c>
      <c r="F714" s="147">
        <v>330</v>
      </c>
      <c r="G714" s="147">
        <v>0</v>
      </c>
      <c r="H714" s="31"/>
      <c r="I714" s="31"/>
    </row>
    <row r="715" spans="1:9" ht="12.75">
      <c r="A715" s="281"/>
      <c r="B715" s="156" t="s">
        <v>754</v>
      </c>
      <c r="C715" s="147">
        <v>2125</v>
      </c>
      <c r="D715" s="147">
        <v>0</v>
      </c>
      <c r="E715" s="147">
        <v>1750</v>
      </c>
      <c r="F715" s="147">
        <v>375</v>
      </c>
      <c r="G715" s="147">
        <v>0</v>
      </c>
      <c r="H715" s="31"/>
      <c r="I715" s="31"/>
    </row>
    <row r="716" spans="1:9" ht="51">
      <c r="A716" s="281" t="s">
        <v>398</v>
      </c>
      <c r="B716" s="156" t="s">
        <v>97</v>
      </c>
      <c r="C716" s="145">
        <f>SUM(C717:C721)</f>
        <v>8000</v>
      </c>
      <c r="D716" s="145">
        <f>SUM(D717:D721)</f>
        <v>0</v>
      </c>
      <c r="E716" s="145">
        <f>SUM(E717:E721)</f>
        <v>6500</v>
      </c>
      <c r="F716" s="145">
        <f>SUM(F717:F721)</f>
        <v>1500</v>
      </c>
      <c r="G716" s="145">
        <f>SUM(G717:G721)</f>
        <v>0</v>
      </c>
      <c r="H716" s="31"/>
      <c r="I716" s="31"/>
    </row>
    <row r="717" spans="1:9" ht="12.75">
      <c r="A717" s="281"/>
      <c r="B717" s="156" t="s">
        <v>517</v>
      </c>
      <c r="C717" s="147">
        <v>1520</v>
      </c>
      <c r="D717" s="147">
        <v>0</v>
      </c>
      <c r="E717" s="147">
        <v>1235</v>
      </c>
      <c r="F717" s="147">
        <v>285</v>
      </c>
      <c r="G717" s="147">
        <v>0</v>
      </c>
      <c r="H717" s="31"/>
      <c r="I717" s="31"/>
    </row>
    <row r="718" spans="1:9" ht="12.75">
      <c r="A718" s="281"/>
      <c r="B718" s="156" t="s">
        <v>526</v>
      </c>
      <c r="C718" s="147">
        <v>1440</v>
      </c>
      <c r="D718" s="147">
        <v>0</v>
      </c>
      <c r="E718" s="147">
        <v>1170</v>
      </c>
      <c r="F718" s="147">
        <v>270</v>
      </c>
      <c r="G718" s="147">
        <v>0</v>
      </c>
      <c r="H718" s="31"/>
      <c r="I718" s="31"/>
    </row>
    <row r="719" spans="1:9" ht="12.75">
      <c r="A719" s="281"/>
      <c r="B719" s="156" t="s">
        <v>746</v>
      </c>
      <c r="C719" s="147">
        <v>1280</v>
      </c>
      <c r="D719" s="147">
        <v>0</v>
      </c>
      <c r="E719" s="147">
        <v>1040</v>
      </c>
      <c r="F719" s="147">
        <v>240</v>
      </c>
      <c r="G719" s="147">
        <v>0</v>
      </c>
      <c r="H719" s="31"/>
      <c r="I719" s="31"/>
    </row>
    <row r="720" spans="1:9" ht="12.75">
      <c r="A720" s="281"/>
      <c r="B720" s="156" t="s">
        <v>750</v>
      </c>
      <c r="C720" s="147">
        <v>1760</v>
      </c>
      <c r="D720" s="147">
        <v>0</v>
      </c>
      <c r="E720" s="147">
        <v>1430</v>
      </c>
      <c r="F720" s="147">
        <v>330</v>
      </c>
      <c r="G720" s="147">
        <v>0</v>
      </c>
      <c r="H720" s="31"/>
      <c r="I720" s="31"/>
    </row>
    <row r="721" spans="1:9" ht="12.75">
      <c r="A721" s="281"/>
      <c r="B721" s="156" t="s">
        <v>754</v>
      </c>
      <c r="C721" s="147">
        <v>2000</v>
      </c>
      <c r="D721" s="147">
        <v>0</v>
      </c>
      <c r="E721" s="147">
        <v>1625</v>
      </c>
      <c r="F721" s="147">
        <v>375</v>
      </c>
      <c r="G721" s="147">
        <v>0</v>
      </c>
      <c r="H721" s="31"/>
      <c r="I721" s="31"/>
    </row>
    <row r="722" spans="1:9" ht="12.75">
      <c r="A722" s="281" t="s">
        <v>399</v>
      </c>
      <c r="B722" s="156" t="s">
        <v>98</v>
      </c>
      <c r="C722" s="145">
        <f>SUM(C723:C727)</f>
        <v>21500</v>
      </c>
      <c r="D722" s="145">
        <f>SUM(D723:D727)</f>
        <v>0</v>
      </c>
      <c r="E722" s="145">
        <f>SUM(E723:E727)</f>
        <v>16000</v>
      </c>
      <c r="F722" s="145">
        <f>SUM(F723:F727)</f>
        <v>5500</v>
      </c>
      <c r="G722" s="145">
        <f>SUM(G723:G727)</f>
        <v>0</v>
      </c>
      <c r="H722" s="31"/>
      <c r="I722" s="31"/>
    </row>
    <row r="723" spans="1:9" ht="12.75">
      <c r="A723" s="281"/>
      <c r="B723" s="156" t="s">
        <v>517</v>
      </c>
      <c r="C723" s="147">
        <v>4085</v>
      </c>
      <c r="D723" s="147">
        <v>0</v>
      </c>
      <c r="E723" s="147">
        <v>3040</v>
      </c>
      <c r="F723" s="147">
        <v>1045</v>
      </c>
      <c r="G723" s="147">
        <v>0</v>
      </c>
      <c r="H723" s="31"/>
      <c r="I723" s="31"/>
    </row>
    <row r="724" spans="1:9" ht="12.75">
      <c r="A724" s="281"/>
      <c r="B724" s="156" t="s">
        <v>526</v>
      </c>
      <c r="C724" s="147">
        <v>3870</v>
      </c>
      <c r="D724" s="147">
        <v>0</v>
      </c>
      <c r="E724" s="147">
        <v>2880</v>
      </c>
      <c r="F724" s="147">
        <v>990</v>
      </c>
      <c r="G724" s="147">
        <v>0</v>
      </c>
      <c r="H724" s="31"/>
      <c r="I724" s="31"/>
    </row>
    <row r="725" spans="1:9" ht="12.75">
      <c r="A725" s="281"/>
      <c r="B725" s="156" t="s">
        <v>746</v>
      </c>
      <c r="C725" s="147">
        <v>3440</v>
      </c>
      <c r="D725" s="147">
        <v>0</v>
      </c>
      <c r="E725" s="147">
        <v>2560</v>
      </c>
      <c r="F725" s="147">
        <v>880</v>
      </c>
      <c r="G725" s="147">
        <v>0</v>
      </c>
      <c r="H725" s="31"/>
      <c r="I725" s="31"/>
    </row>
    <row r="726" spans="1:9" ht="12.75">
      <c r="A726" s="281"/>
      <c r="B726" s="156" t="s">
        <v>750</v>
      </c>
      <c r="C726" s="147">
        <v>4730</v>
      </c>
      <c r="D726" s="147">
        <v>0</v>
      </c>
      <c r="E726" s="147">
        <v>3520</v>
      </c>
      <c r="F726" s="147">
        <v>1210</v>
      </c>
      <c r="G726" s="147">
        <v>0</v>
      </c>
      <c r="H726" s="31"/>
      <c r="I726" s="31"/>
    </row>
    <row r="727" spans="1:9" ht="12.75">
      <c r="A727" s="281"/>
      <c r="B727" s="156" t="s">
        <v>754</v>
      </c>
      <c r="C727" s="147">
        <v>5375</v>
      </c>
      <c r="D727" s="147">
        <v>0</v>
      </c>
      <c r="E727" s="147">
        <v>4000</v>
      </c>
      <c r="F727" s="147">
        <v>1375</v>
      </c>
      <c r="G727" s="147">
        <v>0</v>
      </c>
      <c r="H727" s="31"/>
      <c r="I727" s="31"/>
    </row>
    <row r="728" spans="1:9" ht="25.5">
      <c r="A728" s="281" t="s">
        <v>400</v>
      </c>
      <c r="B728" s="156" t="s">
        <v>1102</v>
      </c>
      <c r="C728" s="145">
        <f>SUM(C729:C733)</f>
        <v>70500</v>
      </c>
      <c r="D728" s="145">
        <f>SUM(D729:D733)</f>
        <v>0</v>
      </c>
      <c r="E728" s="145">
        <f>SUM(E729:E733)</f>
        <v>65000</v>
      </c>
      <c r="F728" s="145">
        <f>SUM(F729:F733)</f>
        <v>5500</v>
      </c>
      <c r="G728" s="145">
        <f>SUM(G729:G733)</f>
        <v>0</v>
      </c>
      <c r="H728" s="31"/>
      <c r="I728" s="31"/>
    </row>
    <row r="729" spans="1:9" ht="12.75">
      <c r="A729" s="281"/>
      <c r="B729" s="156" t="s">
        <v>517</v>
      </c>
      <c r="C729" s="147">
        <v>13395</v>
      </c>
      <c r="D729" s="147">
        <v>0</v>
      </c>
      <c r="E729" s="147">
        <v>12350</v>
      </c>
      <c r="F729" s="147">
        <v>1045</v>
      </c>
      <c r="G729" s="147">
        <v>0</v>
      </c>
      <c r="H729" s="31"/>
      <c r="I729" s="31"/>
    </row>
    <row r="730" spans="1:9" ht="12.75">
      <c r="A730" s="281"/>
      <c r="B730" s="156" t="s">
        <v>526</v>
      </c>
      <c r="C730" s="147">
        <v>12690</v>
      </c>
      <c r="D730" s="147">
        <v>0</v>
      </c>
      <c r="E730" s="147">
        <v>11700</v>
      </c>
      <c r="F730" s="147">
        <v>990</v>
      </c>
      <c r="G730" s="147">
        <v>0</v>
      </c>
      <c r="H730" s="31"/>
      <c r="I730" s="31"/>
    </row>
    <row r="731" spans="1:9" ht="12.75">
      <c r="A731" s="281"/>
      <c r="B731" s="156" t="s">
        <v>746</v>
      </c>
      <c r="C731" s="147">
        <v>11280</v>
      </c>
      <c r="D731" s="147">
        <v>0</v>
      </c>
      <c r="E731" s="147">
        <v>10400</v>
      </c>
      <c r="F731" s="147">
        <v>880</v>
      </c>
      <c r="G731" s="147">
        <v>0</v>
      </c>
      <c r="H731" s="31"/>
      <c r="I731" s="31"/>
    </row>
    <row r="732" spans="1:9" ht="12.75">
      <c r="A732" s="281"/>
      <c r="B732" s="156" t="s">
        <v>750</v>
      </c>
      <c r="C732" s="147">
        <v>15510</v>
      </c>
      <c r="D732" s="147">
        <v>0</v>
      </c>
      <c r="E732" s="147">
        <v>14300</v>
      </c>
      <c r="F732" s="147">
        <v>1210</v>
      </c>
      <c r="G732" s="147">
        <v>0</v>
      </c>
      <c r="H732" s="31"/>
      <c r="I732" s="31"/>
    </row>
    <row r="733" spans="1:9" ht="12.75">
      <c r="A733" s="281"/>
      <c r="B733" s="156" t="s">
        <v>754</v>
      </c>
      <c r="C733" s="147">
        <v>17625</v>
      </c>
      <c r="D733" s="147">
        <v>0</v>
      </c>
      <c r="E733" s="147">
        <v>16250</v>
      </c>
      <c r="F733" s="147">
        <v>1375</v>
      </c>
      <c r="G733" s="147">
        <v>0</v>
      </c>
      <c r="H733" s="31"/>
      <c r="I733" s="31"/>
    </row>
    <row r="734" spans="1:9" ht="12.75">
      <c r="A734" s="281" t="s">
        <v>401</v>
      </c>
      <c r="B734" s="156" t="s">
        <v>251</v>
      </c>
      <c r="C734" s="145">
        <f>SUM(C735:C739)</f>
        <v>22000</v>
      </c>
      <c r="D734" s="145">
        <f>SUM(D735:D739)</f>
        <v>0</v>
      </c>
      <c r="E734" s="145">
        <f>SUM(E735:E739)</f>
        <v>22000</v>
      </c>
      <c r="F734" s="145">
        <f>SUM(F735:F739)</f>
        <v>0</v>
      </c>
      <c r="G734" s="145">
        <f>SUM(G735:G739)</f>
        <v>0</v>
      </c>
      <c r="H734" s="31"/>
      <c r="I734" s="31"/>
    </row>
    <row r="735" spans="1:9" ht="12.75">
      <c r="A735" s="281"/>
      <c r="B735" s="156" t="s">
        <v>517</v>
      </c>
      <c r="C735" s="147">
        <v>4180</v>
      </c>
      <c r="D735" s="147">
        <v>0</v>
      </c>
      <c r="E735" s="147">
        <v>4180</v>
      </c>
      <c r="F735" s="147">
        <v>0</v>
      </c>
      <c r="G735" s="147">
        <v>0</v>
      </c>
      <c r="H735" s="31"/>
      <c r="I735" s="31"/>
    </row>
    <row r="736" spans="1:9" ht="12.75">
      <c r="A736" s="281"/>
      <c r="B736" s="156" t="s">
        <v>526</v>
      </c>
      <c r="C736" s="147">
        <v>3960</v>
      </c>
      <c r="D736" s="147">
        <v>0</v>
      </c>
      <c r="E736" s="147">
        <v>3960</v>
      </c>
      <c r="F736" s="147">
        <v>0</v>
      </c>
      <c r="G736" s="147">
        <v>0</v>
      </c>
      <c r="H736" s="31"/>
      <c r="I736" s="31"/>
    </row>
    <row r="737" spans="1:9" ht="12.75">
      <c r="A737" s="281"/>
      <c r="B737" s="156" t="s">
        <v>746</v>
      </c>
      <c r="C737" s="147">
        <v>3520</v>
      </c>
      <c r="D737" s="147">
        <v>0</v>
      </c>
      <c r="E737" s="147">
        <v>3520</v>
      </c>
      <c r="F737" s="147">
        <v>0</v>
      </c>
      <c r="G737" s="147">
        <v>0</v>
      </c>
      <c r="H737" s="31"/>
      <c r="I737" s="31"/>
    </row>
    <row r="738" spans="1:9" ht="12.75">
      <c r="A738" s="281"/>
      <c r="B738" s="156" t="s">
        <v>750</v>
      </c>
      <c r="C738" s="147">
        <v>4840</v>
      </c>
      <c r="D738" s="147">
        <v>0</v>
      </c>
      <c r="E738" s="147">
        <v>4840</v>
      </c>
      <c r="F738" s="147">
        <v>0</v>
      </c>
      <c r="G738" s="147">
        <v>0</v>
      </c>
      <c r="H738" s="31"/>
      <c r="I738" s="31"/>
    </row>
    <row r="739" spans="1:9" ht="12.75">
      <c r="A739" s="281"/>
      <c r="B739" s="156" t="s">
        <v>754</v>
      </c>
      <c r="C739" s="147">
        <v>5500</v>
      </c>
      <c r="D739" s="147">
        <v>0</v>
      </c>
      <c r="E739" s="147">
        <v>5500</v>
      </c>
      <c r="F739" s="147">
        <v>0</v>
      </c>
      <c r="G739" s="147">
        <v>0</v>
      </c>
      <c r="H739" s="31"/>
      <c r="I739" s="31"/>
    </row>
    <row r="740" spans="1:9" ht="38.25">
      <c r="A740" s="281" t="s">
        <v>402</v>
      </c>
      <c r="B740" s="156" t="s">
        <v>253</v>
      </c>
      <c r="C740" s="145">
        <f>SUM(C741:C745)</f>
        <v>30000</v>
      </c>
      <c r="D740" s="145">
        <f>SUM(D741:D745)</f>
        <v>0</v>
      </c>
      <c r="E740" s="145">
        <f>SUM(E741:E745)</f>
        <v>30000</v>
      </c>
      <c r="F740" s="145">
        <f>SUM(F741:F745)</f>
        <v>0</v>
      </c>
      <c r="G740" s="145">
        <f>SUM(G741:G745)</f>
        <v>0</v>
      </c>
      <c r="H740" s="31"/>
      <c r="I740" s="31"/>
    </row>
    <row r="741" spans="1:9" ht="12.75">
      <c r="A741" s="281"/>
      <c r="B741" s="156" t="s">
        <v>517</v>
      </c>
      <c r="C741" s="147">
        <v>5700</v>
      </c>
      <c r="D741" s="147">
        <v>0</v>
      </c>
      <c r="E741" s="147">
        <v>5700</v>
      </c>
      <c r="F741" s="147">
        <v>0</v>
      </c>
      <c r="G741" s="147">
        <v>0</v>
      </c>
      <c r="H741" s="31"/>
      <c r="I741" s="31"/>
    </row>
    <row r="742" spans="1:9" ht="12.75">
      <c r="A742" s="281"/>
      <c r="B742" s="156" t="s">
        <v>526</v>
      </c>
      <c r="C742" s="147">
        <v>5400</v>
      </c>
      <c r="D742" s="147">
        <v>0</v>
      </c>
      <c r="E742" s="147">
        <v>5400</v>
      </c>
      <c r="F742" s="147">
        <v>0</v>
      </c>
      <c r="G742" s="147">
        <v>0</v>
      </c>
      <c r="H742" s="31"/>
      <c r="I742" s="31"/>
    </row>
    <row r="743" spans="1:9" ht="12.75">
      <c r="A743" s="281"/>
      <c r="B743" s="156" t="s">
        <v>746</v>
      </c>
      <c r="C743" s="147">
        <v>4800</v>
      </c>
      <c r="D743" s="147">
        <v>0</v>
      </c>
      <c r="E743" s="147">
        <v>4800</v>
      </c>
      <c r="F743" s="147">
        <v>0</v>
      </c>
      <c r="G743" s="147">
        <v>0</v>
      </c>
      <c r="H743" s="31"/>
      <c r="I743" s="31"/>
    </row>
    <row r="744" spans="1:9" ht="12.75">
      <c r="A744" s="281"/>
      <c r="B744" s="156" t="s">
        <v>750</v>
      </c>
      <c r="C744" s="147">
        <v>6600</v>
      </c>
      <c r="D744" s="147">
        <v>0</v>
      </c>
      <c r="E744" s="147">
        <v>6600</v>
      </c>
      <c r="F744" s="147">
        <v>0</v>
      </c>
      <c r="G744" s="147">
        <v>0</v>
      </c>
      <c r="H744" s="31"/>
      <c r="I744" s="31"/>
    </row>
    <row r="745" spans="1:9" ht="12.75">
      <c r="A745" s="281"/>
      <c r="B745" s="156" t="s">
        <v>754</v>
      </c>
      <c r="C745" s="147">
        <v>7500</v>
      </c>
      <c r="D745" s="147">
        <v>0</v>
      </c>
      <c r="E745" s="147">
        <v>7500</v>
      </c>
      <c r="F745" s="147">
        <v>0</v>
      </c>
      <c r="G745" s="147">
        <v>0</v>
      </c>
      <c r="H745" s="31"/>
      <c r="I745" s="31"/>
    </row>
    <row r="746" spans="1:9" ht="25.5">
      <c r="A746" s="281" t="s">
        <v>403</v>
      </c>
      <c r="B746" s="156" t="s">
        <v>1103</v>
      </c>
      <c r="C746" s="145">
        <f>SUM(C747:C751)</f>
        <v>45000</v>
      </c>
      <c r="D746" s="145">
        <f>SUM(D747:D751)</f>
        <v>0</v>
      </c>
      <c r="E746" s="145">
        <f>SUM(E747:E751)</f>
        <v>45000</v>
      </c>
      <c r="F746" s="145">
        <f>SUM(F747:F751)</f>
        <v>0</v>
      </c>
      <c r="G746" s="145">
        <f>SUM(G747:G751)</f>
        <v>0</v>
      </c>
      <c r="H746" s="31"/>
      <c r="I746" s="31"/>
    </row>
    <row r="747" spans="1:9" ht="12.75">
      <c r="A747" s="281"/>
      <c r="B747" s="156" t="s">
        <v>517</v>
      </c>
      <c r="C747" s="147">
        <v>8550</v>
      </c>
      <c r="D747" s="147">
        <v>0</v>
      </c>
      <c r="E747" s="147">
        <v>8550</v>
      </c>
      <c r="F747" s="147">
        <v>0</v>
      </c>
      <c r="G747" s="147">
        <v>0</v>
      </c>
      <c r="H747" s="31"/>
      <c r="I747" s="31"/>
    </row>
    <row r="748" spans="1:9" ht="12.75">
      <c r="A748" s="281"/>
      <c r="B748" s="156" t="s">
        <v>526</v>
      </c>
      <c r="C748" s="147">
        <v>8100</v>
      </c>
      <c r="D748" s="147">
        <v>0</v>
      </c>
      <c r="E748" s="147">
        <v>8100</v>
      </c>
      <c r="F748" s="147">
        <v>0</v>
      </c>
      <c r="G748" s="147">
        <v>0</v>
      </c>
      <c r="H748" s="31"/>
      <c r="I748" s="31"/>
    </row>
    <row r="749" spans="1:9" ht="12.75">
      <c r="A749" s="281"/>
      <c r="B749" s="156" t="s">
        <v>746</v>
      </c>
      <c r="C749" s="147">
        <v>7200</v>
      </c>
      <c r="D749" s="147">
        <v>0</v>
      </c>
      <c r="E749" s="147">
        <v>7200</v>
      </c>
      <c r="F749" s="147">
        <v>0</v>
      </c>
      <c r="G749" s="147">
        <v>0</v>
      </c>
      <c r="H749" s="31"/>
      <c r="I749" s="31"/>
    </row>
    <row r="750" spans="1:9" ht="12.75">
      <c r="A750" s="281"/>
      <c r="B750" s="156" t="s">
        <v>750</v>
      </c>
      <c r="C750" s="147">
        <v>9900</v>
      </c>
      <c r="D750" s="147">
        <v>0</v>
      </c>
      <c r="E750" s="147">
        <v>9900</v>
      </c>
      <c r="F750" s="147">
        <v>0</v>
      </c>
      <c r="G750" s="147">
        <v>0</v>
      </c>
      <c r="H750" s="31"/>
      <c r="I750" s="31"/>
    </row>
    <row r="751" spans="1:9" ht="12.75">
      <c r="A751" s="281"/>
      <c r="B751" s="156" t="s">
        <v>754</v>
      </c>
      <c r="C751" s="147">
        <v>11250</v>
      </c>
      <c r="D751" s="147">
        <v>0</v>
      </c>
      <c r="E751" s="147">
        <v>11250</v>
      </c>
      <c r="F751" s="147">
        <v>0</v>
      </c>
      <c r="G751" s="147">
        <v>0</v>
      </c>
      <c r="H751" s="31"/>
      <c r="I751" s="31"/>
    </row>
    <row r="752" spans="1:9" ht="38.25">
      <c r="A752" s="282" t="s">
        <v>404</v>
      </c>
      <c r="B752" s="155" t="s">
        <v>1104</v>
      </c>
      <c r="C752" s="145">
        <f>SUM(C753:C757)</f>
        <v>38400</v>
      </c>
      <c r="D752" s="145">
        <f>SUM(D753:D757)</f>
        <v>0</v>
      </c>
      <c r="E752" s="145">
        <f>SUM(E753:E757)</f>
        <v>36000</v>
      </c>
      <c r="F752" s="145">
        <f>SUM(F753:F757)</f>
        <v>2400</v>
      </c>
      <c r="G752" s="145">
        <f>SUM(G753:G757)</f>
        <v>0</v>
      </c>
      <c r="H752" s="31"/>
      <c r="I752" s="31"/>
    </row>
    <row r="753" spans="1:9" ht="12.75">
      <c r="A753" s="282"/>
      <c r="B753" s="156" t="s">
        <v>517</v>
      </c>
      <c r="C753" s="147">
        <v>7296</v>
      </c>
      <c r="D753" s="147">
        <v>0</v>
      </c>
      <c r="E753" s="147">
        <v>6840</v>
      </c>
      <c r="F753" s="147">
        <v>456</v>
      </c>
      <c r="G753" s="147">
        <v>0</v>
      </c>
      <c r="H753" s="31"/>
      <c r="I753" s="31"/>
    </row>
    <row r="754" spans="1:9" ht="12.75">
      <c r="A754" s="282"/>
      <c r="B754" s="156" t="s">
        <v>526</v>
      </c>
      <c r="C754" s="147">
        <v>6912</v>
      </c>
      <c r="D754" s="147">
        <v>0</v>
      </c>
      <c r="E754" s="147">
        <v>6480</v>
      </c>
      <c r="F754" s="147">
        <v>432</v>
      </c>
      <c r="G754" s="147">
        <v>0</v>
      </c>
      <c r="H754" s="31"/>
      <c r="I754" s="31"/>
    </row>
    <row r="755" spans="1:9" ht="12.75">
      <c r="A755" s="282"/>
      <c r="B755" s="156" t="s">
        <v>746</v>
      </c>
      <c r="C755" s="147">
        <v>6144</v>
      </c>
      <c r="D755" s="147">
        <v>0</v>
      </c>
      <c r="E755" s="147">
        <v>5760</v>
      </c>
      <c r="F755" s="147">
        <v>384</v>
      </c>
      <c r="G755" s="147">
        <v>0</v>
      </c>
      <c r="H755" s="31"/>
      <c r="I755" s="31"/>
    </row>
    <row r="756" spans="1:9" ht="12.75">
      <c r="A756" s="282"/>
      <c r="B756" s="156" t="s">
        <v>750</v>
      </c>
      <c r="C756" s="147">
        <v>8448</v>
      </c>
      <c r="D756" s="147">
        <v>0</v>
      </c>
      <c r="E756" s="147">
        <v>7920</v>
      </c>
      <c r="F756" s="147">
        <v>528</v>
      </c>
      <c r="G756" s="147">
        <v>0</v>
      </c>
      <c r="H756" s="31"/>
      <c r="I756" s="31"/>
    </row>
    <row r="757" spans="1:9" ht="12.75">
      <c r="A757" s="282"/>
      <c r="B757" s="156" t="s">
        <v>754</v>
      </c>
      <c r="C757" s="147">
        <v>9600</v>
      </c>
      <c r="D757" s="147">
        <v>0</v>
      </c>
      <c r="E757" s="147">
        <v>9000</v>
      </c>
      <c r="F757" s="147">
        <v>600</v>
      </c>
      <c r="G757" s="147">
        <v>0</v>
      </c>
      <c r="H757" s="31"/>
      <c r="I757" s="31"/>
    </row>
    <row r="758" spans="1:9" ht="51">
      <c r="A758" s="281" t="s">
        <v>405</v>
      </c>
      <c r="B758" s="156" t="s">
        <v>1105</v>
      </c>
      <c r="C758" s="145">
        <f>SUM(C759:C763)</f>
        <v>32400</v>
      </c>
      <c r="D758" s="145">
        <f>SUM(D759:D763)</f>
        <v>0</v>
      </c>
      <c r="E758" s="145">
        <f>SUM(E759:E763)</f>
        <v>30000</v>
      </c>
      <c r="F758" s="145">
        <f>SUM(F759:F763)</f>
        <v>2400</v>
      </c>
      <c r="G758" s="145">
        <f>SUM(G759:G763)</f>
        <v>0</v>
      </c>
      <c r="H758" s="31"/>
      <c r="I758" s="31"/>
    </row>
    <row r="759" spans="1:9" ht="12.75">
      <c r="A759" s="281"/>
      <c r="B759" s="156" t="s">
        <v>517</v>
      </c>
      <c r="C759" s="147">
        <v>6156</v>
      </c>
      <c r="D759" s="147">
        <v>0</v>
      </c>
      <c r="E759" s="147">
        <v>5700</v>
      </c>
      <c r="F759" s="147">
        <v>456</v>
      </c>
      <c r="G759" s="147">
        <v>0</v>
      </c>
      <c r="H759" s="31"/>
      <c r="I759" s="31"/>
    </row>
    <row r="760" spans="1:9" ht="12.75">
      <c r="A760" s="281"/>
      <c r="B760" s="156" t="s">
        <v>526</v>
      </c>
      <c r="C760" s="147">
        <v>5832</v>
      </c>
      <c r="D760" s="147">
        <v>0</v>
      </c>
      <c r="E760" s="147">
        <v>5400</v>
      </c>
      <c r="F760" s="147">
        <v>432</v>
      </c>
      <c r="G760" s="147">
        <v>0</v>
      </c>
      <c r="H760" s="31"/>
      <c r="I760" s="31"/>
    </row>
    <row r="761" spans="1:9" ht="12.75">
      <c r="A761" s="281"/>
      <c r="B761" s="156" t="s">
        <v>746</v>
      </c>
      <c r="C761" s="147">
        <v>5184</v>
      </c>
      <c r="D761" s="147">
        <v>0</v>
      </c>
      <c r="E761" s="147">
        <v>4800</v>
      </c>
      <c r="F761" s="147">
        <v>384</v>
      </c>
      <c r="G761" s="147">
        <v>0</v>
      </c>
      <c r="H761" s="31"/>
      <c r="I761" s="31"/>
    </row>
    <row r="762" spans="1:9" ht="12.75">
      <c r="A762" s="281"/>
      <c r="B762" s="156" t="s">
        <v>750</v>
      </c>
      <c r="C762" s="147">
        <v>7128</v>
      </c>
      <c r="D762" s="147">
        <v>0</v>
      </c>
      <c r="E762" s="147">
        <v>6600</v>
      </c>
      <c r="F762" s="147">
        <v>528</v>
      </c>
      <c r="G762" s="147">
        <v>0</v>
      </c>
      <c r="H762" s="31"/>
      <c r="I762" s="31"/>
    </row>
    <row r="763" spans="1:9" ht="12.75">
      <c r="A763" s="281"/>
      <c r="B763" s="156" t="s">
        <v>754</v>
      </c>
      <c r="C763" s="147">
        <v>8100</v>
      </c>
      <c r="D763" s="147">
        <v>0</v>
      </c>
      <c r="E763" s="147">
        <v>7500</v>
      </c>
      <c r="F763" s="147">
        <v>600</v>
      </c>
      <c r="G763" s="147">
        <v>0</v>
      </c>
      <c r="H763" s="31"/>
      <c r="I763" s="31"/>
    </row>
    <row r="764" spans="1:9" ht="38.25">
      <c r="A764" s="281" t="s">
        <v>406</v>
      </c>
      <c r="B764" s="156" t="s">
        <v>1106</v>
      </c>
      <c r="C764" s="145">
        <f>SUM(C765:C769)</f>
        <v>2500</v>
      </c>
      <c r="D764" s="145">
        <f>SUM(D765:D769)</f>
        <v>0</v>
      </c>
      <c r="E764" s="145">
        <f>SUM(E765:E769)</f>
        <v>2500</v>
      </c>
      <c r="F764" s="145">
        <f>SUM(F765:F769)</f>
        <v>0</v>
      </c>
      <c r="G764" s="145">
        <f>SUM(G765:G769)</f>
        <v>0</v>
      </c>
      <c r="H764" s="31"/>
      <c r="I764" s="31"/>
    </row>
    <row r="765" spans="1:9" ht="12.75">
      <c r="A765" s="281"/>
      <c r="B765" s="156" t="s">
        <v>517</v>
      </c>
      <c r="C765" s="147">
        <v>475</v>
      </c>
      <c r="D765" s="147">
        <v>0</v>
      </c>
      <c r="E765" s="147">
        <v>475</v>
      </c>
      <c r="F765" s="147">
        <v>0</v>
      </c>
      <c r="G765" s="147">
        <v>0</v>
      </c>
      <c r="H765" s="31"/>
      <c r="I765" s="31"/>
    </row>
    <row r="766" spans="1:9" ht="12.75">
      <c r="A766" s="281"/>
      <c r="B766" s="156" t="s">
        <v>526</v>
      </c>
      <c r="C766" s="147">
        <v>450</v>
      </c>
      <c r="D766" s="147">
        <v>0</v>
      </c>
      <c r="E766" s="147">
        <v>450</v>
      </c>
      <c r="F766" s="147">
        <v>0</v>
      </c>
      <c r="G766" s="147">
        <v>0</v>
      </c>
      <c r="H766" s="31"/>
      <c r="I766" s="31"/>
    </row>
    <row r="767" spans="1:9" ht="12.75">
      <c r="A767" s="281"/>
      <c r="B767" s="156" t="s">
        <v>746</v>
      </c>
      <c r="C767" s="147">
        <v>400</v>
      </c>
      <c r="D767" s="147">
        <v>0</v>
      </c>
      <c r="E767" s="147">
        <v>400</v>
      </c>
      <c r="F767" s="147">
        <v>0</v>
      </c>
      <c r="G767" s="147">
        <v>0</v>
      </c>
      <c r="H767" s="31"/>
      <c r="I767" s="31"/>
    </row>
    <row r="768" spans="1:9" ht="12.75">
      <c r="A768" s="281"/>
      <c r="B768" s="156" t="s">
        <v>750</v>
      </c>
      <c r="C768" s="147">
        <v>550</v>
      </c>
      <c r="D768" s="147">
        <v>0</v>
      </c>
      <c r="E768" s="147">
        <v>550</v>
      </c>
      <c r="F768" s="147">
        <v>0</v>
      </c>
      <c r="G768" s="147">
        <v>0</v>
      </c>
      <c r="H768" s="31"/>
      <c r="I768" s="31"/>
    </row>
    <row r="769" spans="1:9" ht="12.75">
      <c r="A769" s="281"/>
      <c r="B769" s="156" t="s">
        <v>754</v>
      </c>
      <c r="C769" s="147">
        <v>625</v>
      </c>
      <c r="D769" s="147">
        <v>0</v>
      </c>
      <c r="E769" s="147">
        <v>625</v>
      </c>
      <c r="F769" s="147">
        <v>0</v>
      </c>
      <c r="G769" s="147">
        <v>0</v>
      </c>
      <c r="H769" s="31"/>
      <c r="I769" s="31"/>
    </row>
    <row r="770" spans="1:9" ht="38.25">
      <c r="A770" s="281" t="s">
        <v>407</v>
      </c>
      <c r="B770" s="156" t="s">
        <v>263</v>
      </c>
      <c r="C770" s="145">
        <f>SUM(C771:C775)</f>
        <v>3500</v>
      </c>
      <c r="D770" s="145">
        <f>SUM(D771:D775)</f>
        <v>0</v>
      </c>
      <c r="E770" s="145">
        <f>SUM(E771:E775)</f>
        <v>3500</v>
      </c>
      <c r="F770" s="145">
        <f>SUM(F771:F775)</f>
        <v>0</v>
      </c>
      <c r="G770" s="145">
        <f>SUM(G771:G775)</f>
        <v>0</v>
      </c>
      <c r="H770" s="31"/>
      <c r="I770" s="31"/>
    </row>
    <row r="771" spans="1:9" ht="12.75">
      <c r="A771" s="281"/>
      <c r="B771" s="156" t="s">
        <v>517</v>
      </c>
      <c r="C771" s="147">
        <v>665</v>
      </c>
      <c r="D771" s="147">
        <v>0</v>
      </c>
      <c r="E771" s="147">
        <v>665</v>
      </c>
      <c r="F771" s="147">
        <v>0</v>
      </c>
      <c r="G771" s="147">
        <v>0</v>
      </c>
      <c r="H771" s="31"/>
      <c r="I771" s="31"/>
    </row>
    <row r="772" spans="1:9" ht="12.75">
      <c r="A772" s="281"/>
      <c r="B772" s="156" t="s">
        <v>526</v>
      </c>
      <c r="C772" s="147">
        <v>630</v>
      </c>
      <c r="D772" s="147">
        <v>0</v>
      </c>
      <c r="E772" s="147">
        <v>630</v>
      </c>
      <c r="F772" s="147">
        <v>0</v>
      </c>
      <c r="G772" s="147">
        <v>0</v>
      </c>
      <c r="H772" s="31"/>
      <c r="I772" s="31"/>
    </row>
    <row r="773" spans="1:9" ht="12.75">
      <c r="A773" s="281"/>
      <c r="B773" s="156" t="s">
        <v>746</v>
      </c>
      <c r="C773" s="147">
        <v>560</v>
      </c>
      <c r="D773" s="147">
        <v>0</v>
      </c>
      <c r="E773" s="147">
        <v>560</v>
      </c>
      <c r="F773" s="147">
        <v>0</v>
      </c>
      <c r="G773" s="147">
        <v>0</v>
      </c>
      <c r="H773" s="31"/>
      <c r="I773" s="31"/>
    </row>
    <row r="774" spans="1:9" ht="12.75">
      <c r="A774" s="281"/>
      <c r="B774" s="156" t="s">
        <v>750</v>
      </c>
      <c r="C774" s="147">
        <v>770</v>
      </c>
      <c r="D774" s="147">
        <v>0</v>
      </c>
      <c r="E774" s="147">
        <v>770</v>
      </c>
      <c r="F774" s="147">
        <v>0</v>
      </c>
      <c r="G774" s="147">
        <v>0</v>
      </c>
      <c r="H774" s="31"/>
      <c r="I774" s="31"/>
    </row>
    <row r="775" spans="1:9" ht="12.75">
      <c r="A775" s="281"/>
      <c r="B775" s="156" t="s">
        <v>754</v>
      </c>
      <c r="C775" s="147">
        <v>875</v>
      </c>
      <c r="D775" s="147">
        <v>0</v>
      </c>
      <c r="E775" s="147">
        <v>875</v>
      </c>
      <c r="F775" s="147">
        <v>0</v>
      </c>
      <c r="G775" s="147">
        <v>0</v>
      </c>
      <c r="H775" s="31"/>
      <c r="I775" s="31"/>
    </row>
    <row r="776" spans="1:9" ht="12.75">
      <c r="A776" s="281" t="s">
        <v>34</v>
      </c>
      <c r="B776" s="155" t="s">
        <v>264</v>
      </c>
      <c r="C776" s="145">
        <f>SUM(C777:C781)</f>
        <v>122500</v>
      </c>
      <c r="D776" s="145">
        <f>SUM(D777:D781)</f>
        <v>0</v>
      </c>
      <c r="E776" s="145">
        <f>SUM(E777:E781)</f>
        <v>122500</v>
      </c>
      <c r="F776" s="145">
        <f>SUM(F777:F781)</f>
        <v>0</v>
      </c>
      <c r="G776" s="145">
        <f>SUM(G777:G781)</f>
        <v>0</v>
      </c>
      <c r="H776" s="31"/>
      <c r="I776" s="31"/>
    </row>
    <row r="777" spans="1:9" ht="12.75">
      <c r="A777" s="281"/>
      <c r="B777" s="156" t="s">
        <v>517</v>
      </c>
      <c r="C777" s="147">
        <v>23275</v>
      </c>
      <c r="D777" s="147">
        <v>0</v>
      </c>
      <c r="E777" s="147">
        <v>23275</v>
      </c>
      <c r="F777" s="147">
        <v>0</v>
      </c>
      <c r="G777" s="147">
        <v>0</v>
      </c>
      <c r="H777" s="31"/>
      <c r="I777" s="31"/>
    </row>
    <row r="778" spans="1:9" ht="12.75">
      <c r="A778" s="281"/>
      <c r="B778" s="156" t="s">
        <v>526</v>
      </c>
      <c r="C778" s="147">
        <v>22050</v>
      </c>
      <c r="D778" s="147">
        <v>0</v>
      </c>
      <c r="E778" s="147">
        <v>22050</v>
      </c>
      <c r="F778" s="147">
        <v>0</v>
      </c>
      <c r="G778" s="147">
        <v>0</v>
      </c>
      <c r="H778" s="31"/>
      <c r="I778" s="31"/>
    </row>
    <row r="779" spans="1:9" ht="12.75">
      <c r="A779" s="281"/>
      <c r="B779" s="156" t="s">
        <v>746</v>
      </c>
      <c r="C779" s="147">
        <v>19600</v>
      </c>
      <c r="D779" s="147">
        <v>0</v>
      </c>
      <c r="E779" s="147">
        <v>19600</v>
      </c>
      <c r="F779" s="147">
        <v>0</v>
      </c>
      <c r="G779" s="147">
        <v>0</v>
      </c>
      <c r="H779" s="31"/>
      <c r="I779" s="31"/>
    </row>
    <row r="780" spans="1:9" ht="12.75">
      <c r="A780" s="281"/>
      <c r="B780" s="156" t="s">
        <v>750</v>
      </c>
      <c r="C780" s="147">
        <v>26950</v>
      </c>
      <c r="D780" s="147">
        <v>0</v>
      </c>
      <c r="E780" s="147">
        <v>26950</v>
      </c>
      <c r="F780" s="147">
        <v>0</v>
      </c>
      <c r="G780" s="147">
        <v>0</v>
      </c>
      <c r="H780" s="31"/>
      <c r="I780" s="31"/>
    </row>
    <row r="781" spans="1:9" ht="12.75">
      <c r="A781" s="281"/>
      <c r="B781" s="156" t="s">
        <v>754</v>
      </c>
      <c r="C781" s="147">
        <v>30625</v>
      </c>
      <c r="D781" s="147">
        <v>0</v>
      </c>
      <c r="E781" s="147">
        <v>30625</v>
      </c>
      <c r="F781" s="147">
        <v>0</v>
      </c>
      <c r="G781" s="147">
        <v>0</v>
      </c>
      <c r="H781" s="31"/>
      <c r="I781" s="31"/>
    </row>
    <row r="782" spans="1:9" ht="12.75">
      <c r="A782" s="281" t="s">
        <v>35</v>
      </c>
      <c r="B782" s="156" t="s">
        <v>265</v>
      </c>
      <c r="C782" s="145">
        <f>SUM(C783:C787)</f>
        <v>25000</v>
      </c>
      <c r="D782" s="145">
        <f>SUM(D783:D787)</f>
        <v>0</v>
      </c>
      <c r="E782" s="145">
        <f>SUM(E783:E787)</f>
        <v>25000</v>
      </c>
      <c r="F782" s="145">
        <f>SUM(F783:F787)</f>
        <v>0</v>
      </c>
      <c r="G782" s="145">
        <f>SUM(G783:G787)</f>
        <v>0</v>
      </c>
      <c r="H782" s="31"/>
      <c r="I782" s="31"/>
    </row>
    <row r="783" spans="1:9" ht="12.75">
      <c r="A783" s="281"/>
      <c r="B783" s="156" t="s">
        <v>517</v>
      </c>
      <c r="C783" s="147">
        <v>4750</v>
      </c>
      <c r="D783" s="147">
        <v>0</v>
      </c>
      <c r="E783" s="147">
        <v>4750</v>
      </c>
      <c r="F783" s="147">
        <v>0</v>
      </c>
      <c r="G783" s="147">
        <v>0</v>
      </c>
      <c r="H783" s="31"/>
      <c r="I783" s="31"/>
    </row>
    <row r="784" spans="1:9" ht="12.75">
      <c r="A784" s="281"/>
      <c r="B784" s="156" t="s">
        <v>526</v>
      </c>
      <c r="C784" s="147">
        <v>4500</v>
      </c>
      <c r="D784" s="147">
        <v>0</v>
      </c>
      <c r="E784" s="147">
        <v>4500</v>
      </c>
      <c r="F784" s="147">
        <v>0</v>
      </c>
      <c r="G784" s="147">
        <v>0</v>
      </c>
      <c r="H784" s="31"/>
      <c r="I784" s="31"/>
    </row>
    <row r="785" spans="1:9" ht="12.75">
      <c r="A785" s="281"/>
      <c r="B785" s="156" t="s">
        <v>746</v>
      </c>
      <c r="C785" s="147">
        <v>4000</v>
      </c>
      <c r="D785" s="147">
        <v>0</v>
      </c>
      <c r="E785" s="147">
        <v>4000</v>
      </c>
      <c r="F785" s="147">
        <v>0</v>
      </c>
      <c r="G785" s="147">
        <v>0</v>
      </c>
      <c r="H785" s="31"/>
      <c r="I785" s="31"/>
    </row>
    <row r="786" spans="1:9" ht="12.75">
      <c r="A786" s="281"/>
      <c r="B786" s="156" t="s">
        <v>750</v>
      </c>
      <c r="C786" s="147">
        <v>5500</v>
      </c>
      <c r="D786" s="147">
        <v>0</v>
      </c>
      <c r="E786" s="147">
        <v>5500</v>
      </c>
      <c r="F786" s="147">
        <v>0</v>
      </c>
      <c r="G786" s="147">
        <v>0</v>
      </c>
      <c r="H786" s="31"/>
      <c r="I786" s="31"/>
    </row>
    <row r="787" spans="1:9" ht="12.75">
      <c r="A787" s="281"/>
      <c r="B787" s="156" t="s">
        <v>754</v>
      </c>
      <c r="C787" s="147">
        <v>6250</v>
      </c>
      <c r="D787" s="147">
        <v>0</v>
      </c>
      <c r="E787" s="147">
        <v>6250</v>
      </c>
      <c r="F787" s="147">
        <v>0</v>
      </c>
      <c r="G787" s="147">
        <v>0</v>
      </c>
      <c r="H787" s="31"/>
      <c r="I787" s="31"/>
    </row>
    <row r="788" spans="1:9" ht="12.75">
      <c r="A788" s="281" t="s">
        <v>36</v>
      </c>
      <c r="B788" s="156" t="s">
        <v>267</v>
      </c>
      <c r="C788" s="145">
        <f>SUM(C789:C793)</f>
        <v>35000</v>
      </c>
      <c r="D788" s="145">
        <f>SUM(D789:D793)</f>
        <v>0</v>
      </c>
      <c r="E788" s="145">
        <f>SUM(E789:E793)</f>
        <v>35000</v>
      </c>
      <c r="F788" s="145">
        <f>SUM(F789:F793)</f>
        <v>0</v>
      </c>
      <c r="G788" s="145">
        <f>SUM(G789:G793)</f>
        <v>0</v>
      </c>
      <c r="H788" s="31"/>
      <c r="I788" s="31"/>
    </row>
    <row r="789" spans="1:9" ht="12.75">
      <c r="A789" s="281"/>
      <c r="B789" s="156" t="s">
        <v>517</v>
      </c>
      <c r="C789" s="147">
        <v>6650</v>
      </c>
      <c r="D789" s="147">
        <v>0</v>
      </c>
      <c r="E789" s="147">
        <v>6650</v>
      </c>
      <c r="F789" s="147">
        <v>0</v>
      </c>
      <c r="G789" s="147">
        <v>0</v>
      </c>
      <c r="H789" s="31"/>
      <c r="I789" s="31"/>
    </row>
    <row r="790" spans="1:9" ht="12.75">
      <c r="A790" s="281"/>
      <c r="B790" s="156" t="s">
        <v>526</v>
      </c>
      <c r="C790" s="147">
        <v>6300</v>
      </c>
      <c r="D790" s="147">
        <v>0</v>
      </c>
      <c r="E790" s="147">
        <v>6300</v>
      </c>
      <c r="F790" s="147">
        <v>0</v>
      </c>
      <c r="G790" s="147">
        <v>0</v>
      </c>
      <c r="H790" s="31"/>
      <c r="I790" s="31"/>
    </row>
    <row r="791" spans="1:9" ht="12.75">
      <c r="A791" s="281"/>
      <c r="B791" s="156" t="s">
        <v>746</v>
      </c>
      <c r="C791" s="147">
        <v>5600</v>
      </c>
      <c r="D791" s="147">
        <v>0</v>
      </c>
      <c r="E791" s="147">
        <v>5600</v>
      </c>
      <c r="F791" s="147">
        <v>0</v>
      </c>
      <c r="G791" s="147">
        <v>0</v>
      </c>
      <c r="H791" s="31"/>
      <c r="I791" s="31"/>
    </row>
    <row r="792" spans="1:9" ht="12.75">
      <c r="A792" s="281"/>
      <c r="B792" s="156" t="s">
        <v>750</v>
      </c>
      <c r="C792" s="147">
        <v>7700</v>
      </c>
      <c r="D792" s="147">
        <v>0</v>
      </c>
      <c r="E792" s="147">
        <v>7700</v>
      </c>
      <c r="F792" s="147">
        <v>0</v>
      </c>
      <c r="G792" s="147">
        <v>0</v>
      </c>
      <c r="H792" s="31"/>
      <c r="I792" s="31"/>
    </row>
    <row r="793" spans="1:9" ht="12.75">
      <c r="A793" s="281"/>
      <c r="B793" s="156" t="s">
        <v>754</v>
      </c>
      <c r="C793" s="147">
        <v>8750</v>
      </c>
      <c r="D793" s="147">
        <v>0</v>
      </c>
      <c r="E793" s="147">
        <v>8750</v>
      </c>
      <c r="F793" s="147">
        <v>0</v>
      </c>
      <c r="G793" s="147">
        <v>0</v>
      </c>
      <c r="H793" s="31"/>
      <c r="I793" s="31"/>
    </row>
    <row r="794" spans="1:9" ht="38.25">
      <c r="A794" s="281" t="s">
        <v>37</v>
      </c>
      <c r="B794" s="156" t="s">
        <v>1107</v>
      </c>
      <c r="C794" s="145">
        <f>SUM(C795:C799)</f>
        <v>15500</v>
      </c>
      <c r="D794" s="145">
        <f>SUM(D795:D799)</f>
        <v>0</v>
      </c>
      <c r="E794" s="145">
        <f>SUM(E795:E799)</f>
        <v>15500</v>
      </c>
      <c r="F794" s="145">
        <f>SUM(F795:F799)</f>
        <v>0</v>
      </c>
      <c r="G794" s="145">
        <f>SUM(G795:G799)</f>
        <v>0</v>
      </c>
      <c r="H794" s="31"/>
      <c r="I794" s="31"/>
    </row>
    <row r="795" spans="1:9" ht="12.75">
      <c r="A795" s="281"/>
      <c r="B795" s="156" t="s">
        <v>517</v>
      </c>
      <c r="C795" s="147">
        <v>2945</v>
      </c>
      <c r="D795" s="147">
        <v>0</v>
      </c>
      <c r="E795" s="147">
        <v>2945</v>
      </c>
      <c r="F795" s="147">
        <v>0</v>
      </c>
      <c r="G795" s="147">
        <v>0</v>
      </c>
      <c r="H795" s="31"/>
      <c r="I795" s="31"/>
    </row>
    <row r="796" spans="1:9" ht="12.75">
      <c r="A796" s="281"/>
      <c r="B796" s="156" t="s">
        <v>526</v>
      </c>
      <c r="C796" s="147">
        <v>2790</v>
      </c>
      <c r="D796" s="147">
        <v>0</v>
      </c>
      <c r="E796" s="147">
        <v>2790</v>
      </c>
      <c r="F796" s="147">
        <v>0</v>
      </c>
      <c r="G796" s="147">
        <v>0</v>
      </c>
      <c r="H796" s="31"/>
      <c r="I796" s="31"/>
    </row>
    <row r="797" spans="1:9" ht="12.75">
      <c r="A797" s="281"/>
      <c r="B797" s="156" t="s">
        <v>746</v>
      </c>
      <c r="C797" s="147">
        <v>2480</v>
      </c>
      <c r="D797" s="147">
        <v>0</v>
      </c>
      <c r="E797" s="147">
        <v>2480</v>
      </c>
      <c r="F797" s="147">
        <v>0</v>
      </c>
      <c r="G797" s="147">
        <v>0</v>
      </c>
      <c r="H797" s="31"/>
      <c r="I797" s="31"/>
    </row>
    <row r="798" spans="1:9" ht="12.75">
      <c r="A798" s="281"/>
      <c r="B798" s="156" t="s">
        <v>750</v>
      </c>
      <c r="C798" s="147">
        <v>3410</v>
      </c>
      <c r="D798" s="147">
        <v>0</v>
      </c>
      <c r="E798" s="147">
        <v>3410</v>
      </c>
      <c r="F798" s="147">
        <v>0</v>
      </c>
      <c r="G798" s="147">
        <v>0</v>
      </c>
      <c r="H798" s="31"/>
      <c r="I798" s="31"/>
    </row>
    <row r="799" spans="1:9" ht="12.75">
      <c r="A799" s="281"/>
      <c r="B799" s="156" t="s">
        <v>754</v>
      </c>
      <c r="C799" s="147">
        <v>3875</v>
      </c>
      <c r="D799" s="147">
        <v>0</v>
      </c>
      <c r="E799" s="147">
        <v>3875</v>
      </c>
      <c r="F799" s="147">
        <v>0</v>
      </c>
      <c r="G799" s="147">
        <v>0</v>
      </c>
      <c r="H799" s="31"/>
      <c r="I799" s="31"/>
    </row>
    <row r="800" spans="1:9" ht="38.25">
      <c r="A800" s="281" t="s">
        <v>38</v>
      </c>
      <c r="B800" s="156" t="s">
        <v>271</v>
      </c>
      <c r="C800" s="145">
        <f>SUM(C801:C805)</f>
        <v>12000</v>
      </c>
      <c r="D800" s="145">
        <f>SUM(D801:D805)</f>
        <v>0</v>
      </c>
      <c r="E800" s="145">
        <f>SUM(E801:E805)</f>
        <v>12000</v>
      </c>
      <c r="F800" s="145">
        <f>SUM(F801:F805)</f>
        <v>0</v>
      </c>
      <c r="G800" s="145">
        <f>SUM(G801:G805)</f>
        <v>0</v>
      </c>
      <c r="H800" s="31"/>
      <c r="I800" s="31"/>
    </row>
    <row r="801" spans="1:9" ht="12.75">
      <c r="A801" s="281"/>
      <c r="B801" s="156" t="s">
        <v>517</v>
      </c>
      <c r="C801" s="147">
        <v>2280</v>
      </c>
      <c r="D801" s="147">
        <v>0</v>
      </c>
      <c r="E801" s="147">
        <v>2280</v>
      </c>
      <c r="F801" s="147">
        <v>0</v>
      </c>
      <c r="G801" s="147">
        <v>0</v>
      </c>
      <c r="H801" s="31"/>
      <c r="I801" s="31"/>
    </row>
    <row r="802" spans="1:9" ht="12.75">
      <c r="A802" s="281"/>
      <c r="B802" s="156" t="s">
        <v>526</v>
      </c>
      <c r="C802" s="147">
        <v>2160</v>
      </c>
      <c r="D802" s="147">
        <v>0</v>
      </c>
      <c r="E802" s="147">
        <v>2160</v>
      </c>
      <c r="F802" s="147">
        <v>0</v>
      </c>
      <c r="G802" s="147">
        <v>0</v>
      </c>
      <c r="H802" s="31"/>
      <c r="I802" s="31"/>
    </row>
    <row r="803" spans="1:9" ht="12.75">
      <c r="A803" s="281"/>
      <c r="B803" s="156" t="s">
        <v>746</v>
      </c>
      <c r="C803" s="147">
        <v>1920</v>
      </c>
      <c r="D803" s="147">
        <v>0</v>
      </c>
      <c r="E803" s="147">
        <v>1920</v>
      </c>
      <c r="F803" s="147">
        <v>0</v>
      </c>
      <c r="G803" s="147">
        <v>0</v>
      </c>
      <c r="H803" s="31"/>
      <c r="I803" s="31"/>
    </row>
    <row r="804" spans="1:9" ht="12.75">
      <c r="A804" s="281"/>
      <c r="B804" s="156" t="s">
        <v>750</v>
      </c>
      <c r="C804" s="147">
        <v>2640</v>
      </c>
      <c r="D804" s="147">
        <v>0</v>
      </c>
      <c r="E804" s="147">
        <v>2640</v>
      </c>
      <c r="F804" s="147">
        <v>0</v>
      </c>
      <c r="G804" s="147">
        <v>0</v>
      </c>
      <c r="H804" s="31"/>
      <c r="I804" s="31"/>
    </row>
    <row r="805" spans="1:9" ht="12.75">
      <c r="A805" s="281"/>
      <c r="B805" s="156" t="s">
        <v>754</v>
      </c>
      <c r="C805" s="147">
        <v>3000</v>
      </c>
      <c r="D805" s="147">
        <v>0</v>
      </c>
      <c r="E805" s="147">
        <v>3000</v>
      </c>
      <c r="F805" s="147">
        <v>0</v>
      </c>
      <c r="G805" s="147">
        <v>0</v>
      </c>
      <c r="H805" s="31"/>
      <c r="I805" s="31"/>
    </row>
    <row r="806" spans="1:9" ht="25.5">
      <c r="A806" s="281" t="s">
        <v>39</v>
      </c>
      <c r="B806" s="156" t="s">
        <v>1108</v>
      </c>
      <c r="C806" s="145">
        <f>SUM(C807:C811)</f>
        <v>15000</v>
      </c>
      <c r="D806" s="145">
        <f>SUM(D807:D811)</f>
        <v>0</v>
      </c>
      <c r="E806" s="145">
        <f>SUM(E807:E811)</f>
        <v>15000</v>
      </c>
      <c r="F806" s="145">
        <f>SUM(F807:F811)</f>
        <v>0</v>
      </c>
      <c r="G806" s="145">
        <f>SUM(G807:G811)</f>
        <v>0</v>
      </c>
      <c r="H806" s="31"/>
      <c r="I806" s="31"/>
    </row>
    <row r="807" spans="1:9" ht="12.75">
      <c r="A807" s="281"/>
      <c r="B807" s="156" t="s">
        <v>517</v>
      </c>
      <c r="C807" s="147">
        <v>2850</v>
      </c>
      <c r="D807" s="147">
        <v>0</v>
      </c>
      <c r="E807" s="147">
        <v>2850</v>
      </c>
      <c r="F807" s="147">
        <v>0</v>
      </c>
      <c r="G807" s="147">
        <v>0</v>
      </c>
      <c r="H807" s="31"/>
      <c r="I807" s="31"/>
    </row>
    <row r="808" spans="1:9" ht="12.75">
      <c r="A808" s="281"/>
      <c r="B808" s="156" t="s">
        <v>526</v>
      </c>
      <c r="C808" s="147">
        <v>2700</v>
      </c>
      <c r="D808" s="147">
        <v>0</v>
      </c>
      <c r="E808" s="147">
        <v>2700</v>
      </c>
      <c r="F808" s="147">
        <v>0</v>
      </c>
      <c r="G808" s="147">
        <v>0</v>
      </c>
      <c r="H808" s="31"/>
      <c r="I808" s="31"/>
    </row>
    <row r="809" spans="1:9" ht="12.75">
      <c r="A809" s="281"/>
      <c r="B809" s="156" t="s">
        <v>746</v>
      </c>
      <c r="C809" s="147">
        <v>2400</v>
      </c>
      <c r="D809" s="147">
        <v>0</v>
      </c>
      <c r="E809" s="147">
        <v>2400</v>
      </c>
      <c r="F809" s="147">
        <v>0</v>
      </c>
      <c r="G809" s="147">
        <v>0</v>
      </c>
      <c r="H809" s="31"/>
      <c r="I809" s="31"/>
    </row>
    <row r="810" spans="1:9" ht="12.75">
      <c r="A810" s="281"/>
      <c r="B810" s="156" t="s">
        <v>750</v>
      </c>
      <c r="C810" s="147">
        <v>3300</v>
      </c>
      <c r="D810" s="147">
        <v>0</v>
      </c>
      <c r="E810" s="147">
        <v>3300</v>
      </c>
      <c r="F810" s="147">
        <v>0</v>
      </c>
      <c r="G810" s="147">
        <v>0</v>
      </c>
      <c r="H810" s="31"/>
      <c r="I810" s="31"/>
    </row>
    <row r="811" spans="1:9" ht="12.75">
      <c r="A811" s="281"/>
      <c r="B811" s="156" t="s">
        <v>754</v>
      </c>
      <c r="C811" s="147">
        <v>3750</v>
      </c>
      <c r="D811" s="147">
        <v>0</v>
      </c>
      <c r="E811" s="147">
        <v>3750</v>
      </c>
      <c r="F811" s="147">
        <v>0</v>
      </c>
      <c r="G811" s="147">
        <v>0</v>
      </c>
      <c r="H811" s="31"/>
      <c r="I811" s="31"/>
    </row>
    <row r="812" spans="1:9" ht="25.5">
      <c r="A812" s="281" t="s">
        <v>40</v>
      </c>
      <c r="B812" s="156" t="s">
        <v>274</v>
      </c>
      <c r="C812" s="145">
        <f>SUM(C813:C817)</f>
        <v>20000</v>
      </c>
      <c r="D812" s="145">
        <f>SUM(D813:D817)</f>
        <v>0</v>
      </c>
      <c r="E812" s="145">
        <f>SUM(E813:E817)</f>
        <v>20000</v>
      </c>
      <c r="F812" s="145">
        <f>SUM(F813:F817)</f>
        <v>0</v>
      </c>
      <c r="G812" s="145">
        <f>SUM(G813:G817)</f>
        <v>0</v>
      </c>
      <c r="H812" s="31"/>
      <c r="I812" s="31"/>
    </row>
    <row r="813" spans="1:9" ht="12.75">
      <c r="A813" s="281"/>
      <c r="B813" s="156" t="s">
        <v>517</v>
      </c>
      <c r="C813" s="147">
        <v>3800</v>
      </c>
      <c r="D813" s="147">
        <v>0</v>
      </c>
      <c r="E813" s="147">
        <v>3800</v>
      </c>
      <c r="F813" s="147">
        <v>0</v>
      </c>
      <c r="G813" s="147">
        <v>0</v>
      </c>
      <c r="H813" s="31"/>
      <c r="I813" s="31"/>
    </row>
    <row r="814" spans="1:9" ht="12.75">
      <c r="A814" s="281"/>
      <c r="B814" s="156" t="s">
        <v>526</v>
      </c>
      <c r="C814" s="147">
        <v>3600</v>
      </c>
      <c r="D814" s="147">
        <v>0</v>
      </c>
      <c r="E814" s="147">
        <v>3600</v>
      </c>
      <c r="F814" s="147">
        <v>0</v>
      </c>
      <c r="G814" s="147">
        <v>0</v>
      </c>
      <c r="H814" s="31"/>
      <c r="I814" s="31"/>
    </row>
    <row r="815" spans="1:9" ht="12.75">
      <c r="A815" s="281"/>
      <c r="B815" s="156" t="s">
        <v>746</v>
      </c>
      <c r="C815" s="147">
        <v>3200</v>
      </c>
      <c r="D815" s="147">
        <v>0</v>
      </c>
      <c r="E815" s="147">
        <v>3200</v>
      </c>
      <c r="F815" s="147">
        <v>0</v>
      </c>
      <c r="G815" s="147">
        <v>0</v>
      </c>
      <c r="H815" s="31"/>
      <c r="I815" s="31"/>
    </row>
    <row r="816" spans="1:9" ht="12.75">
      <c r="A816" s="281"/>
      <c r="B816" s="156" t="s">
        <v>750</v>
      </c>
      <c r="C816" s="147">
        <v>4400</v>
      </c>
      <c r="D816" s="147">
        <v>0</v>
      </c>
      <c r="E816" s="147">
        <v>4400</v>
      </c>
      <c r="F816" s="147">
        <v>0</v>
      </c>
      <c r="G816" s="147">
        <v>0</v>
      </c>
      <c r="H816" s="31"/>
      <c r="I816" s="31"/>
    </row>
    <row r="817" spans="1:9" ht="12.75">
      <c r="A817" s="281"/>
      <c r="B817" s="156" t="s">
        <v>754</v>
      </c>
      <c r="C817" s="147">
        <v>5000</v>
      </c>
      <c r="D817" s="147">
        <v>0</v>
      </c>
      <c r="E817" s="147">
        <v>5000</v>
      </c>
      <c r="F817" s="147">
        <v>0</v>
      </c>
      <c r="G817" s="147">
        <v>0</v>
      </c>
      <c r="H817" s="31"/>
      <c r="I817" s="31"/>
    </row>
    <row r="818" spans="1:9" ht="12.75">
      <c r="A818" s="157" t="s">
        <v>1980</v>
      </c>
      <c r="B818" s="275" t="s">
        <v>1981</v>
      </c>
      <c r="C818" s="275"/>
      <c r="D818" s="275"/>
      <c r="E818" s="275"/>
      <c r="F818" s="275"/>
      <c r="G818" s="275"/>
      <c r="H818" s="31"/>
      <c r="I818" s="31"/>
    </row>
    <row r="819" spans="1:9" ht="28.5" customHeight="1">
      <c r="A819" s="126" t="s">
        <v>1982</v>
      </c>
      <c r="B819" s="285" t="s">
        <v>2063</v>
      </c>
      <c r="C819" s="285"/>
      <c r="D819" s="285"/>
      <c r="E819" s="285"/>
      <c r="F819" s="285"/>
      <c r="G819" s="285"/>
      <c r="H819" s="31"/>
      <c r="I819" s="31"/>
    </row>
    <row r="820" spans="1:9" ht="25.5">
      <c r="A820" s="281" t="s">
        <v>794</v>
      </c>
      <c r="B820" s="156" t="s">
        <v>2043</v>
      </c>
      <c r="C820" s="145">
        <f>SUM(C821:C825)</f>
        <v>0</v>
      </c>
      <c r="D820" s="145">
        <f>SUM(D821:D825)</f>
        <v>0</v>
      </c>
      <c r="E820" s="145">
        <f>SUM(E821:E825)</f>
        <v>0</v>
      </c>
      <c r="F820" s="145">
        <f>SUM(F821:F825)</f>
        <v>0</v>
      </c>
      <c r="G820" s="145">
        <f>SUM(G821:G825)</f>
        <v>0</v>
      </c>
      <c r="H820" s="31"/>
      <c r="I820" s="31"/>
    </row>
    <row r="821" spans="1:9" s="34" customFormat="1" ht="12.75">
      <c r="A821" s="281"/>
      <c r="B821" s="156" t="s">
        <v>517</v>
      </c>
      <c r="C821" s="147">
        <v>0</v>
      </c>
      <c r="D821" s="147">
        <v>0</v>
      </c>
      <c r="E821" s="147">
        <v>0</v>
      </c>
      <c r="F821" s="147">
        <v>0</v>
      </c>
      <c r="G821" s="147">
        <v>0</v>
      </c>
      <c r="H821" s="31"/>
      <c r="I821" s="31"/>
    </row>
    <row r="822" spans="1:9" s="34" customFormat="1" ht="12.75">
      <c r="A822" s="281"/>
      <c r="B822" s="156" t="s">
        <v>526</v>
      </c>
      <c r="C822" s="147">
        <v>0</v>
      </c>
      <c r="D822" s="147">
        <v>0</v>
      </c>
      <c r="E822" s="147">
        <v>0</v>
      </c>
      <c r="F822" s="147">
        <v>0</v>
      </c>
      <c r="G822" s="147">
        <v>0</v>
      </c>
      <c r="H822" s="31"/>
      <c r="I822" s="31"/>
    </row>
    <row r="823" spans="1:9" s="34" customFormat="1" ht="12.75">
      <c r="A823" s="281"/>
      <c r="B823" s="156" t="s">
        <v>746</v>
      </c>
      <c r="C823" s="147">
        <v>0</v>
      </c>
      <c r="D823" s="147">
        <v>0</v>
      </c>
      <c r="E823" s="147">
        <v>0</v>
      </c>
      <c r="F823" s="147">
        <v>0</v>
      </c>
      <c r="G823" s="147">
        <v>0</v>
      </c>
      <c r="H823" s="31"/>
      <c r="I823" s="31"/>
    </row>
    <row r="824" spans="1:9" s="34" customFormat="1" ht="12.75">
      <c r="A824" s="281"/>
      <c r="B824" s="156" t="s">
        <v>750</v>
      </c>
      <c r="C824" s="147">
        <v>0</v>
      </c>
      <c r="D824" s="147">
        <v>0</v>
      </c>
      <c r="E824" s="147">
        <v>0</v>
      </c>
      <c r="F824" s="147">
        <v>0</v>
      </c>
      <c r="G824" s="147">
        <v>0</v>
      </c>
      <c r="H824" s="31"/>
      <c r="I824" s="31"/>
    </row>
    <row r="825" spans="1:9" s="34" customFormat="1" ht="12.75">
      <c r="A825" s="281"/>
      <c r="B825" s="156" t="s">
        <v>754</v>
      </c>
      <c r="C825" s="147">
        <v>0</v>
      </c>
      <c r="D825" s="147">
        <v>0</v>
      </c>
      <c r="E825" s="147">
        <v>0</v>
      </c>
      <c r="F825" s="147">
        <v>0</v>
      </c>
      <c r="G825" s="147">
        <v>0</v>
      </c>
      <c r="H825" s="31"/>
      <c r="I825" s="31"/>
    </row>
    <row r="826" spans="1:9" ht="25.5">
      <c r="A826" s="281" t="s">
        <v>2037</v>
      </c>
      <c r="B826" s="156" t="s">
        <v>2044</v>
      </c>
      <c r="C826" s="145">
        <f>SUM(C827:C831)</f>
        <v>26000</v>
      </c>
      <c r="D826" s="145">
        <f>SUM(D827:D831)</f>
        <v>0</v>
      </c>
      <c r="E826" s="145">
        <f>SUM(E827:E831)</f>
        <v>26000</v>
      </c>
      <c r="F826" s="145">
        <f>SUM(F827:F831)</f>
        <v>0</v>
      </c>
      <c r="G826" s="145">
        <f>SUM(G827:G831)</f>
        <v>0</v>
      </c>
      <c r="H826" s="31"/>
      <c r="I826" s="31"/>
    </row>
    <row r="827" spans="1:9" ht="12.75">
      <c r="A827" s="281"/>
      <c r="B827" s="156" t="s">
        <v>517</v>
      </c>
      <c r="C827" s="147">
        <v>0</v>
      </c>
      <c r="D827" s="147">
        <v>0</v>
      </c>
      <c r="E827" s="147">
        <v>0</v>
      </c>
      <c r="F827" s="147">
        <v>0</v>
      </c>
      <c r="G827" s="147">
        <v>0</v>
      </c>
      <c r="H827" s="31"/>
      <c r="I827" s="31"/>
    </row>
    <row r="828" spans="1:9" ht="12.75">
      <c r="A828" s="281"/>
      <c r="B828" s="156" t="s">
        <v>526</v>
      </c>
      <c r="C828" s="147">
        <v>10500</v>
      </c>
      <c r="D828" s="147">
        <v>0</v>
      </c>
      <c r="E828" s="147">
        <v>10500</v>
      </c>
      <c r="F828" s="147">
        <v>0</v>
      </c>
      <c r="G828" s="147">
        <v>0</v>
      </c>
      <c r="H828" s="31"/>
      <c r="I828" s="31"/>
    </row>
    <row r="829" spans="1:9" ht="12.75">
      <c r="A829" s="281"/>
      <c r="B829" s="156" t="s">
        <v>746</v>
      </c>
      <c r="C829" s="147">
        <v>10500</v>
      </c>
      <c r="D829" s="147">
        <v>0</v>
      </c>
      <c r="E829" s="147">
        <v>10500</v>
      </c>
      <c r="F829" s="147">
        <v>0</v>
      </c>
      <c r="G829" s="147">
        <v>0</v>
      </c>
      <c r="H829" s="31"/>
      <c r="I829" s="31"/>
    </row>
    <row r="830" spans="1:9" ht="12.75">
      <c r="A830" s="281"/>
      <c r="B830" s="156" t="s">
        <v>750</v>
      </c>
      <c r="C830" s="147">
        <v>0</v>
      </c>
      <c r="D830" s="147">
        <v>0</v>
      </c>
      <c r="E830" s="147">
        <v>0</v>
      </c>
      <c r="F830" s="147">
        <v>0</v>
      </c>
      <c r="G830" s="147">
        <v>0</v>
      </c>
      <c r="H830" s="31"/>
      <c r="I830" s="31"/>
    </row>
    <row r="831" spans="1:9" ht="21" customHeight="1">
      <c r="A831" s="281"/>
      <c r="B831" s="156" t="s">
        <v>754</v>
      </c>
      <c r="C831" s="147">
        <v>5000</v>
      </c>
      <c r="D831" s="147">
        <v>0</v>
      </c>
      <c r="E831" s="147">
        <v>5000</v>
      </c>
      <c r="F831" s="147">
        <v>0</v>
      </c>
      <c r="G831" s="147">
        <v>0</v>
      </c>
      <c r="H831" s="31"/>
      <c r="I831" s="31"/>
    </row>
    <row r="832" spans="1:9" ht="51">
      <c r="A832" s="281" t="s">
        <v>2038</v>
      </c>
      <c r="B832" s="156" t="s">
        <v>2045</v>
      </c>
      <c r="C832" s="145">
        <f>SUM(C833:C837)</f>
        <v>2325</v>
      </c>
      <c r="D832" s="145">
        <f>SUM(D833:D837)</f>
        <v>0</v>
      </c>
      <c r="E832" s="145">
        <f>SUM(E833:E837)</f>
        <v>2325</v>
      </c>
      <c r="F832" s="145">
        <f>SUM(F833:F837)</f>
        <v>0</v>
      </c>
      <c r="G832" s="145">
        <f>SUM(G833:G837)</f>
        <v>0</v>
      </c>
      <c r="H832" s="31"/>
      <c r="I832" s="31"/>
    </row>
    <row r="833" spans="1:9" ht="12.75">
      <c r="A833" s="281"/>
      <c r="B833" s="156" t="s">
        <v>517</v>
      </c>
      <c r="C833" s="147">
        <v>0</v>
      </c>
      <c r="D833" s="147">
        <v>0</v>
      </c>
      <c r="E833" s="147">
        <v>0</v>
      </c>
      <c r="F833" s="147">
        <v>0</v>
      </c>
      <c r="G833" s="147">
        <v>0</v>
      </c>
      <c r="H833" s="31"/>
      <c r="I833" s="31"/>
    </row>
    <row r="834" spans="1:9" ht="12.75">
      <c r="A834" s="281"/>
      <c r="B834" s="156" t="s">
        <v>526</v>
      </c>
      <c r="C834" s="147">
        <v>500</v>
      </c>
      <c r="D834" s="147">
        <v>0</v>
      </c>
      <c r="E834" s="147">
        <v>500</v>
      </c>
      <c r="F834" s="147">
        <v>0</v>
      </c>
      <c r="G834" s="147">
        <v>0</v>
      </c>
      <c r="H834" s="31"/>
      <c r="I834" s="31"/>
    </row>
    <row r="835" spans="1:9" ht="12.75">
      <c r="A835" s="281"/>
      <c r="B835" s="156" t="s">
        <v>746</v>
      </c>
      <c r="C835" s="147">
        <v>75</v>
      </c>
      <c r="D835" s="147">
        <v>0</v>
      </c>
      <c r="E835" s="147">
        <v>75</v>
      </c>
      <c r="F835" s="147">
        <v>0</v>
      </c>
      <c r="G835" s="147">
        <v>0</v>
      </c>
      <c r="H835" s="31"/>
      <c r="I835" s="31"/>
    </row>
    <row r="836" spans="1:9" ht="12.75">
      <c r="A836" s="281"/>
      <c r="B836" s="156" t="s">
        <v>750</v>
      </c>
      <c r="C836" s="147">
        <v>500</v>
      </c>
      <c r="D836" s="147">
        <v>0</v>
      </c>
      <c r="E836" s="147">
        <v>500</v>
      </c>
      <c r="F836" s="147">
        <v>0</v>
      </c>
      <c r="G836" s="147">
        <v>0</v>
      </c>
      <c r="H836" s="31"/>
      <c r="I836" s="31"/>
    </row>
    <row r="837" spans="1:9" ht="12.75">
      <c r="A837" s="281"/>
      <c r="B837" s="156" t="s">
        <v>754</v>
      </c>
      <c r="C837" s="147">
        <v>1250</v>
      </c>
      <c r="D837" s="147">
        <v>0</v>
      </c>
      <c r="E837" s="147">
        <v>1250</v>
      </c>
      <c r="F837" s="147">
        <v>0</v>
      </c>
      <c r="G837" s="147">
        <v>0</v>
      </c>
      <c r="H837" s="31"/>
      <c r="I837" s="31"/>
    </row>
    <row r="838" spans="1:9" ht="25.5">
      <c r="A838" s="281" t="s">
        <v>2039</v>
      </c>
      <c r="B838" s="156" t="s">
        <v>2046</v>
      </c>
      <c r="C838" s="145">
        <f>SUM(C839:C843)</f>
        <v>575</v>
      </c>
      <c r="D838" s="145">
        <f>SUM(D839:D843)</f>
        <v>0</v>
      </c>
      <c r="E838" s="145">
        <f>SUM(E839:E843)</f>
        <v>575</v>
      </c>
      <c r="F838" s="145">
        <f>SUM(F839:F843)</f>
        <v>0</v>
      </c>
      <c r="G838" s="145">
        <f>SUM(G839:G843)</f>
        <v>0</v>
      </c>
      <c r="H838" s="31"/>
      <c r="I838" s="31"/>
    </row>
    <row r="839" spans="1:9" ht="12.75">
      <c r="A839" s="281"/>
      <c r="B839" s="156" t="s">
        <v>517</v>
      </c>
      <c r="C839" s="147">
        <v>0</v>
      </c>
      <c r="D839" s="147">
        <v>0</v>
      </c>
      <c r="E839" s="147">
        <v>0</v>
      </c>
      <c r="F839" s="147">
        <v>0</v>
      </c>
      <c r="G839" s="147">
        <v>0</v>
      </c>
      <c r="H839" s="31"/>
      <c r="I839" s="31"/>
    </row>
    <row r="840" spans="1:9" ht="12.75">
      <c r="A840" s="281"/>
      <c r="B840" s="156" t="s">
        <v>526</v>
      </c>
      <c r="C840" s="147">
        <v>125</v>
      </c>
      <c r="D840" s="147">
        <v>0</v>
      </c>
      <c r="E840" s="147">
        <v>125</v>
      </c>
      <c r="F840" s="147">
        <v>0</v>
      </c>
      <c r="G840" s="147">
        <v>0</v>
      </c>
      <c r="H840" s="31"/>
      <c r="I840" s="31"/>
    </row>
    <row r="841" spans="1:9" ht="12.75">
      <c r="A841" s="281"/>
      <c r="B841" s="156" t="s">
        <v>746</v>
      </c>
      <c r="C841" s="147">
        <v>0</v>
      </c>
      <c r="D841" s="147">
        <v>0</v>
      </c>
      <c r="E841" s="147">
        <v>0</v>
      </c>
      <c r="F841" s="147">
        <v>0</v>
      </c>
      <c r="G841" s="147">
        <v>0</v>
      </c>
      <c r="H841" s="31"/>
      <c r="I841" s="31"/>
    </row>
    <row r="842" spans="1:9" ht="12.75">
      <c r="A842" s="281"/>
      <c r="B842" s="156" t="s">
        <v>750</v>
      </c>
      <c r="C842" s="147">
        <v>300</v>
      </c>
      <c r="D842" s="147">
        <v>0</v>
      </c>
      <c r="E842" s="147">
        <v>300</v>
      </c>
      <c r="F842" s="147">
        <v>0</v>
      </c>
      <c r="G842" s="147">
        <v>0</v>
      </c>
      <c r="H842" s="31"/>
      <c r="I842" s="31"/>
    </row>
    <row r="843" spans="1:9" ht="12.75">
      <c r="A843" s="281"/>
      <c r="B843" s="156" t="s">
        <v>754</v>
      </c>
      <c r="C843" s="147">
        <v>150</v>
      </c>
      <c r="D843" s="147">
        <v>0</v>
      </c>
      <c r="E843" s="147">
        <v>150</v>
      </c>
      <c r="F843" s="147">
        <v>0</v>
      </c>
      <c r="G843" s="147">
        <v>0</v>
      </c>
      <c r="H843" s="31"/>
      <c r="I843" s="31"/>
    </row>
    <row r="844" spans="1:9" ht="51">
      <c r="A844" s="281" t="s">
        <v>2040</v>
      </c>
      <c r="B844" s="156" t="s">
        <v>2047</v>
      </c>
      <c r="C844" s="145">
        <f>SUM(C845:C849)</f>
        <v>50</v>
      </c>
      <c r="D844" s="145">
        <f>SUM(D845:D849)</f>
        <v>0</v>
      </c>
      <c r="E844" s="145">
        <f>SUM(E845:E849)</f>
        <v>50</v>
      </c>
      <c r="F844" s="145">
        <f>SUM(F845:F849)</f>
        <v>0</v>
      </c>
      <c r="G844" s="145">
        <f>SUM(G845:G849)</f>
        <v>0</v>
      </c>
      <c r="H844" s="31"/>
      <c r="I844" s="31"/>
    </row>
    <row r="845" spans="1:9" ht="12.75">
      <c r="A845" s="281"/>
      <c r="B845" s="156" t="s">
        <v>517</v>
      </c>
      <c r="C845" s="147">
        <v>0</v>
      </c>
      <c r="D845" s="147">
        <v>0</v>
      </c>
      <c r="E845" s="147">
        <v>0</v>
      </c>
      <c r="F845" s="147">
        <v>0</v>
      </c>
      <c r="G845" s="147">
        <v>0</v>
      </c>
      <c r="H845" s="31"/>
      <c r="I845" s="31"/>
    </row>
    <row r="846" spans="1:9" ht="12.75">
      <c r="A846" s="281"/>
      <c r="B846" s="156" t="s">
        <v>526</v>
      </c>
      <c r="C846" s="147">
        <v>0</v>
      </c>
      <c r="D846" s="147">
        <v>0</v>
      </c>
      <c r="E846" s="147">
        <v>0</v>
      </c>
      <c r="F846" s="147">
        <v>0</v>
      </c>
      <c r="G846" s="147">
        <v>0</v>
      </c>
      <c r="H846" s="31"/>
      <c r="I846" s="31"/>
    </row>
    <row r="847" spans="1:9" ht="12.75">
      <c r="A847" s="281"/>
      <c r="B847" s="156" t="s">
        <v>746</v>
      </c>
      <c r="C847" s="147">
        <v>0</v>
      </c>
      <c r="D847" s="147">
        <v>0</v>
      </c>
      <c r="E847" s="147">
        <v>0</v>
      </c>
      <c r="F847" s="147">
        <v>0</v>
      </c>
      <c r="G847" s="147">
        <v>0</v>
      </c>
      <c r="H847" s="31"/>
      <c r="I847" s="31"/>
    </row>
    <row r="848" spans="1:9" ht="12.75">
      <c r="A848" s="281"/>
      <c r="B848" s="156" t="s">
        <v>750</v>
      </c>
      <c r="C848" s="147">
        <v>50</v>
      </c>
      <c r="D848" s="147">
        <v>0</v>
      </c>
      <c r="E848" s="147">
        <v>50</v>
      </c>
      <c r="F848" s="147">
        <v>0</v>
      </c>
      <c r="G848" s="147">
        <v>0</v>
      </c>
      <c r="H848" s="31"/>
      <c r="I848" s="31"/>
    </row>
    <row r="849" spans="1:9" ht="12.75">
      <c r="A849" s="281"/>
      <c r="B849" s="156" t="s">
        <v>754</v>
      </c>
      <c r="C849" s="147">
        <v>0</v>
      </c>
      <c r="D849" s="147">
        <v>0</v>
      </c>
      <c r="E849" s="147">
        <v>0</v>
      </c>
      <c r="F849" s="147">
        <v>0</v>
      </c>
      <c r="G849" s="147">
        <v>0</v>
      </c>
      <c r="H849" s="31"/>
      <c r="I849" s="31"/>
    </row>
    <row r="850" spans="1:9" ht="38.25">
      <c r="A850" s="281" t="s">
        <v>2041</v>
      </c>
      <c r="B850" s="156" t="s">
        <v>2048</v>
      </c>
      <c r="C850" s="145">
        <v>0</v>
      </c>
      <c r="D850" s="145">
        <f>SUM(D851:D855)</f>
        <v>0</v>
      </c>
      <c r="E850" s="145">
        <f>SUM(E851:E855)</f>
        <v>0</v>
      </c>
      <c r="F850" s="145">
        <f>SUM(F851:F855)</f>
        <v>0</v>
      </c>
      <c r="G850" s="145">
        <f>SUM(G851:G855)</f>
        <v>0</v>
      </c>
      <c r="H850" s="31"/>
      <c r="I850" s="31"/>
    </row>
    <row r="851" spans="1:9" ht="12.75">
      <c r="A851" s="281"/>
      <c r="B851" s="156" t="s">
        <v>517</v>
      </c>
      <c r="C851" s="147">
        <v>0</v>
      </c>
      <c r="D851" s="147">
        <v>0</v>
      </c>
      <c r="E851" s="147">
        <v>0</v>
      </c>
      <c r="F851" s="147">
        <v>0</v>
      </c>
      <c r="G851" s="147">
        <v>0</v>
      </c>
      <c r="H851" s="31"/>
      <c r="I851" s="31"/>
    </row>
    <row r="852" spans="1:9" ht="12.75">
      <c r="A852" s="281"/>
      <c r="B852" s="156" t="s">
        <v>526</v>
      </c>
      <c r="C852" s="147">
        <v>0</v>
      </c>
      <c r="D852" s="147">
        <v>0</v>
      </c>
      <c r="E852" s="147">
        <v>0</v>
      </c>
      <c r="F852" s="147">
        <v>0</v>
      </c>
      <c r="G852" s="147">
        <v>0</v>
      </c>
      <c r="H852" s="31"/>
      <c r="I852" s="31"/>
    </row>
    <row r="853" spans="1:9" ht="12.75">
      <c r="A853" s="281"/>
      <c r="B853" s="156" t="s">
        <v>746</v>
      </c>
      <c r="C853" s="147">
        <v>0</v>
      </c>
      <c r="D853" s="147">
        <v>0</v>
      </c>
      <c r="E853" s="147">
        <v>0</v>
      </c>
      <c r="F853" s="147">
        <v>0</v>
      </c>
      <c r="G853" s="147">
        <v>0</v>
      </c>
      <c r="H853" s="31"/>
      <c r="I853" s="31"/>
    </row>
    <row r="854" spans="1:9" ht="12.75">
      <c r="A854" s="281"/>
      <c r="B854" s="156" t="s">
        <v>750</v>
      </c>
      <c r="C854" s="147">
        <v>0</v>
      </c>
      <c r="D854" s="147">
        <v>0</v>
      </c>
      <c r="E854" s="147">
        <v>0</v>
      </c>
      <c r="F854" s="147">
        <v>0</v>
      </c>
      <c r="G854" s="147">
        <v>0</v>
      </c>
      <c r="H854" s="31"/>
      <c r="I854" s="31"/>
    </row>
    <row r="855" spans="1:9" ht="12.75">
      <c r="A855" s="281"/>
      <c r="B855" s="156" t="s">
        <v>754</v>
      </c>
      <c r="C855" s="147">
        <v>0</v>
      </c>
      <c r="D855" s="147">
        <v>0</v>
      </c>
      <c r="E855" s="147">
        <v>0</v>
      </c>
      <c r="F855" s="147">
        <v>0</v>
      </c>
      <c r="G855" s="147">
        <v>0</v>
      </c>
      <c r="H855" s="31"/>
      <c r="I855" s="31"/>
    </row>
    <row r="856" spans="1:9" ht="19.5" customHeight="1">
      <c r="A856" s="126" t="s">
        <v>1996</v>
      </c>
      <c r="B856" s="285" t="s">
        <v>2057</v>
      </c>
      <c r="C856" s="285"/>
      <c r="D856" s="285"/>
      <c r="E856" s="285"/>
      <c r="F856" s="285"/>
      <c r="G856" s="285"/>
      <c r="H856" s="31"/>
      <c r="I856" s="31"/>
    </row>
    <row r="857" spans="1:9" ht="25.5">
      <c r="A857" s="281" t="s">
        <v>1998</v>
      </c>
      <c r="B857" s="156" t="s">
        <v>2049</v>
      </c>
      <c r="C857" s="145">
        <v>400</v>
      </c>
      <c r="D857" s="145">
        <f>SUM(D858:D862)</f>
        <v>0</v>
      </c>
      <c r="E857" s="145">
        <f>SUM(E858:E862)</f>
        <v>400</v>
      </c>
      <c r="F857" s="145">
        <f>SUM(F858:F862)</f>
        <v>0</v>
      </c>
      <c r="G857" s="145">
        <f>SUM(G858:G862)</f>
        <v>0</v>
      </c>
      <c r="H857" s="31"/>
      <c r="I857" s="31"/>
    </row>
    <row r="858" spans="1:9" ht="12.75">
      <c r="A858" s="281"/>
      <c r="B858" s="156" t="s">
        <v>517</v>
      </c>
      <c r="C858" s="147">
        <v>0</v>
      </c>
      <c r="D858" s="147">
        <v>0</v>
      </c>
      <c r="E858" s="147">
        <v>0</v>
      </c>
      <c r="F858" s="147">
        <v>0</v>
      </c>
      <c r="G858" s="147">
        <v>0</v>
      </c>
      <c r="H858" s="31"/>
      <c r="I858" s="31"/>
    </row>
    <row r="859" spans="1:9" ht="12.75">
      <c r="A859" s="281"/>
      <c r="B859" s="156" t="s">
        <v>526</v>
      </c>
      <c r="C859" s="147">
        <v>0</v>
      </c>
      <c r="D859" s="147">
        <v>0</v>
      </c>
      <c r="E859" s="147">
        <v>0</v>
      </c>
      <c r="F859" s="147">
        <v>0</v>
      </c>
      <c r="G859" s="147">
        <v>0</v>
      </c>
      <c r="H859" s="31"/>
      <c r="I859" s="31"/>
    </row>
    <row r="860" spans="1:9" ht="12.75">
      <c r="A860" s="281"/>
      <c r="B860" s="156" t="s">
        <v>746</v>
      </c>
      <c r="C860" s="147">
        <v>0</v>
      </c>
      <c r="D860" s="147">
        <v>0</v>
      </c>
      <c r="E860" s="147">
        <v>0</v>
      </c>
      <c r="F860" s="147">
        <v>0</v>
      </c>
      <c r="G860" s="147">
        <v>0</v>
      </c>
      <c r="H860" s="31"/>
      <c r="I860" s="31"/>
    </row>
    <row r="861" spans="1:9" ht="12.75">
      <c r="A861" s="281"/>
      <c r="B861" s="156" t="s">
        <v>750</v>
      </c>
      <c r="C861" s="147">
        <v>200</v>
      </c>
      <c r="D861" s="147">
        <v>0</v>
      </c>
      <c r="E861" s="147">
        <v>200</v>
      </c>
      <c r="F861" s="147">
        <v>0</v>
      </c>
      <c r="G861" s="147">
        <v>0</v>
      </c>
      <c r="H861" s="31"/>
      <c r="I861" s="31"/>
    </row>
    <row r="862" spans="1:9" ht="19.5" customHeight="1">
      <c r="A862" s="281"/>
      <c r="B862" s="156" t="s">
        <v>754</v>
      </c>
      <c r="C862" s="147">
        <v>200</v>
      </c>
      <c r="D862" s="147">
        <v>0</v>
      </c>
      <c r="E862" s="147">
        <v>200</v>
      </c>
      <c r="F862" s="147">
        <v>0</v>
      </c>
      <c r="G862" s="147">
        <v>0</v>
      </c>
      <c r="H862" s="31"/>
      <c r="I862" s="31"/>
    </row>
    <row r="863" spans="1:9" ht="38.25">
      <c r="A863" s="281" t="s">
        <v>2005</v>
      </c>
      <c r="B863" s="156" t="s">
        <v>2050</v>
      </c>
      <c r="C863" s="145">
        <f>SUM(C864:C868)</f>
        <v>0</v>
      </c>
      <c r="D863" s="145">
        <f>SUM(D864:D868)</f>
        <v>0</v>
      </c>
      <c r="E863" s="145">
        <f>SUM(E864:E868)</f>
        <v>0</v>
      </c>
      <c r="F863" s="145">
        <f>SUM(F864:F868)</f>
        <v>0</v>
      </c>
      <c r="G863" s="145">
        <f>SUM(G864:G868)</f>
        <v>0</v>
      </c>
      <c r="H863" s="31"/>
      <c r="I863" s="31"/>
    </row>
    <row r="864" spans="1:9" ht="12.75">
      <c r="A864" s="281"/>
      <c r="B864" s="156" t="s">
        <v>517</v>
      </c>
      <c r="C864" s="147">
        <v>0</v>
      </c>
      <c r="D864" s="147">
        <v>0</v>
      </c>
      <c r="E864" s="147">
        <v>0</v>
      </c>
      <c r="F864" s="147">
        <v>0</v>
      </c>
      <c r="G864" s="147">
        <v>0</v>
      </c>
      <c r="H864" s="31"/>
      <c r="I864" s="31"/>
    </row>
    <row r="865" spans="1:9" ht="12.75">
      <c r="A865" s="281"/>
      <c r="B865" s="156" t="s">
        <v>526</v>
      </c>
      <c r="C865" s="147">
        <v>0</v>
      </c>
      <c r="D865" s="147">
        <v>0</v>
      </c>
      <c r="E865" s="147">
        <v>0</v>
      </c>
      <c r="F865" s="147">
        <v>0</v>
      </c>
      <c r="G865" s="147">
        <v>0</v>
      </c>
      <c r="H865" s="31"/>
      <c r="I865" s="31"/>
    </row>
    <row r="866" spans="1:9" ht="12.75">
      <c r="A866" s="281"/>
      <c r="B866" s="156" t="s">
        <v>746</v>
      </c>
      <c r="C866" s="147">
        <v>0</v>
      </c>
      <c r="D866" s="147">
        <v>0</v>
      </c>
      <c r="E866" s="147">
        <v>0</v>
      </c>
      <c r="F866" s="147">
        <v>0</v>
      </c>
      <c r="G866" s="147">
        <v>0</v>
      </c>
      <c r="H866" s="31"/>
      <c r="I866" s="31"/>
    </row>
    <row r="867" spans="1:9" ht="12.75">
      <c r="A867" s="281"/>
      <c r="B867" s="156" t="s">
        <v>750</v>
      </c>
      <c r="C867" s="147">
        <v>0</v>
      </c>
      <c r="D867" s="147">
        <v>0</v>
      </c>
      <c r="E867" s="147">
        <v>0</v>
      </c>
      <c r="F867" s="147">
        <v>0</v>
      </c>
      <c r="G867" s="147">
        <v>0</v>
      </c>
      <c r="H867" s="31"/>
      <c r="I867" s="31"/>
    </row>
    <row r="868" spans="1:9" ht="12.75">
      <c r="A868" s="281"/>
      <c r="B868" s="156" t="s">
        <v>754</v>
      </c>
      <c r="C868" s="147">
        <v>0</v>
      </c>
      <c r="D868" s="147">
        <v>0</v>
      </c>
      <c r="E868" s="147">
        <v>0</v>
      </c>
      <c r="F868" s="147">
        <v>0</v>
      </c>
      <c r="G868" s="147">
        <v>0</v>
      </c>
      <c r="H868" s="31"/>
      <c r="I868" s="31"/>
    </row>
    <row r="869" spans="1:9" ht="25.5">
      <c r="A869" s="281" t="s">
        <v>2010</v>
      </c>
      <c r="B869" s="156" t="s">
        <v>2051</v>
      </c>
      <c r="C869" s="145">
        <f>SUM(C870:C874)</f>
        <v>0</v>
      </c>
      <c r="D869" s="145">
        <f>SUM(D870:D874)</f>
        <v>0</v>
      </c>
      <c r="E869" s="145">
        <f>SUM(E870:E874)</f>
        <v>0</v>
      </c>
      <c r="F869" s="145">
        <f>SUM(F870:F874)</f>
        <v>0</v>
      </c>
      <c r="G869" s="145">
        <f>SUM(G870:G874)</f>
        <v>0</v>
      </c>
      <c r="H869" s="31"/>
      <c r="I869" s="31"/>
    </row>
    <row r="870" spans="1:9" ht="12.75">
      <c r="A870" s="281"/>
      <c r="B870" s="156" t="s">
        <v>517</v>
      </c>
      <c r="C870" s="147">
        <v>0</v>
      </c>
      <c r="D870" s="147">
        <v>0</v>
      </c>
      <c r="E870" s="147">
        <v>0</v>
      </c>
      <c r="F870" s="147">
        <v>0</v>
      </c>
      <c r="G870" s="147">
        <v>0</v>
      </c>
      <c r="H870" s="31"/>
      <c r="I870" s="31"/>
    </row>
    <row r="871" spans="1:9" ht="12.75">
      <c r="A871" s="281"/>
      <c r="B871" s="156" t="s">
        <v>526</v>
      </c>
      <c r="C871" s="147">
        <v>0</v>
      </c>
      <c r="D871" s="147">
        <v>0</v>
      </c>
      <c r="E871" s="147">
        <v>0</v>
      </c>
      <c r="F871" s="147">
        <v>0</v>
      </c>
      <c r="G871" s="147">
        <v>0</v>
      </c>
      <c r="H871" s="31"/>
      <c r="I871" s="31"/>
    </row>
    <row r="872" spans="1:9" ht="12.75">
      <c r="A872" s="281"/>
      <c r="B872" s="156" t="s">
        <v>746</v>
      </c>
      <c r="C872" s="147">
        <v>0</v>
      </c>
      <c r="D872" s="147">
        <v>0</v>
      </c>
      <c r="E872" s="147">
        <v>0</v>
      </c>
      <c r="F872" s="147">
        <v>0</v>
      </c>
      <c r="G872" s="147">
        <v>0</v>
      </c>
      <c r="H872" s="31"/>
      <c r="I872" s="31"/>
    </row>
    <row r="873" spans="1:9" ht="12.75">
      <c r="A873" s="281"/>
      <c r="B873" s="156" t="s">
        <v>750</v>
      </c>
      <c r="C873" s="147">
        <v>0</v>
      </c>
      <c r="D873" s="147">
        <v>0</v>
      </c>
      <c r="E873" s="147">
        <v>0</v>
      </c>
      <c r="F873" s="147">
        <v>0</v>
      </c>
      <c r="G873" s="147">
        <v>0</v>
      </c>
      <c r="H873" s="31"/>
      <c r="I873" s="31"/>
    </row>
    <row r="874" spans="1:9" ht="12.75">
      <c r="A874" s="281"/>
      <c r="B874" s="156" t="s">
        <v>754</v>
      </c>
      <c r="C874" s="147">
        <v>0</v>
      </c>
      <c r="D874" s="147">
        <v>0</v>
      </c>
      <c r="E874" s="147">
        <v>0</v>
      </c>
      <c r="F874" s="147">
        <v>0</v>
      </c>
      <c r="G874" s="147">
        <v>0</v>
      </c>
      <c r="H874" s="31"/>
      <c r="I874" s="31"/>
    </row>
    <row r="875" spans="1:9" ht="12.75">
      <c r="A875" s="266" t="s">
        <v>2058</v>
      </c>
      <c r="B875" s="156" t="s">
        <v>2052</v>
      </c>
      <c r="C875" s="145">
        <f>SUM(C876:C880)</f>
        <v>200</v>
      </c>
      <c r="D875" s="145">
        <f>SUM(D876:D880)</f>
        <v>0</v>
      </c>
      <c r="E875" s="145">
        <f>SUM(E876:E880)</f>
        <v>200</v>
      </c>
      <c r="F875" s="145">
        <f>SUM(F876:F880)</f>
        <v>0</v>
      </c>
      <c r="G875" s="145">
        <f>SUM(G876:G880)</f>
        <v>0</v>
      </c>
      <c r="H875" s="31"/>
      <c r="I875" s="31"/>
    </row>
    <row r="876" spans="1:9" ht="12.75">
      <c r="A876" s="281"/>
      <c r="B876" s="156" t="s">
        <v>517</v>
      </c>
      <c r="C876" s="147">
        <v>0</v>
      </c>
      <c r="D876" s="147">
        <v>0</v>
      </c>
      <c r="E876" s="147">
        <v>0</v>
      </c>
      <c r="F876" s="147">
        <v>0</v>
      </c>
      <c r="G876" s="147">
        <v>0</v>
      </c>
      <c r="H876" s="31"/>
      <c r="I876" s="31"/>
    </row>
    <row r="877" spans="1:9" ht="12.75">
      <c r="A877" s="281"/>
      <c r="B877" s="156" t="s">
        <v>526</v>
      </c>
      <c r="C877" s="147">
        <v>0</v>
      </c>
      <c r="D877" s="147">
        <v>0</v>
      </c>
      <c r="E877" s="147">
        <v>0</v>
      </c>
      <c r="F877" s="147">
        <v>0</v>
      </c>
      <c r="G877" s="147">
        <v>0</v>
      </c>
      <c r="H877" s="31"/>
      <c r="I877" s="31"/>
    </row>
    <row r="878" spans="1:9" ht="12.75">
      <c r="A878" s="281"/>
      <c r="B878" s="156" t="s">
        <v>746</v>
      </c>
      <c r="C878" s="147">
        <v>100</v>
      </c>
      <c r="D878" s="147">
        <v>0</v>
      </c>
      <c r="E878" s="147">
        <v>100</v>
      </c>
      <c r="F878" s="147">
        <v>0</v>
      </c>
      <c r="G878" s="147">
        <v>0</v>
      </c>
      <c r="H878" s="31"/>
      <c r="I878" s="31"/>
    </row>
    <row r="879" spans="1:9" ht="12.75">
      <c r="A879" s="281"/>
      <c r="B879" s="156" t="s">
        <v>750</v>
      </c>
      <c r="C879" s="147">
        <v>0</v>
      </c>
      <c r="D879" s="147">
        <v>0</v>
      </c>
      <c r="E879" s="147">
        <v>0</v>
      </c>
      <c r="F879" s="147">
        <v>0</v>
      </c>
      <c r="G879" s="147">
        <v>0</v>
      </c>
      <c r="H879" s="31"/>
      <c r="I879" s="31"/>
    </row>
    <row r="880" spans="1:9" ht="12.75">
      <c r="A880" s="281"/>
      <c r="B880" s="156" t="s">
        <v>754</v>
      </c>
      <c r="C880" s="147">
        <v>100</v>
      </c>
      <c r="D880" s="147">
        <v>0</v>
      </c>
      <c r="E880" s="147">
        <v>100</v>
      </c>
      <c r="F880" s="147">
        <v>0</v>
      </c>
      <c r="G880" s="147"/>
      <c r="H880" s="31"/>
      <c r="I880" s="31"/>
    </row>
    <row r="881" spans="1:9" ht="25.5">
      <c r="A881" s="281" t="s">
        <v>2059</v>
      </c>
      <c r="B881" s="156" t="s">
        <v>2053</v>
      </c>
      <c r="C881" s="145">
        <f>SUM(C882:C886)</f>
        <v>75</v>
      </c>
      <c r="D881" s="145">
        <f>SUM(D882:D886)</f>
        <v>0</v>
      </c>
      <c r="E881" s="145">
        <f>SUM(E882:E886)</f>
        <v>75</v>
      </c>
      <c r="F881" s="145">
        <f>SUM(F882:F886)</f>
        <v>0</v>
      </c>
      <c r="G881" s="145">
        <f>SUM(G882:G886)</f>
        <v>0</v>
      </c>
      <c r="H881" s="31"/>
      <c r="I881" s="31"/>
    </row>
    <row r="882" spans="1:9" ht="12.75">
      <c r="A882" s="281"/>
      <c r="B882" s="156" t="s">
        <v>517</v>
      </c>
      <c r="C882" s="147">
        <v>0</v>
      </c>
      <c r="D882" s="147">
        <v>0</v>
      </c>
      <c r="E882" s="147">
        <v>0</v>
      </c>
      <c r="F882" s="147">
        <v>0</v>
      </c>
      <c r="G882" s="147">
        <v>0</v>
      </c>
      <c r="H882" s="31"/>
      <c r="I882" s="31"/>
    </row>
    <row r="883" spans="1:9" ht="12.75">
      <c r="A883" s="281"/>
      <c r="B883" s="156" t="s">
        <v>526</v>
      </c>
      <c r="C883" s="147">
        <v>0</v>
      </c>
      <c r="D883" s="147">
        <v>0</v>
      </c>
      <c r="E883" s="147">
        <v>0</v>
      </c>
      <c r="F883" s="147">
        <v>0</v>
      </c>
      <c r="G883" s="147">
        <v>0</v>
      </c>
      <c r="H883" s="31"/>
      <c r="I883" s="31"/>
    </row>
    <row r="884" spans="1:9" ht="12.75">
      <c r="A884" s="281"/>
      <c r="B884" s="156" t="s">
        <v>746</v>
      </c>
      <c r="C884" s="147">
        <v>0</v>
      </c>
      <c r="D884" s="147">
        <v>0</v>
      </c>
      <c r="E884" s="147">
        <v>0</v>
      </c>
      <c r="F884" s="147">
        <v>0</v>
      </c>
      <c r="G884" s="147">
        <v>0</v>
      </c>
      <c r="H884" s="31"/>
      <c r="I884" s="31"/>
    </row>
    <row r="885" spans="1:9" ht="12.75">
      <c r="A885" s="281"/>
      <c r="B885" s="156" t="s">
        <v>750</v>
      </c>
      <c r="C885" s="147">
        <v>0</v>
      </c>
      <c r="D885" s="147">
        <v>0</v>
      </c>
      <c r="E885" s="147">
        <v>0</v>
      </c>
      <c r="F885" s="147">
        <v>0</v>
      </c>
      <c r="G885" s="147">
        <v>0</v>
      </c>
      <c r="H885" s="31"/>
      <c r="I885" s="31"/>
    </row>
    <row r="886" spans="1:9" ht="12.75">
      <c r="A886" s="281"/>
      <c r="B886" s="156" t="s">
        <v>754</v>
      </c>
      <c r="C886" s="147">
        <v>75</v>
      </c>
      <c r="D886" s="147">
        <v>0</v>
      </c>
      <c r="E886" s="147">
        <v>75</v>
      </c>
      <c r="F886" s="147">
        <v>0</v>
      </c>
      <c r="G886" s="147">
        <v>0</v>
      </c>
      <c r="H886" s="31"/>
      <c r="I886" s="31"/>
    </row>
    <row r="887" spans="1:9" ht="38.25">
      <c r="A887" s="281" t="s">
        <v>2060</v>
      </c>
      <c r="B887" s="156" t="s">
        <v>2054</v>
      </c>
      <c r="C887" s="145">
        <f>SUM(C888:C892)</f>
        <v>175</v>
      </c>
      <c r="D887" s="145">
        <f>SUM(D888:D892)</f>
        <v>0</v>
      </c>
      <c r="E887" s="145">
        <f>SUM(E888:E892)</f>
        <v>175</v>
      </c>
      <c r="F887" s="145">
        <f>SUM(F888:F892)</f>
        <v>0</v>
      </c>
      <c r="G887" s="145">
        <f>SUM(G888:G892)</f>
        <v>0</v>
      </c>
      <c r="H887" s="31"/>
      <c r="I887" s="31"/>
    </row>
    <row r="888" spans="1:9" ht="12.75">
      <c r="A888" s="281"/>
      <c r="B888" s="156" t="s">
        <v>517</v>
      </c>
      <c r="C888" s="147">
        <v>0</v>
      </c>
      <c r="D888" s="147">
        <v>0</v>
      </c>
      <c r="E888" s="147">
        <v>0</v>
      </c>
      <c r="F888" s="147">
        <v>0</v>
      </c>
      <c r="G888" s="147">
        <v>0</v>
      </c>
      <c r="H888" s="31"/>
      <c r="I888" s="31"/>
    </row>
    <row r="889" spans="1:9" ht="12.75">
      <c r="A889" s="281"/>
      <c r="B889" s="156" t="s">
        <v>526</v>
      </c>
      <c r="C889" s="147">
        <v>0</v>
      </c>
      <c r="D889" s="147">
        <v>0</v>
      </c>
      <c r="E889" s="147">
        <v>0</v>
      </c>
      <c r="F889" s="147">
        <v>0</v>
      </c>
      <c r="G889" s="147">
        <v>0</v>
      </c>
      <c r="H889" s="31"/>
      <c r="I889" s="31"/>
    </row>
    <row r="890" spans="1:9" ht="12.75">
      <c r="A890" s="281"/>
      <c r="B890" s="156" t="s">
        <v>746</v>
      </c>
      <c r="C890" s="147">
        <v>0</v>
      </c>
      <c r="D890" s="147">
        <v>0</v>
      </c>
      <c r="E890" s="147">
        <v>0</v>
      </c>
      <c r="F890" s="147">
        <v>0</v>
      </c>
      <c r="G890" s="147">
        <v>0</v>
      </c>
      <c r="H890" s="31"/>
      <c r="I890" s="31"/>
    </row>
    <row r="891" spans="1:9" ht="12.75">
      <c r="A891" s="281"/>
      <c r="B891" s="156" t="s">
        <v>750</v>
      </c>
      <c r="C891" s="147">
        <v>100</v>
      </c>
      <c r="D891" s="147">
        <v>0</v>
      </c>
      <c r="E891" s="147">
        <v>100</v>
      </c>
      <c r="F891" s="147">
        <v>0</v>
      </c>
      <c r="G891" s="147">
        <v>0</v>
      </c>
      <c r="H891" s="31"/>
      <c r="I891" s="31"/>
    </row>
    <row r="892" spans="1:9" ht="12.75">
      <c r="A892" s="281"/>
      <c r="B892" s="156" t="s">
        <v>754</v>
      </c>
      <c r="C892" s="147">
        <v>75</v>
      </c>
      <c r="D892" s="147">
        <v>0</v>
      </c>
      <c r="E892" s="147">
        <v>75</v>
      </c>
      <c r="F892" s="147">
        <v>0</v>
      </c>
      <c r="G892" s="147">
        <v>0</v>
      </c>
      <c r="H892" s="31"/>
      <c r="I892" s="31"/>
    </row>
    <row r="893" spans="1:9" ht="25.5">
      <c r="A893" s="281" t="s">
        <v>2061</v>
      </c>
      <c r="B893" s="156" t="s">
        <v>2055</v>
      </c>
      <c r="C893" s="145">
        <f>SUM(C894:C898)</f>
        <v>705</v>
      </c>
      <c r="D893" s="145">
        <f>SUM(D894:D898)</f>
        <v>0</v>
      </c>
      <c r="E893" s="145">
        <f>SUM(E894:E898)</f>
        <v>705</v>
      </c>
      <c r="F893" s="145">
        <f>SUM(F894:F898)</f>
        <v>0</v>
      </c>
      <c r="G893" s="145">
        <f>SUM(G894:G898)</f>
        <v>0</v>
      </c>
      <c r="H893" s="31"/>
      <c r="I893" s="31"/>
    </row>
    <row r="894" spans="1:9" ht="12.75">
      <c r="A894" s="281"/>
      <c r="B894" s="156" t="s">
        <v>517</v>
      </c>
      <c r="C894" s="147">
        <v>0</v>
      </c>
      <c r="D894" s="147">
        <v>0</v>
      </c>
      <c r="E894" s="147">
        <v>0</v>
      </c>
      <c r="F894" s="147">
        <v>0</v>
      </c>
      <c r="G894" s="147">
        <v>0</v>
      </c>
      <c r="H894" s="31"/>
      <c r="I894" s="31"/>
    </row>
    <row r="895" spans="1:9" ht="12.75">
      <c r="A895" s="281"/>
      <c r="B895" s="156" t="s">
        <v>526</v>
      </c>
      <c r="C895" s="147">
        <v>105</v>
      </c>
      <c r="D895" s="147">
        <v>0</v>
      </c>
      <c r="E895" s="147">
        <v>105</v>
      </c>
      <c r="F895" s="147">
        <v>0</v>
      </c>
      <c r="G895" s="147">
        <v>0</v>
      </c>
      <c r="H895" s="31"/>
      <c r="I895" s="31"/>
    </row>
    <row r="896" spans="1:9" ht="12.75">
      <c r="A896" s="281"/>
      <c r="B896" s="156" t="s">
        <v>746</v>
      </c>
      <c r="C896" s="147">
        <v>0</v>
      </c>
      <c r="D896" s="147">
        <v>0</v>
      </c>
      <c r="E896" s="147">
        <v>0</v>
      </c>
      <c r="F896" s="147">
        <v>0</v>
      </c>
      <c r="G896" s="147">
        <v>0</v>
      </c>
      <c r="H896" s="31"/>
      <c r="I896" s="31"/>
    </row>
    <row r="897" spans="1:9" ht="12.75">
      <c r="A897" s="281"/>
      <c r="B897" s="156" t="s">
        <v>750</v>
      </c>
      <c r="C897" s="147">
        <v>300</v>
      </c>
      <c r="D897" s="147">
        <v>0</v>
      </c>
      <c r="E897" s="147">
        <v>300</v>
      </c>
      <c r="F897" s="147">
        <v>0</v>
      </c>
      <c r="G897" s="147">
        <v>0</v>
      </c>
      <c r="H897" s="31"/>
      <c r="I897" s="31"/>
    </row>
    <row r="898" spans="1:9" ht="12.75">
      <c r="A898" s="281"/>
      <c r="B898" s="156" t="s">
        <v>754</v>
      </c>
      <c r="C898" s="147">
        <v>300</v>
      </c>
      <c r="D898" s="147">
        <v>0</v>
      </c>
      <c r="E898" s="147">
        <v>300</v>
      </c>
      <c r="F898" s="147">
        <v>0</v>
      </c>
      <c r="G898" s="147">
        <v>0</v>
      </c>
      <c r="H898" s="31"/>
      <c r="I898" s="31"/>
    </row>
    <row r="899" spans="1:9" ht="25.5">
      <c r="A899" s="281" t="s">
        <v>2062</v>
      </c>
      <c r="B899" s="156" t="s">
        <v>2056</v>
      </c>
      <c r="C899" s="145">
        <f>SUM(C900:C904)</f>
        <v>150</v>
      </c>
      <c r="D899" s="145">
        <f>SUM(D900:D904)</f>
        <v>0</v>
      </c>
      <c r="E899" s="145">
        <f>SUM(E900:E904)</f>
        <v>150</v>
      </c>
      <c r="F899" s="145">
        <f>SUM(F900:F904)</f>
        <v>0</v>
      </c>
      <c r="G899" s="145">
        <f>SUM(G900:G904)</f>
        <v>0</v>
      </c>
      <c r="H899" s="31"/>
      <c r="I899" s="31"/>
    </row>
    <row r="900" spans="1:9" ht="12.75">
      <c r="A900" s="281"/>
      <c r="B900" s="156" t="s">
        <v>517</v>
      </c>
      <c r="C900" s="147">
        <v>0</v>
      </c>
      <c r="D900" s="147">
        <v>0</v>
      </c>
      <c r="E900" s="147">
        <v>0</v>
      </c>
      <c r="F900" s="147">
        <v>0</v>
      </c>
      <c r="G900" s="147">
        <v>0</v>
      </c>
      <c r="H900" s="31"/>
      <c r="I900" s="31"/>
    </row>
    <row r="901" spans="1:9" ht="12.75">
      <c r="A901" s="281"/>
      <c r="B901" s="156" t="s">
        <v>526</v>
      </c>
      <c r="C901" s="147">
        <v>0</v>
      </c>
      <c r="D901" s="147">
        <v>0</v>
      </c>
      <c r="E901" s="147">
        <v>0</v>
      </c>
      <c r="F901" s="147">
        <v>0</v>
      </c>
      <c r="G901" s="147">
        <v>0</v>
      </c>
      <c r="H901" s="31"/>
      <c r="I901" s="31"/>
    </row>
    <row r="902" spans="1:9" ht="12.75">
      <c r="A902" s="281"/>
      <c r="B902" s="156" t="s">
        <v>746</v>
      </c>
      <c r="C902" s="147">
        <v>0</v>
      </c>
      <c r="D902" s="147">
        <v>0</v>
      </c>
      <c r="E902" s="147">
        <v>0</v>
      </c>
      <c r="F902" s="147">
        <v>0</v>
      </c>
      <c r="G902" s="147">
        <v>0</v>
      </c>
      <c r="H902" s="31"/>
      <c r="I902" s="31"/>
    </row>
    <row r="903" spans="1:9" ht="12.75">
      <c r="A903" s="281"/>
      <c r="B903" s="156" t="s">
        <v>750</v>
      </c>
      <c r="C903" s="147">
        <v>50</v>
      </c>
      <c r="D903" s="147">
        <v>0</v>
      </c>
      <c r="E903" s="147">
        <v>50</v>
      </c>
      <c r="F903" s="147">
        <v>0</v>
      </c>
      <c r="G903" s="147">
        <v>0</v>
      </c>
      <c r="H903" s="31"/>
      <c r="I903" s="31"/>
    </row>
    <row r="904" spans="1:9" ht="12.75">
      <c r="A904" s="281"/>
      <c r="B904" s="156" t="s">
        <v>754</v>
      </c>
      <c r="C904" s="147">
        <v>100</v>
      </c>
      <c r="D904" s="147">
        <v>0</v>
      </c>
      <c r="E904" s="147">
        <v>100</v>
      </c>
      <c r="F904" s="147">
        <v>0</v>
      </c>
      <c r="G904" s="147">
        <v>0</v>
      </c>
      <c r="H904" s="31"/>
      <c r="I904" s="31"/>
    </row>
    <row r="905" spans="1:9" ht="12.75">
      <c r="A905" s="126" t="s">
        <v>2016</v>
      </c>
      <c r="B905" s="285" t="s">
        <v>2017</v>
      </c>
      <c r="C905" s="285"/>
      <c r="D905" s="285"/>
      <c r="E905" s="285"/>
      <c r="F905" s="285"/>
      <c r="G905" s="285"/>
      <c r="H905" s="31"/>
      <c r="I905" s="31"/>
    </row>
    <row r="906" spans="1:9" ht="25.5">
      <c r="A906" s="281" t="s">
        <v>2018</v>
      </c>
      <c r="B906" s="156" t="s">
        <v>2019</v>
      </c>
      <c r="C906" s="145">
        <f>SUM(C907:C911)</f>
        <v>200</v>
      </c>
      <c r="D906" s="145">
        <f>SUM(D907:D911)</f>
        <v>0</v>
      </c>
      <c r="E906" s="145">
        <f>SUM(E907:E911)</f>
        <v>200</v>
      </c>
      <c r="F906" s="145">
        <f>SUM(F907:F911)</f>
        <v>0</v>
      </c>
      <c r="G906" s="145">
        <f>SUM(G907:G911)</f>
        <v>0</v>
      </c>
      <c r="H906" s="31"/>
      <c r="I906" s="31"/>
    </row>
    <row r="907" spans="1:9" ht="12.75">
      <c r="A907" s="281"/>
      <c r="B907" s="156" t="s">
        <v>517</v>
      </c>
      <c r="C907" s="147">
        <v>0</v>
      </c>
      <c r="D907" s="147">
        <v>0</v>
      </c>
      <c r="E907" s="147">
        <v>0</v>
      </c>
      <c r="F907" s="147">
        <v>0</v>
      </c>
      <c r="G907" s="147">
        <v>0</v>
      </c>
      <c r="H907" s="31"/>
      <c r="I907" s="31"/>
    </row>
    <row r="908" spans="1:9" ht="12.75">
      <c r="A908" s="281"/>
      <c r="B908" s="156" t="s">
        <v>526</v>
      </c>
      <c r="C908" s="147">
        <v>0</v>
      </c>
      <c r="D908" s="147">
        <v>0</v>
      </c>
      <c r="E908" s="147">
        <v>0</v>
      </c>
      <c r="F908" s="147">
        <v>0</v>
      </c>
      <c r="G908" s="147">
        <v>0</v>
      </c>
      <c r="H908" s="31"/>
      <c r="I908" s="31"/>
    </row>
    <row r="909" spans="1:9" ht="12.75">
      <c r="A909" s="281"/>
      <c r="B909" s="156" t="s">
        <v>746</v>
      </c>
      <c r="C909" s="147">
        <v>0</v>
      </c>
      <c r="D909" s="147">
        <v>0</v>
      </c>
      <c r="E909" s="147">
        <v>0</v>
      </c>
      <c r="F909" s="147">
        <v>0</v>
      </c>
      <c r="G909" s="147">
        <v>0</v>
      </c>
      <c r="H909" s="31"/>
      <c r="I909" s="31"/>
    </row>
    <row r="910" spans="1:9" ht="12.75">
      <c r="A910" s="281"/>
      <c r="B910" s="156" t="s">
        <v>750</v>
      </c>
      <c r="C910" s="147">
        <v>90</v>
      </c>
      <c r="D910" s="147">
        <v>0</v>
      </c>
      <c r="E910" s="147">
        <v>90</v>
      </c>
      <c r="F910" s="147">
        <v>0</v>
      </c>
      <c r="G910" s="147">
        <v>0</v>
      </c>
      <c r="H910" s="31"/>
      <c r="I910" s="31"/>
    </row>
    <row r="911" spans="1:9" ht="12.75">
      <c r="A911" s="281"/>
      <c r="B911" s="156" t="s">
        <v>754</v>
      </c>
      <c r="C911" s="147">
        <v>110</v>
      </c>
      <c r="D911" s="147">
        <v>0</v>
      </c>
      <c r="E911" s="147">
        <v>110</v>
      </c>
      <c r="F911" s="147">
        <v>0</v>
      </c>
      <c r="G911" s="147">
        <v>0</v>
      </c>
      <c r="H911" s="31"/>
      <c r="I911" s="31"/>
    </row>
    <row r="912" spans="1:9" ht="14.25">
      <c r="A912" s="284" t="s">
        <v>1109</v>
      </c>
      <c r="B912" s="284"/>
      <c r="C912" s="158">
        <f>SUM(C913:C917)</f>
        <v>18781963.4</v>
      </c>
      <c r="D912" s="158">
        <f>SUM(D913:D917)</f>
        <v>8844803.5</v>
      </c>
      <c r="E912" s="158">
        <f>SUM(E913:E917)</f>
        <v>4925535.800000001</v>
      </c>
      <c r="F912" s="158">
        <f>SUM(F913:F917)</f>
        <v>3400652.9000000004</v>
      </c>
      <c r="G912" s="158">
        <f>SUM(G913:G917)</f>
        <v>1610971.2</v>
      </c>
      <c r="H912" s="31"/>
      <c r="I912" s="31"/>
    </row>
    <row r="913" spans="1:9" ht="14.25">
      <c r="A913" s="283" t="s">
        <v>517</v>
      </c>
      <c r="B913" s="283"/>
      <c r="C913" s="149">
        <f>+C23+C29+C35+C42+C48+C54+C60+C66+C72+C78+C84+C90+C96+C102+C108+C115+C121+C127+C133+C140+C146+C152+C159+C165+C172+C178+C184+C190+C196+C202+C208+C214+C220+C226+C232+C239+C245+C251+C257+C264+C270+C276+C282+C288+C294+C300+C306+C312+C318+C325+C331+C338+C344+C350+C356+C362+C368+C374+C381+C387+C393+C399+C405+C411+C417+C423+C429+C435+C441+C447+C453+C459+C465+C471+C477+C483+C489+C495+C501+C507+C513+C519+C525+C531+C537+C543+C549+C555+C561+C567+C573+C579+C585+C591+C597+C603+C609+C615+C621+C627+C633+C639+C645+C651+C657+C663+C669+C675+C681+C687+C693+C699+C705+C711+C717+C723+C729+C735+C741+C747+C753+C759+C765+C771+C777+C783+C789+C795+C801+C807+C813</f>
        <v>2180602.6</v>
      </c>
      <c r="D913" s="149">
        <f>+D23+D29+D35+D42+D48+D54+D60+D66+D72+D78+D84+D90+D96+D102+D108+D115+D121+D127+D133+D140+D146+D152+D159+D165+D172+D178+D184+D190+D196+D202+D208+D214+D220+D226+D232+D239+D245+D251+D257+D264+D270+D276+D282+D288+D294+D300+D306+D312+D318+D325+D331+D338+D344+D350+D356+D362+D368+D374+D381+D387+D393+D399+D405+D411+D417+D423+D429+D435+D441+D447+D453+D459+D465+D471+D477+D483+D489+D495+D501+D507+D513+D519+D525+D531+D537+D543+D549+D555+D561+D567+D573+D579+D585+D591+D597+D603+D609+D615+D621+D627+D633+D639+D645+D651+D657+D663+D669+D675+D681+D687+D693+D699+D705+D711+D717+D723+D729+D735+D741+D747+D753+D759+D765+D771+D777+D783+D789+D795+D801+D807+D813</f>
        <v>909408</v>
      </c>
      <c r="E913" s="149">
        <f>+E23+E29+E35+E42+E48+E54+E60+E66+E72+E78+E84+E90+E96+E102+E108+E115+E121+E127+E133+E140+E146+E152+E159+E165+E172+E178+E184+E190+E196+E202+E208+E214+E220+E226+E232+E239+E245+E251+E257+E264+E270+E276+E282+E288+E294+E300+E306+E312+E318+E325+E331+E338+E344+E350+E356+E362+E368+E374+E381+E387+E393+E399+E405+E411+E417+E423+E429+E435+E441+E447+E453+E459+E465+E471+E477+E483+E489+E495+E501+E507+E513+E519+E525+E531+E537+E543+E549+E555+E561+E567+E573+E579+E585+E591+E597+E603+E609+E615+E621+E627+E633+E639+E645+E651+E657+E663+E669+E675+E681+E687+E693+E699+E705+E711+E717+E723+E729+E735+E741+E747+E753+E759+E765+E771+E777+E783+E789+E795+E801+E807+E813</f>
        <v>607093.3</v>
      </c>
      <c r="F913" s="149">
        <f>+F23+F29+F35+F42+F48+F54+F60+F66+F72+F78+F84+F90+F96+F102+F108+F115+F121+F127+F133+F140+F146+F152+F159+F165+F172+F178+F184+F190+F196+F202+F208+F214+F220+F226+F232+F239+F245+F251+F257+F264+F270+F276+F282+F288+F294+F300+F306+F312+F318+F325+F331+F338+F344+F350+F356+F362+F368+F374+F381+F387+F393+F399+F405+F411+F417+F423+F429+F435+F441+F447+F453+F459+F465+F471+F477+F483+F489+F495+F501+F507+F513+F519+F525+F531+F537+F543+F549+F555+F561+F567+F573+F579+F585+F591+F597+F603+F609+F615+F621+F627+F633+F639+F645+F651+F657+F663+F669+F675+F681+F687+F693+F699+F705+F711+F717+F723+F729+F735+F741+F747+F753+F759+F765+F771+F777+F783+F789+F795+F801+F807+F813</f>
        <v>486850.70000000007</v>
      </c>
      <c r="G913" s="149">
        <f>+G23+G29+G35+G42+G48+G54+G60+G66+G72+G78+G84+G90+G96+G102+G108+G115+G121+G127+G133+G140+G146+G152+G159+G165+G172+G178+G184+G190+G196+G202+G208+G214+G220+G226+G232+G239+G245+G251+G257+G264+G270+G276+G282+G288+G294+G300+G306+G312+G318+G325+G331+G338+G344+G350+G356+G362+G368+G374+G381+G387+G393+G399+G405+G411+G417+G423+G429+G435+G441+G447+G453+G459+G465+G471+G477+G483+G489+G495+G501+G507+G513+G519+G525+G531+G537+G543+G549+G555+G561+G567+G573+G579+G585+G591+G597+G603+G609+G615+G621+G627+G633+G639+G645+G651+G657+G663+G669+G675+G681+G687+G693+G699+G705+G711+G717+G723+G729+G735+G741+G747+G753+G759+G765+G771+G777+G783+G789+G795+G801+G807+G813</f>
        <v>177250.6</v>
      </c>
      <c r="H913" s="31"/>
      <c r="I913" s="31"/>
    </row>
    <row r="914" spans="1:9" ht="14.25">
      <c r="A914" s="283" t="s">
        <v>526</v>
      </c>
      <c r="B914" s="283"/>
      <c r="C914" s="149">
        <f aca="true" t="shared" si="0" ref="C914:G917">+C24+C30+C36+C43+C49+C55+C61+C67+C73+C79+C85+C91+C97+C103+C109+C116+C122+C128+C134+C141+C147+C153+C160+C166+C173+C179+C185+C191+C197+C203+C209+C215+C221+C227+C233+C240+C246+C252+C258+C265+C271+C277+C283+C289+C295+C301+C307+C313+C319+C326+C332+C339+C345+C351+C357+C363+C369+C375+C382+C388+C394+C400+C406+C412+C418+C424+C430+C436+C442+C448+C454+C460+C466+C472+C478+C484+C490+C496+C502+C508+C514+C520+C526+C532+C538+C544+C550+C556+C562+C568+C574+C580+C586+C592+C598+C604+C610+C616+C622+C628+C634+C640+C646+C652+C658+C664+C670+C676+C682+C688+C694+C700+C706+C712+C718+C724+C730+C736+C742+C748+C754+C760+C766+C772+C778+C784+C790+C796+C802+C808+C814</f>
        <v>3599898.7</v>
      </c>
      <c r="D914" s="149">
        <f t="shared" si="0"/>
        <v>1587870</v>
      </c>
      <c r="E914" s="149">
        <f t="shared" si="0"/>
        <v>1063092.1</v>
      </c>
      <c r="F914" s="149">
        <f t="shared" si="0"/>
        <v>696021.5000000001</v>
      </c>
      <c r="G914" s="149">
        <f t="shared" si="0"/>
        <v>252915.1</v>
      </c>
      <c r="H914" s="31"/>
      <c r="I914" s="31"/>
    </row>
    <row r="915" spans="1:9" ht="14.25">
      <c r="A915" s="283" t="s">
        <v>746</v>
      </c>
      <c r="B915" s="283"/>
      <c r="C915" s="149">
        <f t="shared" si="0"/>
        <v>4587458.399999999</v>
      </c>
      <c r="D915" s="149">
        <f t="shared" si="0"/>
        <v>2234919.9000000004</v>
      </c>
      <c r="E915" s="149">
        <f t="shared" si="0"/>
        <v>1220988</v>
      </c>
      <c r="F915" s="149">
        <f t="shared" si="0"/>
        <v>756729.0000000001</v>
      </c>
      <c r="G915" s="149">
        <f t="shared" si="0"/>
        <v>374821.5</v>
      </c>
      <c r="H915" s="31"/>
      <c r="I915" s="31"/>
    </row>
    <row r="916" spans="1:9" ht="14.25">
      <c r="A916" s="283" t="s">
        <v>750</v>
      </c>
      <c r="B916" s="283"/>
      <c r="C916" s="149">
        <f t="shared" si="0"/>
        <v>4205253.1</v>
      </c>
      <c r="D916" s="149">
        <f t="shared" si="0"/>
        <v>1997987.8</v>
      </c>
      <c r="E916" s="149">
        <f t="shared" si="0"/>
        <v>1029087.3999999999</v>
      </c>
      <c r="F916" s="149">
        <f t="shared" si="0"/>
        <v>698277.8999999998</v>
      </c>
      <c r="G916" s="149">
        <f t="shared" si="0"/>
        <v>479900</v>
      </c>
      <c r="H916" s="31"/>
      <c r="I916" s="31"/>
    </row>
    <row r="917" spans="1:9" ht="14.25">
      <c r="A917" s="283" t="s">
        <v>754</v>
      </c>
      <c r="B917" s="283"/>
      <c r="C917" s="149">
        <f t="shared" si="0"/>
        <v>4208750.6</v>
      </c>
      <c r="D917" s="149">
        <f t="shared" si="0"/>
        <v>2114617.8</v>
      </c>
      <c r="E917" s="149">
        <f t="shared" si="0"/>
        <v>1005275</v>
      </c>
      <c r="F917" s="149">
        <f t="shared" si="0"/>
        <v>762773.8</v>
      </c>
      <c r="G917" s="149">
        <f t="shared" si="0"/>
        <v>326084</v>
      </c>
      <c r="H917" s="31"/>
      <c r="I917" s="31"/>
    </row>
    <row r="918" spans="8:9" ht="12.75">
      <c r="H918" s="31"/>
      <c r="I918" s="31"/>
    </row>
    <row r="919" spans="3:9" ht="12.75">
      <c r="C919" s="31"/>
      <c r="D919" s="31"/>
      <c r="E919" s="31"/>
      <c r="F919" s="31"/>
      <c r="G919" s="31"/>
      <c r="H919" s="31"/>
      <c r="I919" s="31"/>
    </row>
    <row r="920" spans="8:9" ht="12.75">
      <c r="H920" s="31"/>
      <c r="I920" s="31"/>
    </row>
    <row r="921" spans="8:9" ht="12.75">
      <c r="H921" s="31"/>
      <c r="I921" s="31"/>
    </row>
    <row r="922" spans="8:9" ht="12.75">
      <c r="H922" s="31"/>
      <c r="I922" s="31"/>
    </row>
    <row r="923" spans="8:9" ht="12.75">
      <c r="H923" s="31"/>
      <c r="I923" s="31"/>
    </row>
    <row r="924" spans="8:9" ht="12.75">
      <c r="H924" s="31"/>
      <c r="I924" s="31"/>
    </row>
    <row r="925" spans="8:9" ht="12.75">
      <c r="H925" s="31"/>
      <c r="I925" s="31"/>
    </row>
    <row r="926" spans="8:9" ht="12.75">
      <c r="H926" s="31"/>
      <c r="I926" s="31"/>
    </row>
    <row r="927" spans="8:9" ht="12.75">
      <c r="H927" s="31"/>
      <c r="I927" s="31"/>
    </row>
    <row r="928" spans="8:9" ht="12.75">
      <c r="H928" s="31"/>
      <c r="I928" s="31"/>
    </row>
    <row r="929" spans="8:9" ht="12.75">
      <c r="H929" s="31"/>
      <c r="I929" s="31"/>
    </row>
  </sheetData>
  <sheetProtection/>
  <mergeCells count="179">
    <mergeCell ref="A893:A898"/>
    <mergeCell ref="A899:A904"/>
    <mergeCell ref="A906:A911"/>
    <mergeCell ref="B819:G819"/>
    <mergeCell ref="B818:G818"/>
    <mergeCell ref="B856:G856"/>
    <mergeCell ref="B905:G905"/>
    <mergeCell ref="A857:A862"/>
    <mergeCell ref="A863:A868"/>
    <mergeCell ref="A869:A874"/>
    <mergeCell ref="A875:A880"/>
    <mergeCell ref="A881:A886"/>
    <mergeCell ref="A887:A892"/>
    <mergeCell ref="A820:A825"/>
    <mergeCell ref="A826:A831"/>
    <mergeCell ref="A832:A837"/>
    <mergeCell ref="A838:A843"/>
    <mergeCell ref="A844:A849"/>
    <mergeCell ref="A850:A855"/>
    <mergeCell ref="A915:B915"/>
    <mergeCell ref="A916:B916"/>
    <mergeCell ref="A917:B917"/>
    <mergeCell ref="B138:G138"/>
    <mergeCell ref="A912:B912"/>
    <mergeCell ref="A913:B913"/>
    <mergeCell ref="A914:B914"/>
    <mergeCell ref="A794:A799"/>
    <mergeCell ref="A800:A805"/>
    <mergeCell ref="A812:A817"/>
    <mergeCell ref="A788:A793"/>
    <mergeCell ref="A10:G10"/>
    <mergeCell ref="A740:A745"/>
    <mergeCell ref="A746:A751"/>
    <mergeCell ref="A752:A757"/>
    <mergeCell ref="A758:A763"/>
    <mergeCell ref="A764:A769"/>
    <mergeCell ref="A668:A673"/>
    <mergeCell ref="A674:A679"/>
    <mergeCell ref="A680:A685"/>
    <mergeCell ref="A806:A811"/>
    <mergeCell ref="A704:A709"/>
    <mergeCell ref="A710:A715"/>
    <mergeCell ref="A716:A721"/>
    <mergeCell ref="A722:A727"/>
    <mergeCell ref="A728:A733"/>
    <mergeCell ref="A734:A739"/>
    <mergeCell ref="A770:A775"/>
    <mergeCell ref="A776:A781"/>
    <mergeCell ref="A782:A787"/>
    <mergeCell ref="A692:A697"/>
    <mergeCell ref="A698:A703"/>
    <mergeCell ref="A632:A637"/>
    <mergeCell ref="A638:A643"/>
    <mergeCell ref="A644:A649"/>
    <mergeCell ref="A650:A655"/>
    <mergeCell ref="A656:A661"/>
    <mergeCell ref="A662:A667"/>
    <mergeCell ref="A602:A607"/>
    <mergeCell ref="A608:A613"/>
    <mergeCell ref="A614:A619"/>
    <mergeCell ref="A620:A625"/>
    <mergeCell ref="A626:A631"/>
    <mergeCell ref="A686:A691"/>
    <mergeCell ref="A566:A571"/>
    <mergeCell ref="A572:A577"/>
    <mergeCell ref="A578:A583"/>
    <mergeCell ref="A584:A589"/>
    <mergeCell ref="A590:A595"/>
    <mergeCell ref="A596:A601"/>
    <mergeCell ref="A530:A535"/>
    <mergeCell ref="A536:A541"/>
    <mergeCell ref="A542:A547"/>
    <mergeCell ref="A548:A553"/>
    <mergeCell ref="A554:A559"/>
    <mergeCell ref="A560:A565"/>
    <mergeCell ref="A494:A499"/>
    <mergeCell ref="A500:A505"/>
    <mergeCell ref="A506:A511"/>
    <mergeCell ref="A512:A517"/>
    <mergeCell ref="A518:A523"/>
    <mergeCell ref="A524:A529"/>
    <mergeCell ref="A458:A463"/>
    <mergeCell ref="A464:A469"/>
    <mergeCell ref="A470:A475"/>
    <mergeCell ref="A476:A481"/>
    <mergeCell ref="A482:A487"/>
    <mergeCell ref="A488:A493"/>
    <mergeCell ref="A422:A427"/>
    <mergeCell ref="A428:A433"/>
    <mergeCell ref="A434:A439"/>
    <mergeCell ref="A440:A445"/>
    <mergeCell ref="A446:A451"/>
    <mergeCell ref="A452:A457"/>
    <mergeCell ref="A386:A391"/>
    <mergeCell ref="A392:A397"/>
    <mergeCell ref="A398:A403"/>
    <mergeCell ref="A404:A409"/>
    <mergeCell ref="A410:A415"/>
    <mergeCell ref="A416:A421"/>
    <mergeCell ref="A355:A360"/>
    <mergeCell ref="A361:A366"/>
    <mergeCell ref="A367:A372"/>
    <mergeCell ref="A373:A378"/>
    <mergeCell ref="B379:G379"/>
    <mergeCell ref="A380:A385"/>
    <mergeCell ref="A324:A329"/>
    <mergeCell ref="A330:A335"/>
    <mergeCell ref="B336:G336"/>
    <mergeCell ref="A337:A342"/>
    <mergeCell ref="A343:A348"/>
    <mergeCell ref="A349:A354"/>
    <mergeCell ref="A293:A298"/>
    <mergeCell ref="A299:A304"/>
    <mergeCell ref="A305:A310"/>
    <mergeCell ref="A311:A316"/>
    <mergeCell ref="A317:A322"/>
    <mergeCell ref="B323:G323"/>
    <mergeCell ref="B262:G262"/>
    <mergeCell ref="A263:A268"/>
    <mergeCell ref="A269:A274"/>
    <mergeCell ref="A275:A280"/>
    <mergeCell ref="A281:A286"/>
    <mergeCell ref="A287:A292"/>
    <mergeCell ref="A244:A249"/>
    <mergeCell ref="A250:A255"/>
    <mergeCell ref="A256:A261"/>
    <mergeCell ref="A207:A212"/>
    <mergeCell ref="A213:A218"/>
    <mergeCell ref="A219:A224"/>
    <mergeCell ref="A225:A230"/>
    <mergeCell ref="A231:A236"/>
    <mergeCell ref="A183:A188"/>
    <mergeCell ref="A189:A194"/>
    <mergeCell ref="A195:A200"/>
    <mergeCell ref="A201:A206"/>
    <mergeCell ref="B237:G237"/>
    <mergeCell ref="A238:A243"/>
    <mergeCell ref="B157:G157"/>
    <mergeCell ref="A158:A163"/>
    <mergeCell ref="A164:A169"/>
    <mergeCell ref="B170:G170"/>
    <mergeCell ref="A171:A176"/>
    <mergeCell ref="A177:A182"/>
    <mergeCell ref="A120:A125"/>
    <mergeCell ref="A126:A131"/>
    <mergeCell ref="A132:A137"/>
    <mergeCell ref="A139:A144"/>
    <mergeCell ref="A145:A150"/>
    <mergeCell ref="A151:A156"/>
    <mergeCell ref="A89:A94"/>
    <mergeCell ref="A95:A100"/>
    <mergeCell ref="A101:A106"/>
    <mergeCell ref="A107:A112"/>
    <mergeCell ref="B113:G113"/>
    <mergeCell ref="A114:A119"/>
    <mergeCell ref="A53:A58"/>
    <mergeCell ref="A59:A64"/>
    <mergeCell ref="A65:A70"/>
    <mergeCell ref="A71:A76"/>
    <mergeCell ref="A77:A82"/>
    <mergeCell ref="A83:A88"/>
    <mergeCell ref="A22:A27"/>
    <mergeCell ref="A28:A33"/>
    <mergeCell ref="A34:A39"/>
    <mergeCell ref="B40:G40"/>
    <mergeCell ref="A41:A46"/>
    <mergeCell ref="A47:A52"/>
    <mergeCell ref="A12:A13"/>
    <mergeCell ref="B12:B13"/>
    <mergeCell ref="C12:C13"/>
    <mergeCell ref="D12:G12"/>
    <mergeCell ref="B15:G15"/>
    <mergeCell ref="A16:A21"/>
    <mergeCell ref="D4:G4"/>
    <mergeCell ref="D5:G5"/>
    <mergeCell ref="E6:G6"/>
    <mergeCell ref="E7:G7"/>
    <mergeCell ref="D2:G2"/>
    <mergeCell ref="C3:G3"/>
  </mergeCells>
  <printOptions horizontalCentered="1"/>
  <pageMargins left="0.7874015748031497" right="0.7874015748031497" top="0.7874015748031497" bottom="0.7874015748031497" header="0.5118110236220472" footer="0.5118110236220472"/>
  <pageSetup fitToHeight="32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IBelkova</dc:creator>
  <cp:keywords/>
  <dc:description/>
  <cp:lastModifiedBy>aksenova</cp:lastModifiedBy>
  <cp:lastPrinted>2010-04-26T04:27:32Z</cp:lastPrinted>
  <dcterms:created xsi:type="dcterms:W3CDTF">2010-03-17T23:00:48Z</dcterms:created>
  <dcterms:modified xsi:type="dcterms:W3CDTF">2010-05-06T23:52:58Z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