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9"/>
  </bookViews>
  <sheets>
    <sheet name="Приложение 4" sheetId="1" r:id="rId1"/>
    <sheet name="Приложени 5" sheetId="2" r:id="rId2"/>
    <sheet name="Приложение 6" sheetId="3" r:id="rId3"/>
    <sheet name="Приложение 7" sheetId="4" r:id="rId4"/>
    <sheet name="Приложение 8" sheetId="5" r:id="rId5"/>
    <sheet name="Приложение 9" sheetId="6" r:id="rId6"/>
    <sheet name="Приложение 10" sheetId="7" r:id="rId7"/>
    <sheet name="Приолжение 11" sheetId="8" r:id="rId8"/>
    <sheet name="Приложение 12" sheetId="9" r:id="rId9"/>
    <sheet name="Лист1" sheetId="10" r:id="rId10"/>
  </sheets>
  <definedNames>
    <definedName name="_xlnm.Print_Titles" localSheetId="8">'Приложение 12'!$11:$11</definedName>
    <definedName name="_xlnm.Print_Titles" localSheetId="0">'Приложение 4'!$12:$12</definedName>
    <definedName name="_xlnm.Print_Titles" localSheetId="2">'Приложение 6'!$12:$12</definedName>
    <definedName name="_xlnm.Print_Titles" localSheetId="3">'Приложение 7'!$11:$11</definedName>
    <definedName name="_xlnm.Print_Titles" localSheetId="4">'Приложение 8'!$20:$20</definedName>
    <definedName name="_xlnm.Print_Titles" localSheetId="5">'Приложение 9'!$14:$14</definedName>
    <definedName name="_xlnm.Print_Area" localSheetId="0">'Приложение 4'!$A$1:$G$85</definedName>
  </definedNames>
  <calcPr fullCalcOnLoad="1"/>
</workbook>
</file>

<file path=xl/sharedStrings.xml><?xml version="1.0" encoding="utf-8"?>
<sst xmlns="http://schemas.openxmlformats.org/spreadsheetml/2006/main" count="1639" uniqueCount="739">
  <si>
    <t>к  бюджету Петропавловск-Камчатского</t>
  </si>
  <si>
    <t>План доходов бюджета</t>
  </si>
  <si>
    <t>в тыс.руб.</t>
  </si>
  <si>
    <t>ПЛАН</t>
  </si>
  <si>
    <t>Код  бюджетной классификации РФ</t>
  </si>
  <si>
    <t>Наименование доходов</t>
  </si>
  <si>
    <t>I квартал</t>
  </si>
  <si>
    <t>II квартал</t>
  </si>
  <si>
    <t>III квартал</t>
  </si>
  <si>
    <t>IV квартал</t>
  </si>
  <si>
    <t>Годовые назначения</t>
  </si>
  <si>
    <t>00010000000000000000</t>
  </si>
  <si>
    <t>ДОХОДЫ</t>
  </si>
  <si>
    <t>00010100000000000000</t>
  </si>
  <si>
    <t>НАЛОГИ НА ПРИБЫЛЬ, ДОХОДЫ</t>
  </si>
  <si>
    <t>Налог на прибыль организаций</t>
  </si>
  <si>
    <t>00010102000010000110</t>
  </si>
  <si>
    <t>Налог на доходы физических лиц</t>
  </si>
  <si>
    <t>00010500000000000000</t>
  </si>
  <si>
    <t>НАЛОГИ НА СОВОКУПНЫЙ ДОХОД</t>
  </si>
  <si>
    <t>00010501000010000110</t>
  </si>
  <si>
    <t>Налог, взимаемый в связи с применением упрощенной системы налогообложения</t>
  </si>
  <si>
    <t>00010502000020000110</t>
  </si>
  <si>
    <t>Единый налог на вмененный доход для отдельных видов деятельности</t>
  </si>
  <si>
    <t>00010503000010000110</t>
  </si>
  <si>
    <t>Единый сельскохозяйственный налог</t>
  </si>
  <si>
    <t>00010600000000000000</t>
  </si>
  <si>
    <t>НАЛОГИ НА ИМУЩЕСТВО</t>
  </si>
  <si>
    <t>00010601000040000110</t>
  </si>
  <si>
    <t>Налог на имущество физических лиц</t>
  </si>
  <si>
    <t>00010602000020000110</t>
  </si>
  <si>
    <t>Налог на имущество организаций</t>
  </si>
  <si>
    <t>00010606000040000110</t>
  </si>
  <si>
    <t>Земельный налог</t>
  </si>
  <si>
    <t>00010800000000000000</t>
  </si>
  <si>
    <t>ГОСУДАРСТВЕННАЯ ПОШЛИНА</t>
  </si>
  <si>
    <t>00010803000010000110</t>
  </si>
  <si>
    <t>Государственная пошлина по делам,рассматриваемым в судах общей юрисдикции,мировыми судьями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</si>
  <si>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</si>
  <si>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</si>
  <si>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00010807140010000110</t>
  </si>
  <si>
    <t>00010807150010000110</t>
  </si>
  <si>
    <t xml:space="preserve">Государственная пошлина за выдачу разрешения на установку рекламной конструкции 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</si>
  <si>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</si>
  <si>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</si>
  <si>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</si>
  <si>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00011105000000000120</t>
  </si>
  <si>
    <t>00011105010040000120</t>
  </si>
  <si>
    <t>00011105024040000120</t>
  </si>
  <si>
    <t>00011105034040000120</t>
  </si>
  <si>
    <t>Доходы от сдачи в аренду имущества, находящегося в оперативном управлении городских округов и созданных ими учреждений (за исключением имущества муниципальных автономных учреждений)</t>
  </si>
  <si>
    <t>00011105034041300120</t>
  </si>
  <si>
    <t>Доходы от сдачи в аренду имущества, находящегося в оперативном управлении учреждений образования</t>
  </si>
  <si>
    <t>00011105034041400120</t>
  </si>
  <si>
    <t>Доходы от сдачи в аренду имущества, находящегося в оперативном управлении учреждений  здравоохранения</t>
  </si>
  <si>
    <t>00011105034041600120</t>
  </si>
  <si>
    <t>Доходы от сдачи в аренду имущества, находящегося в оперативном управлении учреждений культуры</t>
  </si>
  <si>
    <t>00011105034041610120</t>
  </si>
  <si>
    <t>Доходы от сдачи в аренду имущества, находящегося в оперативном управлении учреждений  ЦКД "Апрель"</t>
  </si>
  <si>
    <t>00011107000000000120</t>
  </si>
  <si>
    <t>Платежи от государственных и муниципальных унитарных предприятий</t>
  </si>
  <si>
    <t>00011107014040000120</t>
  </si>
  <si>
    <t>Доходы от перечисления части прибыли,остающейся после уплаты налогов и иных обязательных платежей муниц.унитарных предприятий,созданных городскими округами</t>
  </si>
  <si>
    <t>00011109000000000120</t>
  </si>
  <si>
    <t>00011109044040701120</t>
  </si>
  <si>
    <t>00011109044041100120</t>
  </si>
  <si>
    <t>00011109044041200120</t>
  </si>
  <si>
    <t>00011200000000000000</t>
  </si>
  <si>
    <t>ПЛАТЕЖИ ПРИ ПОЛЬЗОВАНИИ ПРИРОДНЫМИ РЕСУРСАМИ</t>
  </si>
  <si>
    <t>00011201000010000120</t>
  </si>
  <si>
    <t>00011300000000000000</t>
  </si>
  <si>
    <t>ДОХОДЫ ОТ ОКАЗАНИЯ ПЛАТНЫХ УСЛУГ И КОМПЕНСАЦИИ ЗАТРАТ ГОСУДАРСТВА</t>
  </si>
  <si>
    <t>00011303040040000130</t>
  </si>
  <si>
    <t>00011400000000000000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</si>
  <si>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</si>
  <si>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</si>
  <si>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00011600000000000000</t>
  </si>
  <si>
    <t>ШТРАФЫ, САНКЦИИ, ВОЗМЕЩЕНИЕ УЩЕРБА</t>
  </si>
  <si>
    <t>00011603000000000140</t>
  </si>
  <si>
    <t>00011606000010000140</t>
  </si>
  <si>
    <t>00011608000010000140</t>
  </si>
  <si>
    <t>00011618040040000140</t>
  </si>
  <si>
    <t>Денежные взыскания (штрафы) за нарушение бюджетного законодательства (в части бюджетов городских округов)</t>
  </si>
  <si>
    <t>00011621040040000140</t>
  </si>
  <si>
    <t>Денежные взыскания (штрафы) и иные суммы, взыскиваемые с лиц, виновных в совершении преступлений, и в возмещение ущерба имуществу,зачисляемые в бюджеты городских округов</t>
  </si>
  <si>
    <t>00011628000010000140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</si>
  <si>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</si>
  <si>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00011630000010000140</t>
  </si>
  <si>
    <t>Денежные взыскания (штрафы) за административные правонарушения в области дорожного движения</t>
  </si>
  <si>
    <t>00011690040040000140</t>
  </si>
  <si>
    <t>Прочие поступления от денежных взысканий (штрафов) и иных сумм в возмещение ущерба,зачисляемые в бюджеты городских округов</t>
  </si>
  <si>
    <t>00011700000000000000</t>
  </si>
  <si>
    <t>00011705040040000180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</si>
  <si>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</si>
  <si>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</si>
  <si>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</si>
  <si>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</si>
  <si>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00020202000040000151</t>
  </si>
  <si>
    <t>Субсидии бюджетам субъектов Российской Федерации и муниципальных образований (межбюджетные субсидии)</t>
  </si>
  <si>
    <t>00020203000040000151</t>
  </si>
  <si>
    <t xml:space="preserve">Субвенции бюджетам субъектов Российской Федерации и муниципальных образований </t>
  </si>
  <si>
    <t>Итого:</t>
  </si>
  <si>
    <t>00010101012020000110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</si>
  <si>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казенных)(плата за найм жилых помещений)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</si>
  <si>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казенных)(аренда имущества,находящегося в собственности городского округа)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</si>
  <si>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</si>
  <si>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</si>
  <si>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недрах,  об  особо  охраняемых  природных  территориях,  об охране и использовании  животного  мира,  об  экологической экспертизе, в области охраны окружающей  среды,  земельного законодательства,лесного законодательства,водного законодательства</t>
  </si>
  <si>
    <t>00011625000010000140</t>
  </si>
  <si>
    <t>00020700000000000180</t>
  </si>
  <si>
    <t>ПРОЧИЕ БЕЗВОЗМЕЗДНЫЕ ПОСТУПЛЕНИЯ</t>
  </si>
  <si>
    <t xml:space="preserve">Прочие безвозмездные поступления в бюджеты городских округов </t>
  </si>
  <si>
    <t>00020704000040000180</t>
  </si>
  <si>
    <t>00011623000000000140</t>
  </si>
  <si>
    <t>Доходы от возмещения ущерба при возникновении страховых случаев</t>
  </si>
  <si>
    <t>00011633040040000140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</si>
  <si>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</si>
  <si>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 xml:space="preserve">Доходы от сдачи в аренду имущества, находящегося в государственной и муниципальной собственности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</si>
  <si>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</si>
  <si>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</si>
  <si>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о налогах и сборах </t>
  </si>
  <si>
    <t xml:space="preserve">Денежные взыскания (штрафы) за административные правонарушения в области гос. регулирования производства и оборота этилового спирта, алкогольной и спиртосодержащей продукции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</si>
  <si>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</si>
  <si>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ПРОЧИЕ НЕНАЛОГОВЫЕ ДОХОДЫ</t>
  </si>
  <si>
    <t xml:space="preserve">Прочие неналоговые доходы </t>
  </si>
  <si>
    <t>00011406012040000430</t>
  </si>
  <si>
    <t>00011406024040000430</t>
  </si>
  <si>
    <t>Плата за неготивное воздействие на окружающую среду</t>
  </si>
  <si>
    <t>Прочие доходы от оказания платных услуг получателями средств бюджетов городских округов и  компенсации затрат бюджетов городских округов</t>
  </si>
  <si>
    <t>Петропавловск-Камчатского городского округа на 2009 год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</si>
  <si>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казенных)(плата за установку и эксплуатацию рекламных констукций, присоединенных к недвижимому имуществу)</t>
  </si>
  <si>
    <t>0002020100000000000</t>
  </si>
  <si>
    <t>Дотации от других бюджетов бюджетной системы Российской Федерации</t>
  </si>
  <si>
    <t>Приложение 4</t>
  </si>
  <si>
    <t>городского округа на 2009 год</t>
  </si>
  <si>
    <t>00011101040040000120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</si>
  <si>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городских округам</t>
  </si>
  <si>
    <t>00011402030040000140</t>
  </si>
  <si>
    <t>Доходв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</si>
  <si>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МУНИЦИ-ПАЛЬНОЙ СОБСТВЕННОСТИ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</si>
  <si>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</si>
  <si>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Приложение 5</t>
  </si>
  <si>
    <t>к  бюджету Петропавловск - Камчатского</t>
  </si>
  <si>
    <t xml:space="preserve">Источники финансирования дефицита </t>
  </si>
  <si>
    <t>бюджета Петропавловск-Камчатского городского  округа на 2009 год</t>
  </si>
  <si>
    <t>в тыс. рублей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</si>
  <si>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</si>
  <si>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</si>
  <si>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</si>
  <si>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Отклонение плана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</si>
  <si>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</si>
  <si>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</si>
  <si>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</si>
  <si>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</si>
  <si>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>ИТОГО  ДОХОДОВ:</t>
  </si>
  <si>
    <t>РАСХОДЫ</t>
  </si>
  <si>
    <t>ДЕФИЦИТ</t>
  </si>
  <si>
    <t>Источники финансирования дефицита  бюджета:</t>
  </si>
  <si>
    <t>01 02 00 00 00 0000 000</t>
  </si>
  <si>
    <t>Кредиты кредитных организаций в валюте Российской Федерации</t>
  </si>
  <si>
    <t xml:space="preserve"> 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</si>
  <si>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</si>
  <si>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</si>
  <si>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</si>
  <si>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</si>
  <si>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</si>
  <si>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</si>
  <si>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кредитов, полученных от кредитных организаций бюджетами городских округов в валюте Российской Федерации</t>
  </si>
  <si>
    <t>в т.ч. Кредиты прошлых лет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</si>
  <si>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</si>
  <si>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</si>
  <si>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</si>
  <si>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</si>
  <si>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</si>
  <si>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</si>
  <si>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</si>
  <si>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</si>
  <si>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субъектов Российской Федерации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</si>
  <si>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</si>
  <si>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</si>
  <si>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</si>
  <si>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</si>
  <si>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</si>
  <si>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</si>
  <si>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субъектов Российской Федерации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</si>
  <si>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</si>
  <si>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</si>
  <si>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</si>
  <si>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 муниципальной собственности</t>
  </si>
  <si>
    <t>Увеличение остатков средств бюджетов</t>
  </si>
  <si>
    <t>Уменьшение остатков средств бюджетов</t>
  </si>
  <si>
    <t>Приложение 6</t>
  </si>
  <si>
    <t xml:space="preserve"> к  бюджету Петропавловск-Камчатского</t>
  </si>
  <si>
    <t>Расходы бюджета Петропавловск-Камчатского городского округа по разделам функциональной классификации на 2009 год</t>
  </si>
  <si>
    <t>Наименование</t>
  </si>
  <si>
    <t>Раздел, подраздел</t>
  </si>
  <si>
    <t>Целевая статья</t>
  </si>
  <si>
    <t>Квартал I</t>
  </si>
  <si>
    <t>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</si>
  <si>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</si>
  <si>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</si>
  <si>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</si>
  <si>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Глава муниципального образования</t>
  </si>
  <si>
    <t>Глава Петропавловск-Камчатского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</si>
  <si>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</si>
  <si>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</si>
  <si>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Городская Дума Петропавловск-Камчатского городского округа 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</si>
  <si>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</si>
  <si>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</si>
  <si>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</si>
  <si>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</si>
  <si>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Петропавловск-Камчатского городского округа</t>
  </si>
  <si>
    <t>Субвенция на выполнение госполномочий Камчатского края по материально-техническому и организационному обеспечению деятельности административных комиссий</t>
  </si>
  <si>
    <t>Аппарат администрации Петропавловск-Камчатского городского округа</t>
  </si>
  <si>
    <t>Комитет городского хозяйства Петропавловск-Камчатского городского округа</t>
  </si>
  <si>
    <t>Комиссия по делам несовершеннолетних и защите их прав(за счет средств краевого бюджета)</t>
  </si>
  <si>
    <t>Департамент социального развития Петропавловск-Камчатского городского округа</t>
  </si>
  <si>
    <t>Комитет по управлению имуществом Петропавловск-Камчатского городского округа</t>
  </si>
  <si>
    <t>Субвенция  в целях организации и осуществления деятельности по опеке и попечительству несовершеннолетних граждан(средства краевого бюджета-управление)</t>
  </si>
  <si>
    <t>Субвенция на выполнение госполномочий по организации и осуществлению деятельности по опеке и попечительству,в части совершеннолетних</t>
  </si>
  <si>
    <t>Департамент организации муниципальных закупок  Петропавловск-Камчатского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</si>
  <si>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</si>
  <si>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Петропавловск-Камчатского городского округа</t>
  </si>
  <si>
    <t>Департамент экономической и бюджетной политики администрации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</si>
  <si>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</si>
  <si>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Руководитель Контрольно-счетной палаты</t>
  </si>
  <si>
    <t>Обеспечение проведения выборов и референдумов</t>
  </si>
  <si>
    <t>Проведение выборов и референдумов</t>
  </si>
  <si>
    <t>Проведение выборов Главы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</si>
  <si>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</si>
  <si>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</si>
  <si>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</si>
  <si>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Кредитный договор с Международной финансовой корпорацией от 27.12.2007года</t>
  </si>
  <si>
    <t>Прочие кредитные договоры</t>
  </si>
  <si>
    <t>Резервные фонды</t>
  </si>
  <si>
    <t>Резервные фонды местных администраций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</si>
  <si>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</si>
  <si>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</si>
  <si>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</si>
  <si>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</si>
  <si>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</si>
  <si>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Мероприятия по информатизации ( в области управления)</t>
  </si>
  <si>
    <t>Страхование отдельных категорий муниципальных служащих</t>
  </si>
  <si>
    <t>Ремонт высвобождаемого жилого фонда</t>
  </si>
  <si>
    <t>Возмещение расходов в связи с отсутствием нанимателя</t>
  </si>
  <si>
    <t>Текущий ремонт зданий администрации</t>
  </si>
  <si>
    <t>Проведение ликвидационных  и реорганизационных мероприятий</t>
  </si>
  <si>
    <t>Взносы в ассоциации городов и регионов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</si>
  <si>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</si>
  <si>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</si>
  <si>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Учреждения по обеспечению хозяйственного обслуживания(транспортный и хозяйственный отделы)</t>
  </si>
  <si>
    <t>МУ "Управление жилищно-коммунального хозяйства"</t>
  </si>
  <si>
    <t>Возмещение расходов МУ "РКЦ по жилищно-коммунальному хозяйству г.Петропавловска-Камчатского" по расчету и начислению льгот и субсидий на оплату жилого помещения и коммунальных услуг</t>
  </si>
  <si>
    <t>МУ "Управление благоустройства г.Петропавловска-Камчатского"</t>
  </si>
  <si>
    <t>МУ"Управление транспорта и дорожного хозяйства"</t>
  </si>
  <si>
    <t>МУ"Управление капитального строительства и ремонта"</t>
  </si>
  <si>
    <t>МУ"Централизованная бухгалтерия"</t>
  </si>
  <si>
    <t>МУ"Долговой центр"</t>
  </si>
  <si>
    <t>МУ"Территориальный центр управления кризисными ситуациями"</t>
  </si>
  <si>
    <t>Возмещение расходов МУ " РКЦ по жилищно-коммунальному хозяйству г.Петропавловска-Камчатского" по расчету и начислению федеральных субсидий  на оплату жилого помещения и коммунальных услуг (за счет средств краевого бюджета)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</si>
  <si>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</si>
  <si>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</si>
  <si>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</si>
  <si>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Дворцы и дома культуры, другие учреждения культуры и средств массовой информации</t>
  </si>
  <si>
    <t>МУ "Петропавловск-Камчатский городской архив"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</si>
  <si>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</si>
  <si>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</si>
  <si>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</si>
  <si>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</si>
  <si>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</si>
  <si>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</si>
  <si>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Долгосрочная целевая программа "Профилактика правонарушений в городе Петропавловске-Камчатском на 2007-2008 гг""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</si>
  <si>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</si>
  <si>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</si>
  <si>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</si>
  <si>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</si>
  <si>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Компенсация льготной стоимости проездных билетов</t>
  </si>
  <si>
    <t>Компенсация на единичные маршруты</t>
  </si>
  <si>
    <t>Жилищно - коммунальное хозяйство</t>
  </si>
  <si>
    <t>Жилищное хозяйство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</si>
  <si>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</si>
  <si>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</si>
  <si>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</si>
  <si>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</si>
  <si>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</si>
  <si>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</si>
  <si>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</si>
  <si>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</si>
  <si>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Коммунальное хозяйство</t>
  </si>
  <si>
    <t>Федеральная целевая программа "Жилище"  на 2002 - 2010 годы</t>
  </si>
  <si>
    <t>Подпрограмма "Модернизация объектов коммунальной инфраструктуры"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</si>
  <si>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процентов). Группа жилых домов для малосемейных в квартале 115-А. Приоритетные национальные проекты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</si>
  <si>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</si>
  <si>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</si>
  <si>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убытков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</si>
  <si>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</si>
  <si>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Благоустройство</t>
  </si>
  <si>
    <t>Уличное освещение</t>
  </si>
  <si>
    <t>Уличное освещение магистральных дорог</t>
  </si>
  <si>
    <t>Уличное освещение внутриквартальных дорог</t>
  </si>
  <si>
    <t>Мероприятия по модернизации и развитию сетей наружного освещения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</si>
  <si>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</si>
  <si>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Содержание придомовых территорий и внутриквартальных дорог</t>
  </si>
  <si>
    <t>Содержание технических средств регулирования дорожного движения</t>
  </si>
  <si>
    <t>Ремонт магистральных дорог</t>
  </si>
  <si>
    <t>Ремонт внутриквартальных дорог</t>
  </si>
  <si>
    <t>Строительство и модернизация автомобильных дорог общего пользования за счет средств федерального бюджета</t>
  </si>
  <si>
    <t>Содержание магистральных дорог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</si>
  <si>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</si>
  <si>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</si>
  <si>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</si>
  <si>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Капитальный ремонт объектов благоустройства</t>
  </si>
  <si>
    <t>Зимнее содержание территорий объектов социальной сферы</t>
  </si>
  <si>
    <t>Содержание общественных туалетов</t>
  </si>
  <si>
    <t>Содержание биотуалетов</t>
  </si>
  <si>
    <t>Приобретение биотуалетов</t>
  </si>
  <si>
    <t>Содержание объектов благоустройства</t>
  </si>
  <si>
    <t>Проведение субботников по благоустройству города</t>
  </si>
  <si>
    <t>Обустройство детских площадок</t>
  </si>
  <si>
    <t>Отлов животных</t>
  </si>
  <si>
    <t>Содержание фонтана</t>
  </si>
  <si>
    <t>Праздничные мероприятия</t>
  </si>
  <si>
    <t>Содержание площадки для складирования снега</t>
  </si>
  <si>
    <t>Освобождение земельных участков от самовольно установленных объектов движимого имущества</t>
  </si>
  <si>
    <t>Оказание услуг по организации вывоза тел умерших и погибших граждан</t>
  </si>
  <si>
    <t>Долгосрочная муниципальная целевая программа модернизации и развития сетей наружного освещения Петропавловск-Камчатского городского округа на 2008-2012 гг.</t>
  </si>
  <si>
    <t>Образование</t>
  </si>
  <si>
    <t>Дошкольное образование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</si>
  <si>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</si>
  <si>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</si>
  <si>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- детские сады (за счёт средств краевого бюджета)</t>
  </si>
  <si>
    <t xml:space="preserve">Мероприятия по противопожарной безопасности детских дошкольных учреждений </t>
  </si>
  <si>
    <t>Капитальный ремонт детских дошкольных учреждений</t>
  </si>
  <si>
    <t>Текущий ремонт детских дошкольных учреждений</t>
  </si>
  <si>
    <t>Общее образование</t>
  </si>
  <si>
    <t>Сейсмоусиление школы № 4 по ул.Партизанской в г.Петропавловске-Камчатском</t>
  </si>
  <si>
    <t>Школы - детские сады, школы начальные, неполные средние и средние</t>
  </si>
  <si>
    <t>Школы - книгоиздательская продукция (собственные средства)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</si>
  <si>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(за счёт средств краевого бюджета)</t>
  </si>
  <si>
    <t>Школы - поощрение учителей, участвовавших в конкурсе "Лучший учитель года"</t>
  </si>
  <si>
    <t>Школы - поощрение учреждений, внедряющих инновационные образовательные программы</t>
  </si>
  <si>
    <t>Мероприятия по противопожарной безопасности школ - детских садов, школ начальных, неполных средних и средних</t>
  </si>
  <si>
    <t>Капитальный ремонт школ-детских садов, школ начальных, неполных средних и средних</t>
  </si>
  <si>
    <t>Текущий ремонт школ-детских садов, школ начальных, неполных средних и средних</t>
  </si>
  <si>
    <t>Субвенция по обеспечению государ. гарантий прав граждан на получение общедоступного и бесплатного дошкольного, началь. общего, основного общего, среднего общего образования, а также дополнит. образ. в общеобразовательных учр-ях - расходы на проведение ЕГЭ  (за счёт средств краевого бюджета)</t>
  </si>
  <si>
    <t>Учреждения по внешкольной работе с детьми</t>
  </si>
  <si>
    <t>Учреждения по внешкольной работе с детьми (ДМШ)</t>
  </si>
  <si>
    <t>Учреждения по внешкольной работе с детьми (Образование)</t>
  </si>
  <si>
    <t>ДМШ - книгоиздательская продукция (собственные средсва)</t>
  </si>
  <si>
    <t>Образование - книгоиздательская продукция (собственные средства)</t>
  </si>
  <si>
    <t>ДМШ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</si>
  <si>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Образование - Субвенция на выполнение гос. полномочий по выплате ежемесячной доплаты пед. работникам мун. образоват. учр., финансируемых из местных бюджетов имеющим учёные степени и гос. награды (за счёт средств краевого бюджета)</t>
  </si>
  <si>
    <t>Капитальный ремонт учреждений по внешкольной работе с детьми</t>
  </si>
  <si>
    <t>Детские дома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</si>
  <si>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</si>
  <si>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Специальные (коррекционные) учреждения</t>
  </si>
  <si>
    <t>Субвенция на выполнение гос. полномочий по организаци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</si>
  <si>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</si>
  <si>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</si>
  <si>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Субвенция на выплату вознаграждения за выпонение функций классного руководителя пед. работ. муниципаль. образоват. учр. (школы - за счёт средств федерального бюджета)</t>
  </si>
  <si>
    <t>Субвенция на выплату вознаграждения за выпонение функций классного руководителя пед. работ. муниципаль. образоват. учр. (коррекционные школы - за счёт средств федерального бюджета)</t>
  </si>
  <si>
    <t>Субвенция на выплату вознаграждения за выпонение функций классного руководителя пед. работ. муниципаль. образоват. учр. (школы - за счёт средств краевого бюджета)</t>
  </si>
  <si>
    <t>Субвенция на выплату вознаграждения за выпонение функций классного руководителя пед. работ. муниципаль. образоват. учр. (коррекционные школы - за счёт средств краевого бюджета)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</si>
  <si>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</si>
  <si>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</si>
  <si>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</si>
  <si>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Организационно-воспитательная работа с молодежью (выплата городских стипендий)</t>
  </si>
  <si>
    <t>Оплата за обучение студентов</t>
  </si>
  <si>
    <t>Мероприятия в области молодежной политики</t>
  </si>
  <si>
    <t>Другие вопросы в области образования</t>
  </si>
  <si>
    <t>Сейсмоусиление здания школы № 33 по пр.Рыбаков, 30 в г.Петропавловске-Камчатском</t>
  </si>
  <si>
    <t>Сейсмоусиление здания детского сада № 30 по ул.Максутова, 27а в г.Петропавловске-Камчатском</t>
  </si>
  <si>
    <t>Сейсмоусиление здания детского сада № 38 по ул.Пограничной,16/1 в г.Петропавловске-Камчатском</t>
  </si>
  <si>
    <t>Сейсмоусиление здания детского сада № 48 по ул.Горького, 13а в г.Петропавловске-Камчатском</t>
  </si>
  <si>
    <t>Сейсмоусиление здания детского сада № 57 по ул.Давыдова. 16 в г.Петропавловске-Камчатском</t>
  </si>
  <si>
    <t>Мероприятия в области образования</t>
  </si>
  <si>
    <t>Мероприятия по информатизации (в области образования)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</si>
  <si>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</si>
  <si>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</si>
  <si>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Мероприятия в области здравоохранения</t>
  </si>
  <si>
    <t>Долгосрочная целевая программа "Развитие системы образования Петропавловск-Камчатского городского округа на 2006-2010 годы"</t>
  </si>
  <si>
    <t>Городская долгосрочная целевая программа "Профилактика употребления психоактивных веществ (ПАВ) в молодёжной среде на 2006-2008 годы"</t>
  </si>
  <si>
    <t>Долгосрочная муниципальная целевая программа "Поддержка и развитие дополнительного образования в Петропавловск-Камчатском городском округе"</t>
  </si>
  <si>
    <t>Долгосрочная муниципальная целевая программа на период 2008-2010 годы "Здоровые дети"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</si>
  <si>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</si>
  <si>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</si>
  <si>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 - Дома культуры</t>
  </si>
  <si>
    <t>Дворцы и дома культуры, другие учреждения культуры и средств массовой информации - ЦКД "Апрель"</t>
  </si>
  <si>
    <t>Дворцы и дома культуры, другие учреждения культуры и средств массовой информации - ГЦК "Досуг"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</si>
  <si>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</si>
  <si>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</si>
  <si>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</si>
  <si>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Капитальный ремонт дворцов и домов культуры, других учреждений культуры</t>
  </si>
  <si>
    <t>Библиотеки</t>
  </si>
  <si>
    <t>Капитальный ремонт библиотек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</si>
  <si>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</si>
  <si>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</si>
  <si>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Другие вопросы в области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</si>
  <si>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</si>
  <si>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Мероприятия в области культуры</t>
  </si>
  <si>
    <t>Мероприятия по информатизации (в области культуры)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</si>
  <si>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</si>
  <si>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</si>
  <si>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</si>
  <si>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 xml:space="preserve">Больницы, клиники, госпитали, медико-санитарные части - мероприятия по противопожарной безопасности 
</t>
  </si>
  <si>
    <t>Капитальный ремонт больниц, клиник, госпиталей, медико-санитарных частей</t>
  </si>
  <si>
    <t>Родильные дома</t>
  </si>
  <si>
    <t>Мероприятия по противопожарной безопасности родильных домов</t>
  </si>
  <si>
    <t>Капитальный ремонт родильных домов</t>
  </si>
  <si>
    <t>Текущий ремонт родильных домов</t>
  </si>
  <si>
    <t>Амбулаторная помощь</t>
  </si>
  <si>
    <t>Сейсмоусиление здания поликлиники № 1 по ул.Ленинградская,114 в г.Петропавловске-Камчатском</t>
  </si>
  <si>
    <t>Сейсмоусиление здания поликлиники № 3 по пр.Рыбаков в г.Петропавловске-Камчатском</t>
  </si>
  <si>
    <t>Амбулаторная помощь Родильные дома</t>
  </si>
  <si>
    <t>Субвенция на финансовое обеспечение оказания доп.мед.помощи, оказываемой врачами-терапевтами участк., врачами-педиаторами участ.,врачами общей практики (сем.вр.), мед.сестрами уч.врачей-терапевтов уч., врачей-педиаторов уч., мед.сестр.врачей общей практики (сем.вр.) (за счет средств из федерального бюджета)</t>
  </si>
  <si>
    <t>Поликлиники, амбулатории, диагностические центры</t>
  </si>
  <si>
    <t>Субвенция на выполнение полномочий по обеспечению полноценным питанием берем.женщин,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</si>
  <si>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Поликлиники, амбулатории, диагностические центры - мероприятия по противопожаной безопасности</t>
  </si>
  <si>
    <t>Капитальный ремонт поликлиник, амбулаторий, диагностических центров</t>
  </si>
  <si>
    <t>Текущий ремонт поликлиник, амбулаторий, диагностических центров</t>
  </si>
  <si>
    <t>Субвенция на фин.обесп.оказания доп.мед.помощи,оказыв.врачами-терапевтами уч., врачами-педиатарами уч., врачами общей практики (сем.вр.), мед.сестр. уч. врачей-терапевтов уч., врачей-педиаторов уч., мед.сестр. арчей общей практики (сем.вр.) (за счет средств из федерального бюджета)</t>
  </si>
  <si>
    <t>Медицинская помощь в дневных стационарах всех типов</t>
  </si>
  <si>
    <t>Медицинская помощь в дневных стационарах Родильные дома</t>
  </si>
  <si>
    <t>Медицинская помощь в дневных стационарах Поликлиники</t>
  </si>
  <si>
    <t xml:space="preserve">Скорая медицинская помощь </t>
  </si>
  <si>
    <t>Станции скорой и неотложной помощи</t>
  </si>
  <si>
    <t>Субвенция на выполнение гос.полномочий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</si>
  <si>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Физическая культура и спорт</t>
  </si>
  <si>
    <t>Физкультурно-оздоровительная работа и спортивные мероприятия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</si>
  <si>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</si>
  <si>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</si>
  <si>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Капитальный ремонт медавтохозяйства</t>
  </si>
  <si>
    <t xml:space="preserve">Мероприятия в области спорта </t>
  </si>
  <si>
    <t>Мероприятия по оснащению медицинским оборудованием</t>
  </si>
  <si>
    <t>Мероприятия по информатизации( в области здравоохранения)</t>
  </si>
  <si>
    <t>Дома ребенка</t>
  </si>
  <si>
    <t>Субвенция на выполнение гос. полномочий по предоставлению соц. поддержки детей-сирот и детей, оставшихся без попечения родителей, находящихся в мун.учр.здравоохранения (за счёт средств краевого бюджета)</t>
  </si>
  <si>
    <t>Капитальный ремонт дома ребенка</t>
  </si>
  <si>
    <t>Долгосрочная программа "Поддержка и развитие служб родовспоможения и детства Петропавловск-Камчатского городского округа на период 2006-2008 годы"</t>
  </si>
  <si>
    <t xml:space="preserve">Долгосрочная муниципальная целевая программа "Спортивный Петропавловск 2008-2010" 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</si>
  <si>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</si>
  <si>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</si>
  <si>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</si>
  <si>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</si>
  <si>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Выплата денежного вознаграждения лицам ,замещающим мун.должности при освобождении их от должности</t>
  </si>
  <si>
    <t>Социальное обслуживание населения</t>
  </si>
  <si>
    <t>Учреждения социального обслуживания населения</t>
  </si>
  <si>
    <t>Субвенция для осуществления госполномочий по социальному обсл. граждан(средства краевого бюджета-содержание Центра)</t>
  </si>
  <si>
    <t>Социальное обеспечение населения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</si>
  <si>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</si>
  <si>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</si>
  <si>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</si>
  <si>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</si>
  <si>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</si>
  <si>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Субвенция для выплаты гражданам адресных субсидий на оплату жилья и комм.услуг (средства краевого бюджета)</t>
  </si>
  <si>
    <t>Субвенция для выплаты гражданам адресных субсидий на оплату жилого помещения  и коммунальных услуг(средства федерального бюджета)</t>
  </si>
  <si>
    <t>Услуги УСПН ПКГО по доставке и перечислению адресных субсидий (средства федерального бюджета)</t>
  </si>
  <si>
    <t>Услуги УСПН ПКГО по доставке и перечислению адресных субсидий (средства краевого бюджета)</t>
  </si>
  <si>
    <t>Муниципальная социальная поддержка ветеранов Великой Отечественной Войны на ремонт жилых помещений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</si>
  <si>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</si>
  <si>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</si>
  <si>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мун. образоват.учреждениях (средства краевого бюджета) </t>
  </si>
  <si>
    <t>Услуги УСПН ПКГО по доставке и перечислению компенсации части родительской платы за содержание ребенка в мун.образоват. учреждениях (за счет средств краевого бюджета)</t>
  </si>
  <si>
    <t>Субвенция на выплату компенсации части родительской платы за содержание ребенка в мун. образоват.учреждениях(средства федерального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</si>
  <si>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</si>
  <si>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</si>
  <si>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</si>
  <si>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</si>
  <si>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>Другие вопросы в области социальной политики</t>
  </si>
  <si>
    <t>Управление социальной поддержки населения Петропавловск-Камчатского городского округа</t>
  </si>
  <si>
    <t>Субвенция для осуществления госполномочий по соц.обсл.граждан(средства краевого бюджета-управление)</t>
  </si>
  <si>
    <t>Управление социальной поддержки населения (осуществление госполномочий по опеке)</t>
  </si>
  <si>
    <t>Управление социальной поддержки населения(администрирование госполномочий по отделу выплат субсидий- за счет средств краевого бюджета)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</si>
  <si>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</si>
  <si>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</si>
  <si>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 xml:space="preserve">Мероприятия в области социальной политики </t>
  </si>
  <si>
    <t>Мероприятия по информатизации (в области социальной политики)</t>
  </si>
  <si>
    <t xml:space="preserve">Целевая социальная программа Петропавловск-Камчатского городского округа на 2006-2008 годы (Оказание зубопротезной помощи)  </t>
  </si>
  <si>
    <t xml:space="preserve">                   ВСЕГО РАСХОДОВ:</t>
  </si>
  <si>
    <t xml:space="preserve">                  </t>
  </si>
  <si>
    <t>тыс.руб.</t>
  </si>
  <si>
    <t>Вид рас-хо-дов</t>
  </si>
  <si>
    <t>Долгосрочная муниципальная целевая программа "Молодёжь Петропавловск-Камчатского городского округа на 2008-2010 годы"</t>
  </si>
  <si>
    <t>Раз-дел, подраз-дел</t>
  </si>
  <si>
    <t>Приложение 7</t>
  </si>
  <si>
    <t>к бюджету Петропавловск-Камчатского</t>
  </si>
  <si>
    <t>Расходы бюджета городского округа по ведомственной структуре на 2009 год</t>
  </si>
  <si>
    <t>Код бюджетной классификации</t>
  </si>
  <si>
    <t/>
  </si>
  <si>
    <t>План на 2009 год</t>
  </si>
  <si>
    <t>в том числе:</t>
  </si>
  <si>
    <t>Код мин-ва, ведом-ва</t>
  </si>
  <si>
    <t>Отклонение</t>
  </si>
  <si>
    <t>Уточнение</t>
  </si>
  <si>
    <t>Петропавловск-Камчатская городская территориальная избирательная комиссия</t>
  </si>
  <si>
    <t>Прочие расходы</t>
  </si>
  <si>
    <t>Субсидии юридическим лицам</t>
  </si>
  <si>
    <t>Выполнение функций бюджетными учреждениями</t>
  </si>
  <si>
    <t>Городская Дума Петропавловск-Камчатского городского округа</t>
  </si>
  <si>
    <t>Социальные выплаты</t>
  </si>
  <si>
    <t>Контрольно счетная палата Петропавловск-Камчатского городского округа</t>
  </si>
  <si>
    <t xml:space="preserve">Муниципальное учреждение "Долговой центр г. Петропавловска-Камчатского" </t>
  </si>
  <si>
    <t>ГУП "Камчатская дирекция по строительству"</t>
  </si>
  <si>
    <t>Бюджетные инвестиции</t>
  </si>
  <si>
    <t>Муниципальное учреждение "Расчетно-кассовый центр по жилищно-коммунальному хозяйству"</t>
  </si>
  <si>
    <t>Департамент организации муниципальных закупок Петропавловск-Камчатского городского округа</t>
  </si>
  <si>
    <t>Кредитный договор с Международной финансовой корпорацией от 27.12.2007</t>
  </si>
  <si>
    <t xml:space="preserve">Больницы, клиники, госпитали, медико-санитарные части - мероприятия по противопожарной безопасности </t>
  </si>
  <si>
    <t>Субвенция на фин.обесп.оказания доп.мед.помощи,оказыв.врачами-терапевтами уч., врачами-педиатарами уч., врачами общей практики (сем.вр.), мед.сестр. уч. врачей-терапевтов уч., врачей-педиаторов уч., мед.сестр. врачей общей практики (сем.вр.) (за счет средств из федерального бюджета)</t>
  </si>
  <si>
    <t>Приложение 8</t>
  </si>
  <si>
    <t xml:space="preserve">к бюджету Петропавловск - Камчатского </t>
  </si>
  <si>
    <t>от __.__.2008 № ___-нд</t>
  </si>
  <si>
    <t>СВОД РАСХОДОВ</t>
  </si>
  <si>
    <t>финансируемых за счет  дотаций, субвенций и субсидий,  передаваемых из</t>
  </si>
  <si>
    <t xml:space="preserve"> краевого бюджета  в 2009 году </t>
  </si>
  <si>
    <t>Раздел</t>
  </si>
  <si>
    <t>ВСЕГО</t>
  </si>
  <si>
    <t>Комитет по управлению имуществом ПКГО</t>
  </si>
  <si>
    <t>Комитет городского хозяйства ПКГО</t>
  </si>
  <si>
    <t>Департамент социального развития</t>
  </si>
  <si>
    <t>Управление социальной поддержки населения</t>
  </si>
  <si>
    <t xml:space="preserve">     </t>
  </si>
  <si>
    <t>Субвенции местным бюджетам, предоставляемые из краевого бюджета - всего:</t>
  </si>
  <si>
    <t>10.00</t>
  </si>
  <si>
    <t>Субвенции на выполнение государственных  полномочий Камчатского края по социальному обслуживанию некоторых категорий граждан</t>
  </si>
  <si>
    <t>в том числе</t>
  </si>
  <si>
    <t xml:space="preserve"> - на содержание  учреждений социального обслуживания</t>
  </si>
  <si>
    <t xml:space="preserve"> - на содержание муниципальных служащих, осуществляющих отдельные государственные полномочия Камчатской области по социальному обслуживанию некоторых категорий граждан</t>
  </si>
  <si>
    <t>01.00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</si>
  <si>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</t>
  </si>
  <si>
    <t>09.00</t>
  </si>
  <si>
    <t>Субвенции на 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</t>
  </si>
  <si>
    <t>07.00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</si>
  <si>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</t>
  </si>
  <si>
    <t>Субвенции для осуществления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</t>
  </si>
  <si>
    <t>Субвенции на выполнение государственных полномочий по выплате компенсации части платы, взимаемой с родителей и иных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</t>
  </si>
  <si>
    <t>Субвенции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</si>
  <si>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крае, в том числе:</t>
  </si>
  <si>
    <t>в части совершеннолетних</t>
  </si>
  <si>
    <t>в части несовершеннолетних</t>
  </si>
  <si>
    <t>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</t>
  </si>
  <si>
    <t>Субвенции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</t>
  </si>
  <si>
    <t>Субвенции на выполнение государственных полномочий Камчатского края по обеспечению  государственных 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 в общеобразовательных учреждениях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</si>
  <si>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кандидата наук, государственные награды СССР, РСФСР и Российской Федерации</t>
  </si>
  <si>
    <t xml:space="preserve"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</t>
  </si>
  <si>
    <t xml:space="preserve"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</t>
  </si>
  <si>
    <t>Субсидии местным бюджетам, предоставляемые из  краевого бюджета - всего:</t>
  </si>
  <si>
    <t>Субсидии на финансовое обеспечение оказания дополнительной медицинской помощи, оказываемой врачами-терапевтами участковыми, врачами - педиатрами участковыми, врачами общей практики (семейными врачами), медицинскими сестрами участковых врачей -терапевтов участковых, врачей педиатров-участковых, медицинскими сестрами врачей общей практики (семейных врачей)</t>
  </si>
  <si>
    <t>05.00</t>
  </si>
  <si>
    <t xml:space="preserve">Субсидии в целях софинансирования расходных обязательств муниципальных образований, связанных с проведением капитального ремонта  муниципального жилищного фонда  в соответствии со статьей 158 Жилищного кодекса Российской Федерации </t>
  </si>
  <si>
    <t xml:space="preserve">Субсидии в целях софинансирования расходных обязательств муниципальных образований по организации оказания первичной медико-санитраной помощи в амбулаторно-поликлинически и больничных учреждениях, медицинской помощи женщинам в период беременностия, во время и после родов в части обеспечения отдельных категорий граждан лекарственными средствами и изделия медицинского назначения </t>
  </si>
  <si>
    <t xml:space="preserve">Субсидии в целях софинансирования расходных обязательств муниципальных образований по организации в границах муниципального образования теплоснабжения населения (на приобретение топлива с обязательным заключением Соглашения между Министреством жилижно-коммунального хозяйства и энергетики Камчатского края и органами местного самоуправлдения муниципальныхъ районов (городских округов), или через ГУП "Камчатэнергоснаб") </t>
  </si>
  <si>
    <t xml:space="preserve">Субсидии в целях софинансирования расходных обязательств муниципальных образований по оплате труда работников, финансируемых из местных бюджетов </t>
  </si>
  <si>
    <t>Субсидии в целях софинансирования расходных обязательств муниципальных образований по комплектованию книжных фондов библиотек, финансируемых из местных бюджетов</t>
  </si>
  <si>
    <t>Субсидии на строительство и модернизацию автомобильных дорог общего пользования, в том числе в поселениях (за исключением автомобильных дорог федерального значения) за счет средств федерального бюджета</t>
  </si>
  <si>
    <t>Сейсмоусиление здания поликлиники №1 по ул. Ленинградская, 14 в г. Петропавловске-Камчатском</t>
  </si>
  <si>
    <t>Сейсмоусиление здания поликлиники №3 по проспекту Рыбаков в г. Петропавловске-Камчатском</t>
  </si>
  <si>
    <t>05.02</t>
  </si>
  <si>
    <t>Сейсмоусиление здания школы №33 по проспекту Рыбаков в г. Петропавловске-Камчатском</t>
  </si>
  <si>
    <t>Сейсмоусиление школы №4 по ул. Партизанской в г. Петропавловске-Камчатском</t>
  </si>
  <si>
    <t>Сейсмоусиление здания детского сада №30 по ул. Максутова, 27а в г. Петропавловске-Камчатском</t>
  </si>
  <si>
    <t>Сейсмоусиление здания детского сада №38 по ул. Пограничной, 16/1 в г. Петропавловске-Камчатском</t>
  </si>
  <si>
    <t>Сейсмоусиление здания детского сада № 48 по ул. Горького, 13а в г. Петропавловске-Камчатском</t>
  </si>
  <si>
    <t>Сейсмоусиление здания детского сада № 57 по ул. Давыдова, 16 в г. Петропавловске-Камчатском</t>
  </si>
  <si>
    <t>Дотации на выравнимание бюджетной обеспеченности</t>
  </si>
  <si>
    <t>Всего:</t>
  </si>
  <si>
    <t>Комис-сия по делам несовер-шенноле-тних и защите их прав</t>
  </si>
  <si>
    <t>Аппа-рат и  Адми-нистра-ция ПКГО</t>
  </si>
  <si>
    <t>ГУП "Камчатс-кая дирекция по строи-тельству"</t>
  </si>
  <si>
    <t>МУ "Расчет-но-кассовый центр по ЖКХ"</t>
  </si>
  <si>
    <t xml:space="preserve"> </t>
  </si>
  <si>
    <t>Приложение 9</t>
  </si>
  <si>
    <t xml:space="preserve">городского округа на 2009 </t>
  </si>
  <si>
    <t xml:space="preserve">           Расходы бюджета Петропавловск-Камчатского городского округа на 2009 год по ведомственной структуре,</t>
  </si>
  <si>
    <t xml:space="preserve">                 осуществляемые за счет средств от предпринимательской и иной, приносящей доход деятельности</t>
  </si>
  <si>
    <t>тыс.рублей</t>
  </si>
  <si>
    <t>ВСЕГО РАСХОДОВ:</t>
  </si>
  <si>
    <t>ИТОГО:</t>
  </si>
  <si>
    <t>Утвержде-но на год</t>
  </si>
  <si>
    <t>Заработ-ная плата 211</t>
  </si>
  <si>
    <t>Начисле-ния 213</t>
  </si>
  <si>
    <t>Ком-муналь-ные услуги 223</t>
  </si>
  <si>
    <t>Увеличе-ние стоимости основных средств 310</t>
  </si>
  <si>
    <t>Приложение 10</t>
  </si>
  <si>
    <t>Программа  внутренних заимствований Петропавловск-Камчатского городского округа на 2009 год</t>
  </si>
  <si>
    <t>Общий объем</t>
  </si>
  <si>
    <t>Справочно: позаимствовано до 1.01.2003г.</t>
  </si>
  <si>
    <t xml:space="preserve">Общий объем </t>
  </si>
  <si>
    <t xml:space="preserve"> Внутренние заимствования (привлечение/погашение)</t>
  </si>
  <si>
    <t>Кредитные соглашения и договоры, заключенные от имени Петропавловск-Камчатского городского округа</t>
  </si>
  <si>
    <t>получение кредитов</t>
  </si>
  <si>
    <t>Сумма %</t>
  </si>
  <si>
    <t>% март увелич</t>
  </si>
  <si>
    <t>погашение основной суммы долга</t>
  </si>
  <si>
    <t>( 55м.р.профитбанк+25м.р.промбанк+50 Промбанк+50 Агропромбанк))</t>
  </si>
  <si>
    <t>Прочие источники</t>
  </si>
  <si>
    <t>привлечение средств</t>
  </si>
  <si>
    <t>погашение основной суммы задолженности</t>
  </si>
  <si>
    <t>Предоставление государственных гарантий - всего, в том числе:</t>
  </si>
  <si>
    <t>ОАО "Росагролизинг"</t>
  </si>
  <si>
    <t>Кроме того:</t>
  </si>
  <si>
    <t>Государственные гарантии, предоставленные до 1 января 2006 года - всего, в том числе:</t>
  </si>
  <si>
    <t>ООО "Камчатагропромснаб"</t>
  </si>
  <si>
    <t>ОАО "Камчатскэнерго"</t>
  </si>
  <si>
    <t>ОАО "Камчатгазпром"</t>
  </si>
  <si>
    <t>Мильковское районное муниципальное образование</t>
  </si>
  <si>
    <t>Елизовское районное муниципальное образование</t>
  </si>
  <si>
    <t>Уст ь-Большерецкое районное муниципальное образование</t>
  </si>
  <si>
    <t>Лесопромышленная холдинговая компания "Камчатлес"</t>
  </si>
  <si>
    <t>Приложение 11</t>
  </si>
  <si>
    <t>Программа  муниципальных гарантий Петропавловск-Камчатского городского округа на 2009 год</t>
  </si>
  <si>
    <t>Получатель гарантии</t>
  </si>
  <si>
    <t>Предельный размер муниципальной гарантии (млн. рублей)</t>
  </si>
  <si>
    <t>Обновление парка городских автобусов</t>
  </si>
  <si>
    <t>МУП "Управление механизации и автомобильного транспорта"</t>
  </si>
  <si>
    <t>Установка приборов учета тепловой энергии</t>
  </si>
  <si>
    <t>Кредиты предприятиям муниципальной формы собственности на выплату  заработной платы</t>
  </si>
  <si>
    <t>Предприятия муниципальной формы собственности</t>
  </si>
  <si>
    <t>Кредит Европейского банка реконструкции и развития на реконструкцию системы водоснабжения</t>
  </si>
  <si>
    <t>МУП "Петропавловский горводоканал"</t>
  </si>
  <si>
    <t>Приобретение автотранспорта и специализированной техники</t>
  </si>
  <si>
    <t>Муниципальные предприятия</t>
  </si>
  <si>
    <t>Приложение №12</t>
  </si>
  <si>
    <t>Расходы</t>
  </si>
  <si>
    <t>на инвестиционные мероприятия</t>
  </si>
  <si>
    <t>Петропавловск-Камчатского городского округа</t>
  </si>
  <si>
    <t>на 2009 год</t>
  </si>
  <si>
    <t>№ п/п</t>
  </si>
  <si>
    <t>За счёт средств городского бюджета</t>
  </si>
  <si>
    <t>За счёт средств краевого бюджета</t>
  </si>
  <si>
    <t>За счёт средств федерального бюджета</t>
  </si>
  <si>
    <t>Итого</t>
  </si>
  <si>
    <t>I</t>
  </si>
  <si>
    <t>КОММУНАЛЬНОЕ СТРОИТЕЛЬСТВО</t>
  </si>
  <si>
    <t>ФЦП "Жилище" на 2002-2010 годы, мероприятия, входящие в реализацию национального приоритетного проекта "Доступное комфортное жильё-гражданам России", всего:</t>
  </si>
  <si>
    <t>1.1</t>
  </si>
  <si>
    <t>Подпрограмма "Модернизация объектов коммунальной инфраструктуры":</t>
  </si>
  <si>
    <t>1.1.1.</t>
  </si>
  <si>
    <t>0502.1040300.003.310.0750204</t>
  </si>
  <si>
    <t xml:space="preserve">Реконструкция канализационного коллектора по пр. Рыбаков в г. Петропавловске-Камчатском </t>
  </si>
  <si>
    <t>1.2.</t>
  </si>
  <si>
    <t>Подпрограмма "Модернизация объектов коммунальной инфраструктуры", мероприятия по переселению граждан из жилищного фонда, признанного непроигодным для проживания или с высоким уровнем износа (более 70%)</t>
  </si>
  <si>
    <t>1.2.1.</t>
  </si>
  <si>
    <t>0502.1040400.003.310.0750103</t>
  </si>
  <si>
    <t>Группа жилых домов в квартале 115-А в г. Петропавловске-Камчатском</t>
  </si>
  <si>
    <t>II</t>
  </si>
  <si>
    <t>0502.1020102.003.310.0750100</t>
  </si>
  <si>
    <t>Центральный тепловой пункт  мощностью 30 гкал/час и тепловые сети 1 контура от котельной №1 до ЦТП в квартале 110 г.Петропавловска-Камчатского (ПСД, экспертиза)</t>
  </si>
  <si>
    <t>БЛАГОУСТРОЙСТВО</t>
  </si>
  <si>
    <t>2.1.</t>
  </si>
  <si>
    <t>0503.1020102.003.310.0750310</t>
  </si>
  <si>
    <t xml:space="preserve">Обустройство мест захоронения в восточной части Петропавловск-Камчатского городского округа </t>
  </si>
  <si>
    <t>2.2.</t>
  </si>
  <si>
    <t>Проектирование дорог, всего</t>
  </si>
  <si>
    <t>2.2.1.</t>
  </si>
  <si>
    <t>0503.1020102.003.310.0750307</t>
  </si>
  <si>
    <t xml:space="preserve">Реконструкция площади Ленина в г.Петропавловске-Камчатском </t>
  </si>
  <si>
    <t>2.2.2.</t>
  </si>
  <si>
    <t>0503.1020102.003.310.0750803</t>
  </si>
  <si>
    <t>Магистраль общегородского значения в районе 10км - ул.Абеля</t>
  </si>
  <si>
    <t>2.2.3.</t>
  </si>
  <si>
    <t>0503.1020102.003.310.0750808</t>
  </si>
  <si>
    <t>Реконструкция участка дороги местного значения по ул.Владивостокская в г.Петропавловске-Камчатском</t>
  </si>
  <si>
    <t>2.2.4.</t>
  </si>
  <si>
    <t>0503.1020102.003.310.0750810</t>
  </si>
  <si>
    <t xml:space="preserve">Магистраль общегородского значения в районе 10 км - Сероглазка - 8 км в г.Петропавловске-Камчатском </t>
  </si>
  <si>
    <t>2.2.5.</t>
  </si>
  <si>
    <t>0503.1020102.003.310.0750811</t>
  </si>
  <si>
    <t xml:space="preserve">Магистраль общегородского значения от II кольца до ул. Кавказская, включая ул.Ломоносова в г. Петропавловске-Камчатском </t>
  </si>
  <si>
    <t>2.2.6.</t>
  </si>
  <si>
    <t>0503.1020102.003.310.0750801</t>
  </si>
  <si>
    <t xml:space="preserve">Магистраль общегородского значения от поста ГАИ до ул. Академика Королёва с развязкой в микрорайоне Северо-Восток </t>
  </si>
  <si>
    <t>2.2.7.</t>
  </si>
  <si>
    <t>0503.1020102.003.310.0750812</t>
  </si>
  <si>
    <t>Магистраль общегородского значения от ул. Автомобилистов - п. Сероглазка - ул.Мишенная в Петропавловск-Камчатском городском округе</t>
  </si>
  <si>
    <t>2.2.8.</t>
  </si>
  <si>
    <t>0503.1020102.003.310.0750800</t>
  </si>
  <si>
    <t xml:space="preserve">Реконструкция магистральной дороги по ул. Восточное шоссе до нового кладбища </t>
  </si>
  <si>
    <t>2.2.9.</t>
  </si>
  <si>
    <t xml:space="preserve">Реконструкция магистральной дороги по ул. Рябиковская </t>
  </si>
  <si>
    <t>2.2.10.</t>
  </si>
  <si>
    <t>Реконструкция магистральной дороги по ул. Чубарова - ул. Вулканная</t>
  </si>
  <si>
    <t>2.3</t>
  </si>
  <si>
    <t>0503.1020102.003.310.0720000</t>
  </si>
  <si>
    <t>Строительство  магистрали общегородского значения  в районе 10км - ул.Абеля</t>
  </si>
  <si>
    <t>ЖИЛИЩНОЕ СТРОИТЕЛЬСТВО</t>
  </si>
  <si>
    <t>3.1</t>
  </si>
  <si>
    <t>Проектные работы по сейсмоусилению жилого дома № 7 по ул. Давыдова</t>
  </si>
  <si>
    <t>3.2</t>
  </si>
  <si>
    <t>0501.1020102.003.310.0750000</t>
  </si>
  <si>
    <t xml:space="preserve">Группа жилых домов в квартале 115-А в г. Петропавловске-Камчатском, проектные работы II очереди строительства </t>
  </si>
  <si>
    <t>3.3</t>
  </si>
  <si>
    <t>Группа жилых домов по ул. Пограничная в г. Петропавловске-Камчатском (ПСД)</t>
  </si>
  <si>
    <t>ЗДРАВООХРАНЕНИЕ И КУЛЬТУРА</t>
  </si>
  <si>
    <t>4.1.</t>
  </si>
  <si>
    <t>Сейсмоусиление объектов здравоохранения:</t>
  </si>
  <si>
    <t>4.1.1.</t>
  </si>
  <si>
    <t>0902.1020102.003.310.0750000</t>
  </si>
  <si>
    <t xml:space="preserve"> - сейсмоусиление здания поликлиники № 3 по пр. Рыбаков </t>
  </si>
  <si>
    <t>4.1.2</t>
  </si>
  <si>
    <t xml:space="preserve"> - сейсмоусиление здания поликлиники № 1 по ул. Ленинградская, 114</t>
  </si>
  <si>
    <t>4.2.</t>
  </si>
  <si>
    <t>0904.1020102.003.310.0750403</t>
  </si>
  <si>
    <t>Строительство здания станции скорой медицинской помощи</t>
  </si>
  <si>
    <t>КОРРЕКТИРОВКА ГЕНПЛАНА г. ПЕТРОПАВЛОВСКА-КАМЧАТСКОГО</t>
  </si>
  <si>
    <t>Корректировка генплана г. Петропавловска-Камчатского</t>
  </si>
  <si>
    <t>ОБРАЗОВАНИЕ</t>
  </si>
  <si>
    <t>6.1</t>
  </si>
  <si>
    <t>0709.1020102.003.310.0750606</t>
  </si>
  <si>
    <t>Корректировка проекта  "Детские ясли-сад на 330 мест  в микрорайонене "А-II" СВЧ</t>
  </si>
  <si>
    <t>6.2</t>
  </si>
  <si>
    <t xml:space="preserve">Проектные работы по сейсмоусилению </t>
  </si>
  <si>
    <t>6.2.1</t>
  </si>
  <si>
    <t>0709.1020102.003.310.0750600</t>
  </si>
  <si>
    <t xml:space="preserve"> - сейсмоусиление здания школы  № 1 по ул. Пограничная, 18/1 </t>
  </si>
  <si>
    <t>6.2.2</t>
  </si>
  <si>
    <t xml:space="preserve"> - сейсмоусиление здания школы № 8 по ул. Давыдова, 15</t>
  </si>
  <si>
    <t>6.3.</t>
  </si>
  <si>
    <t>Сейсмоусиление объектов образования:</t>
  </si>
  <si>
    <t>6.3.1</t>
  </si>
  <si>
    <t xml:space="preserve"> - сейсмоусиление здания школы  № 33 по пр. Рыбаков, 30                      </t>
  </si>
  <si>
    <t>6.3.2</t>
  </si>
  <si>
    <t xml:space="preserve"> - сейсмоусиление здания школы  № 4 по ул. Партизанской,                       </t>
  </si>
  <si>
    <t>6.3.3</t>
  </si>
  <si>
    <t xml:space="preserve"> - сейсмоусиление д/сада № 30 по ул. Максутова, 27а         </t>
  </si>
  <si>
    <t>6.3.4</t>
  </si>
  <si>
    <t xml:space="preserve"> - сейсмоусиление д/сада № 38 по ул. Пограничной, 16/1     </t>
  </si>
  <si>
    <t>6.3.5</t>
  </si>
  <si>
    <t xml:space="preserve"> - сейсмоусиление д/сада № 48 по ул. Горького, 13а            </t>
  </si>
  <si>
    <t>6.3.6</t>
  </si>
  <si>
    <t xml:space="preserve"> - сейсмоусиление д/сада № 57 по ул. Давыдова, 16            </t>
  </si>
  <si>
    <t>ВСЕГО:</t>
  </si>
  <si>
    <t>Раздел, под-раздел</t>
  </si>
  <si>
    <t>Комму-нальные услуги 223</t>
  </si>
  <si>
    <t>Услуги по содержа-нию имущества 225; СубКЭСР 020.00.00 (Капи-тальный ремонт)</t>
  </si>
  <si>
    <t xml:space="preserve"> № 92-нд</t>
  </si>
  <si>
    <t xml:space="preserve"> 25.12.2008 № 92-нд</t>
  </si>
  <si>
    <t>25.12.2008 №  92-нд</t>
  </si>
  <si>
    <t>25.12.2008 № 92-нд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</si>
</sst>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;[Red]\-#,##0.0;0.0"/>
    <numFmt numFmtId="174" formatCode="#,##0.00;[Red]\-#,##0.00;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_р_.;[Red]\-#,##0.0_р_."/>
    <numFmt numFmtId="182" formatCode="0000"/>
    <numFmt numFmtId="183" formatCode="0000000"/>
    <numFmt numFmtId="184" formatCode="000"/>
    <numFmt numFmtId="185" formatCode="#,##0_р_."/>
    <numFmt numFmtId="186" formatCode="#,##0.000"/>
    <numFmt numFmtId="187" formatCode="#,##0.00000"/>
  </numFmts>
  <fonts count="7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sz val="9"/>
      <name val="Arial Cyr"/>
      <family val="0"/>
    </font>
    <font>
      <b/>
      <sz val="14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1"/>
    </font>
    <font>
      <b/>
      <i/>
      <sz val="9"/>
      <name val="Arial Cyr"/>
      <family val="2"/>
    </font>
    <font>
      <sz val="12"/>
      <name val="Times New Roman CE"/>
      <family val="1"/>
    </font>
    <font>
      <sz val="12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4"/>
      <name val="Arial Cyr"/>
      <family val="0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52">
      <alignment/>
      <protection/>
    </xf>
    <xf numFmtId="49" fontId="1" fillId="0" borderId="0" xfId="52" applyNumberFormat="1">
      <alignment/>
      <protection/>
    </xf>
    <xf numFmtId="179" fontId="1" fillId="0" borderId="0" xfId="52" applyNumberFormat="1">
      <alignment/>
      <protection/>
    </xf>
    <xf numFmtId="49" fontId="5" fillId="0" borderId="0" xfId="52" applyNumberFormat="1" applyFont="1">
      <alignment/>
      <protection/>
    </xf>
    <xf numFmtId="0" fontId="6" fillId="0" borderId="0" xfId="52" applyNumberFormat="1" applyFont="1" applyFill="1" applyAlignment="1" applyProtection="1">
      <alignment horizontal="center" vertical="center"/>
      <protection hidden="1"/>
    </xf>
    <xf numFmtId="49" fontId="4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Font="1">
      <alignment/>
      <protection/>
    </xf>
    <xf numFmtId="0" fontId="5" fillId="0" borderId="0" xfId="52" applyFont="1" applyAlignment="1">
      <alignment/>
      <protection/>
    </xf>
    <xf numFmtId="0" fontId="1" fillId="0" borderId="0" xfId="52" applyFont="1">
      <alignment/>
      <protection/>
    </xf>
    <xf numFmtId="0" fontId="10" fillId="0" borderId="0" xfId="52" applyFont="1">
      <alignment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12" fillId="0" borderId="15" xfId="52" applyNumberFormat="1" applyFont="1" applyFill="1" applyBorder="1" applyAlignment="1" applyProtection="1">
      <alignment horizontal="center" vertical="center"/>
      <protection hidden="1"/>
    </xf>
    <xf numFmtId="0" fontId="12" fillId="0" borderId="16" xfId="52" applyNumberFormat="1" applyFont="1" applyFill="1" applyBorder="1" applyAlignment="1" applyProtection="1">
      <alignment horizontal="justify" vertical="center" wrapText="1"/>
      <protection hidden="1"/>
    </xf>
    <xf numFmtId="173" fontId="12" fillId="0" borderId="16" xfId="52" applyNumberFormat="1" applyFont="1" applyFill="1" applyBorder="1" applyAlignment="1" applyProtection="1">
      <alignment horizontal="center" vertical="center" wrapText="1"/>
      <protection hidden="1"/>
    </xf>
    <xf numFmtId="173" fontId="12" fillId="0" borderId="17" xfId="52" applyNumberFormat="1" applyFont="1" applyFill="1" applyBorder="1" applyAlignment="1" applyProtection="1">
      <alignment horizontal="center" vertical="center" wrapText="1"/>
      <protection hidden="1"/>
    </xf>
    <xf numFmtId="49" fontId="12" fillId="0" borderId="18" xfId="52" applyNumberFormat="1" applyFont="1" applyFill="1" applyBorder="1" applyAlignment="1" applyProtection="1">
      <alignment horizontal="center" vertical="center"/>
      <protection hidden="1"/>
    </xf>
    <xf numFmtId="0" fontId="12" fillId="0" borderId="19" xfId="52" applyNumberFormat="1" applyFont="1" applyFill="1" applyBorder="1" applyAlignment="1" applyProtection="1">
      <alignment horizontal="justify" vertical="center" wrapText="1"/>
      <protection hidden="1"/>
    </xf>
    <xf numFmtId="173" fontId="12" fillId="0" borderId="19" xfId="52" applyNumberFormat="1" applyFont="1" applyFill="1" applyBorder="1" applyAlignment="1" applyProtection="1">
      <alignment horizontal="center" vertical="center" wrapText="1"/>
      <protection hidden="1"/>
    </xf>
    <xf numFmtId="173" fontId="12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2" applyNumberFormat="1" applyFont="1" applyFill="1" applyBorder="1" applyAlignment="1" applyProtection="1">
      <alignment horizontal="center" vertical="center"/>
      <protection hidden="1"/>
    </xf>
    <xf numFmtId="0" fontId="9" fillId="0" borderId="19" xfId="52" applyNumberFormat="1" applyFont="1" applyFill="1" applyBorder="1" applyAlignment="1" applyProtection="1">
      <alignment horizontal="justify" vertical="center" wrapText="1"/>
      <protection hidden="1"/>
    </xf>
    <xf numFmtId="173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173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179" fontId="11" fillId="0" borderId="0" xfId="52" applyNumberFormat="1" applyFont="1" applyProtection="1">
      <alignment/>
      <protection hidden="1"/>
    </xf>
    <xf numFmtId="0" fontId="12" fillId="0" borderId="18" xfId="52" applyNumberFormat="1" applyFont="1" applyFill="1" applyBorder="1" applyAlignment="1" applyProtection="1">
      <alignment horizontal="center" vertical="center" wrapText="1"/>
      <protection hidden="1"/>
    </xf>
    <xf numFmtId="49" fontId="12" fillId="0" borderId="18" xfId="52" applyNumberFormat="1" applyFont="1" applyFill="1" applyBorder="1" applyAlignment="1" applyProtection="1">
      <alignment horizontal="center" vertical="center" wrapText="1"/>
      <protection hidden="1"/>
    </xf>
    <xf numFmtId="2" fontId="9" fillId="0" borderId="19" xfId="52" applyNumberFormat="1" applyFont="1" applyFill="1" applyBorder="1" applyAlignment="1" applyProtection="1">
      <alignment horizontal="justify" vertical="center" wrapText="1"/>
      <protection hidden="1"/>
    </xf>
    <xf numFmtId="2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2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52" applyNumberFormat="1" applyFont="1" applyFill="1" applyBorder="1" applyAlignment="1" applyProtection="1">
      <alignment horizontal="center" vertical="center" wrapText="1"/>
      <protection hidden="1"/>
    </xf>
    <xf numFmtId="49" fontId="9" fillId="0" borderId="21" xfId="52" applyNumberFormat="1" applyFont="1" applyFill="1" applyBorder="1" applyAlignment="1" applyProtection="1">
      <alignment horizontal="center" vertical="center"/>
      <protection hidden="1"/>
    </xf>
    <xf numFmtId="0" fontId="9" fillId="0" borderId="22" xfId="52" applyNumberFormat="1" applyFont="1" applyFill="1" applyBorder="1" applyAlignment="1" applyProtection="1">
      <alignment horizontal="justify" vertical="center" wrapText="1"/>
      <protection hidden="1"/>
    </xf>
    <xf numFmtId="49" fontId="12" fillId="0" borderId="23" xfId="52" applyNumberFormat="1" applyFont="1" applyFill="1" applyBorder="1" applyAlignment="1" applyProtection="1">
      <alignment/>
      <protection hidden="1"/>
    </xf>
    <xf numFmtId="49" fontId="12" fillId="0" borderId="24" xfId="52" applyNumberFormat="1" applyFont="1" applyFill="1" applyBorder="1" applyAlignment="1" applyProtection="1">
      <alignment horizontal="justify" vertical="center"/>
      <protection hidden="1"/>
    </xf>
    <xf numFmtId="173" fontId="12" fillId="0" borderId="25" xfId="52" applyNumberFormat="1" applyFont="1" applyFill="1" applyBorder="1" applyAlignment="1" applyProtection="1">
      <alignment horizontal="center" vertical="center"/>
      <protection hidden="1"/>
    </xf>
    <xf numFmtId="173" fontId="12" fillId="0" borderId="26" xfId="52" applyNumberFormat="1" applyFont="1" applyFill="1" applyBorder="1" applyAlignment="1" applyProtection="1">
      <alignment horizontal="center" vertical="center"/>
      <protection hidden="1"/>
    </xf>
    <xf numFmtId="49" fontId="9" fillId="0" borderId="0" xfId="52" applyNumberFormat="1" applyFont="1">
      <alignment/>
      <protection/>
    </xf>
    <xf numFmtId="0" fontId="9" fillId="0" borderId="0" xfId="52" applyFont="1">
      <alignment/>
      <protection/>
    </xf>
    <xf numFmtId="179" fontId="9" fillId="0" borderId="0" xfId="52" applyNumberFormat="1" applyFont="1">
      <alignment/>
      <protection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0" fillId="33" borderId="22" xfId="0" applyFont="1" applyFill="1" applyBorder="1" applyAlignment="1">
      <alignment horizontal="left"/>
    </xf>
    <xf numFmtId="180" fontId="19" fillId="33" borderId="22" xfId="0" applyNumberFormat="1" applyFont="1" applyFill="1" applyBorder="1" applyAlignment="1">
      <alignment horizontal="center" vertical="center"/>
    </xf>
    <xf numFmtId="181" fontId="19" fillId="33" borderId="22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80" fontId="19" fillId="33" borderId="2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81" fontId="19" fillId="33" borderId="22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left" vertical="center"/>
    </xf>
    <xf numFmtId="181" fontId="16" fillId="33" borderId="22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181" fontId="9" fillId="33" borderId="22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9" fontId="9" fillId="33" borderId="22" xfId="0" applyNumberFormat="1" applyFont="1" applyFill="1" applyBorder="1" applyAlignment="1">
      <alignment horizontal="center"/>
    </xf>
    <xf numFmtId="180" fontId="3" fillId="0" borderId="0" xfId="54" applyNumberFormat="1" applyFont="1">
      <alignment/>
      <protection/>
    </xf>
    <xf numFmtId="0" fontId="3" fillId="0" borderId="0" xfId="54" applyFont="1">
      <alignment/>
      <protection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181" fontId="16" fillId="33" borderId="0" xfId="0" applyNumberFormat="1" applyFont="1" applyFill="1" applyBorder="1" applyAlignment="1">
      <alignment horizontal="center" vertical="center"/>
    </xf>
    <xf numFmtId="0" fontId="9" fillId="0" borderId="0" xfId="54" applyFont="1" applyBorder="1" applyAlignment="1">
      <alignment horizontal="center"/>
      <protection/>
    </xf>
    <xf numFmtId="180" fontId="9" fillId="0" borderId="0" xfId="54" applyNumberFormat="1" applyFont="1" applyBorder="1" applyAlignment="1">
      <alignment horizontal="center"/>
      <protection/>
    </xf>
    <xf numFmtId="0" fontId="13" fillId="0" borderId="0" xfId="0" applyFont="1" applyAlignment="1">
      <alignment horizontal="right"/>
    </xf>
    <xf numFmtId="0" fontId="12" fillId="33" borderId="22" xfId="0" applyFont="1" applyFill="1" applyBorder="1" applyAlignment="1">
      <alignment horizontal="justify" vertical="center" wrapText="1"/>
    </xf>
    <xf numFmtId="0" fontId="9" fillId="33" borderId="22" xfId="0" applyFont="1" applyFill="1" applyBorder="1" applyAlignment="1">
      <alignment horizontal="justify" vertical="center" wrapText="1"/>
    </xf>
    <xf numFmtId="0" fontId="9" fillId="0" borderId="22" xfId="0" applyFont="1" applyFill="1" applyBorder="1" applyAlignment="1">
      <alignment horizontal="justify" vertical="center" wrapText="1"/>
    </xf>
    <xf numFmtId="0" fontId="9" fillId="0" borderId="22" xfId="0" applyFont="1" applyBorder="1" applyAlignment="1">
      <alignment horizontal="justify" wrapText="1"/>
    </xf>
    <xf numFmtId="0" fontId="19" fillId="33" borderId="22" xfId="0" applyFont="1" applyFill="1" applyBorder="1" applyAlignment="1">
      <alignment horizontal="justify"/>
    </xf>
    <xf numFmtId="0" fontId="3" fillId="33" borderId="22" xfId="0" applyFont="1" applyFill="1" applyBorder="1" applyAlignment="1">
      <alignment horizontal="justify" vertical="center" wrapText="1"/>
    </xf>
    <xf numFmtId="0" fontId="3" fillId="0" borderId="22" xfId="54" applyFont="1" applyBorder="1" applyAlignment="1">
      <alignment horizontal="justify" wrapText="1"/>
      <protection/>
    </xf>
    <xf numFmtId="0" fontId="19" fillId="33" borderId="22" xfId="0" applyFont="1" applyFill="1" applyBorder="1" applyAlignment="1">
      <alignment horizontal="left"/>
    </xf>
    <xf numFmtId="0" fontId="16" fillId="33" borderId="22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3" fillId="0" borderId="22" xfId="54" applyFont="1" applyBorder="1" applyAlignment="1">
      <alignment horizontal="center"/>
      <protection/>
    </xf>
    <xf numFmtId="0" fontId="9" fillId="0" borderId="22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4" fillId="0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6" fillId="0" borderId="0" xfId="0" applyNumberFormat="1" applyFont="1" applyFill="1" applyAlignment="1" applyProtection="1">
      <alignment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6" fillId="0" borderId="27" xfId="0" applyNumberFormat="1" applyFont="1" applyFill="1" applyBorder="1" applyAlignment="1" applyProtection="1">
      <alignment/>
      <protection hidden="1"/>
    </xf>
    <xf numFmtId="0" fontId="2" fillId="0" borderId="28" xfId="0" applyFont="1" applyBorder="1" applyAlignment="1" applyProtection="1">
      <alignment/>
      <protection hidden="1"/>
    </xf>
    <xf numFmtId="0" fontId="26" fillId="0" borderId="0" xfId="0" applyNumberFormat="1" applyFont="1" applyFill="1" applyAlignment="1" applyProtection="1">
      <alignment/>
      <protection hidden="1"/>
    </xf>
    <xf numFmtId="0" fontId="0" fillId="0" borderId="29" xfId="0" applyNumberFormat="1" applyFont="1" applyFill="1" applyBorder="1" applyAlignment="1" applyProtection="1">
      <alignment horizontal="right"/>
      <protection hidden="1"/>
    </xf>
    <xf numFmtId="0" fontId="0" fillId="0" borderId="29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1" xfId="0" applyNumberFormat="1" applyFont="1" applyFill="1" applyBorder="1" applyAlignment="1" applyProtection="1">
      <alignment horizontal="center"/>
      <protection hidden="1"/>
    </xf>
    <xf numFmtId="0" fontId="10" fillId="0" borderId="32" xfId="0" applyNumberFormat="1" applyFont="1" applyFill="1" applyBorder="1" applyAlignment="1" applyProtection="1">
      <alignment horizontal="center"/>
      <protection hidden="1"/>
    </xf>
    <xf numFmtId="0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/>
      <protection hidden="1"/>
    </xf>
    <xf numFmtId="0" fontId="10" fillId="0" borderId="34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35" xfId="0" applyNumberFormat="1" applyFont="1" applyFill="1" applyBorder="1" applyAlignment="1" applyProtection="1">
      <alignment horizontal="center"/>
      <protection hidden="1"/>
    </xf>
    <xf numFmtId="0" fontId="11" fillId="0" borderId="10" xfId="0" applyNumberFormat="1" applyFont="1" applyFill="1" applyBorder="1" applyAlignment="1" applyProtection="1">
      <alignment/>
      <protection hidden="1"/>
    </xf>
    <xf numFmtId="0" fontId="10" fillId="0" borderId="10" xfId="0" applyNumberFormat="1" applyFont="1" applyFill="1" applyBorder="1" applyAlignment="1" applyProtection="1">
      <alignment horizont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30" xfId="0" applyNumberFormat="1" applyFont="1" applyFill="1" applyBorder="1" applyAlignment="1" applyProtection="1">
      <alignment horizontal="center" vertical="center"/>
      <protection hidden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82" fontId="27" fillId="33" borderId="16" xfId="0" applyNumberFormat="1" applyFont="1" applyFill="1" applyBorder="1" applyAlignment="1" applyProtection="1">
      <alignment wrapText="1"/>
      <protection hidden="1"/>
    </xf>
    <xf numFmtId="183" fontId="27" fillId="33" borderId="16" xfId="0" applyNumberFormat="1" applyFont="1" applyFill="1" applyBorder="1" applyAlignment="1" applyProtection="1">
      <alignment wrapText="1"/>
      <protection hidden="1"/>
    </xf>
    <xf numFmtId="184" fontId="27" fillId="33" borderId="16" xfId="0" applyNumberFormat="1" applyFont="1" applyFill="1" applyBorder="1" applyAlignment="1" applyProtection="1">
      <alignment wrapText="1"/>
      <protection hidden="1"/>
    </xf>
    <xf numFmtId="173" fontId="10" fillId="0" borderId="37" xfId="0" applyNumberFormat="1" applyFont="1" applyFill="1" applyBorder="1" applyAlignment="1" applyProtection="1">
      <alignment/>
      <protection hidden="1"/>
    </xf>
    <xf numFmtId="173" fontId="27" fillId="33" borderId="16" xfId="0" applyNumberFormat="1" applyFont="1" applyFill="1" applyBorder="1" applyAlignment="1" applyProtection="1">
      <alignment/>
      <protection hidden="1"/>
    </xf>
    <xf numFmtId="0" fontId="10" fillId="0" borderId="37" xfId="0" applyNumberFormat="1" applyFont="1" applyFill="1" applyBorder="1" applyAlignment="1" applyProtection="1">
      <alignment/>
      <protection hidden="1"/>
    </xf>
    <xf numFmtId="182" fontId="28" fillId="33" borderId="19" xfId="0" applyNumberFormat="1" applyFont="1" applyFill="1" applyBorder="1" applyAlignment="1" applyProtection="1">
      <alignment wrapText="1"/>
      <protection hidden="1"/>
    </xf>
    <xf numFmtId="183" fontId="28" fillId="33" borderId="19" xfId="0" applyNumberFormat="1" applyFont="1" applyFill="1" applyBorder="1" applyAlignment="1" applyProtection="1">
      <alignment wrapText="1"/>
      <protection hidden="1"/>
    </xf>
    <xf numFmtId="184" fontId="28" fillId="33" borderId="19" xfId="0" applyNumberFormat="1" applyFont="1" applyFill="1" applyBorder="1" applyAlignment="1" applyProtection="1">
      <alignment wrapText="1"/>
      <protection hidden="1"/>
    </xf>
    <xf numFmtId="173" fontId="10" fillId="0" borderId="38" xfId="0" applyNumberFormat="1" applyFont="1" applyFill="1" applyBorder="1" applyAlignment="1" applyProtection="1">
      <alignment/>
      <protection hidden="1"/>
    </xf>
    <xf numFmtId="173" fontId="28" fillId="33" borderId="19" xfId="0" applyNumberFormat="1" applyFont="1" applyFill="1" applyBorder="1" applyAlignment="1" applyProtection="1">
      <alignment/>
      <protection hidden="1"/>
    </xf>
    <xf numFmtId="0" fontId="10" fillId="0" borderId="38" xfId="0" applyNumberFormat="1" applyFont="1" applyFill="1" applyBorder="1" applyAlignment="1" applyProtection="1">
      <alignment/>
      <protection hidden="1"/>
    </xf>
    <xf numFmtId="182" fontId="10" fillId="33" borderId="19" xfId="0" applyNumberFormat="1" applyFont="1" applyFill="1" applyBorder="1" applyAlignment="1" applyProtection="1">
      <alignment wrapText="1"/>
      <protection hidden="1"/>
    </xf>
    <xf numFmtId="183" fontId="10" fillId="33" borderId="19" xfId="0" applyNumberFormat="1" applyFont="1" applyFill="1" applyBorder="1" applyAlignment="1" applyProtection="1">
      <alignment wrapText="1"/>
      <protection hidden="1"/>
    </xf>
    <xf numFmtId="184" fontId="10" fillId="33" borderId="19" xfId="0" applyNumberFormat="1" applyFont="1" applyFill="1" applyBorder="1" applyAlignment="1" applyProtection="1">
      <alignment wrapText="1"/>
      <protection hidden="1"/>
    </xf>
    <xf numFmtId="173" fontId="10" fillId="33" borderId="19" xfId="0" applyNumberFormat="1" applyFont="1" applyFill="1" applyBorder="1" applyAlignment="1" applyProtection="1">
      <alignment/>
      <protection hidden="1"/>
    </xf>
    <xf numFmtId="182" fontId="29" fillId="33" borderId="19" xfId="0" applyNumberFormat="1" applyFont="1" applyFill="1" applyBorder="1" applyAlignment="1" applyProtection="1">
      <alignment wrapText="1"/>
      <protection hidden="1"/>
    </xf>
    <xf numFmtId="183" fontId="29" fillId="33" borderId="19" xfId="0" applyNumberFormat="1" applyFont="1" applyFill="1" applyBorder="1" applyAlignment="1" applyProtection="1">
      <alignment wrapText="1"/>
      <protection hidden="1"/>
    </xf>
    <xf numFmtId="184" fontId="29" fillId="33" borderId="19" xfId="0" applyNumberFormat="1" applyFont="1" applyFill="1" applyBorder="1" applyAlignment="1" applyProtection="1">
      <alignment wrapText="1"/>
      <protection hidden="1"/>
    </xf>
    <xf numFmtId="173" fontId="29" fillId="33" borderId="19" xfId="0" applyNumberFormat="1" applyFont="1" applyFill="1" applyBorder="1" applyAlignment="1" applyProtection="1">
      <alignment/>
      <protection hidden="1"/>
    </xf>
    <xf numFmtId="182" fontId="27" fillId="33" borderId="19" xfId="0" applyNumberFormat="1" applyFont="1" applyFill="1" applyBorder="1" applyAlignment="1" applyProtection="1">
      <alignment wrapText="1"/>
      <protection hidden="1"/>
    </xf>
    <xf numFmtId="183" fontId="27" fillId="33" borderId="19" xfId="0" applyNumberFormat="1" applyFont="1" applyFill="1" applyBorder="1" applyAlignment="1" applyProtection="1">
      <alignment wrapText="1"/>
      <protection hidden="1"/>
    </xf>
    <xf numFmtId="184" fontId="27" fillId="33" borderId="19" xfId="0" applyNumberFormat="1" applyFont="1" applyFill="1" applyBorder="1" applyAlignment="1" applyProtection="1">
      <alignment wrapText="1"/>
      <protection hidden="1"/>
    </xf>
    <xf numFmtId="173" fontId="27" fillId="33" borderId="19" xfId="0" applyNumberFormat="1" applyFont="1" applyFill="1" applyBorder="1" applyAlignment="1" applyProtection="1">
      <alignment/>
      <protection hidden="1"/>
    </xf>
    <xf numFmtId="182" fontId="10" fillId="33" borderId="39" xfId="0" applyNumberFormat="1" applyFont="1" applyFill="1" applyBorder="1" applyAlignment="1" applyProtection="1">
      <alignment wrapText="1"/>
      <protection hidden="1"/>
    </xf>
    <xf numFmtId="183" fontId="10" fillId="33" borderId="39" xfId="0" applyNumberFormat="1" applyFont="1" applyFill="1" applyBorder="1" applyAlignment="1" applyProtection="1">
      <alignment wrapText="1"/>
      <protection hidden="1"/>
    </xf>
    <xf numFmtId="184" fontId="10" fillId="33" borderId="39" xfId="0" applyNumberFormat="1" applyFont="1" applyFill="1" applyBorder="1" applyAlignment="1" applyProtection="1">
      <alignment wrapText="1"/>
      <protection hidden="1"/>
    </xf>
    <xf numFmtId="173" fontId="10" fillId="0" borderId="40" xfId="0" applyNumberFormat="1" applyFont="1" applyFill="1" applyBorder="1" applyAlignment="1" applyProtection="1">
      <alignment/>
      <protection hidden="1"/>
    </xf>
    <xf numFmtId="173" fontId="10" fillId="33" borderId="39" xfId="0" applyNumberFormat="1" applyFont="1" applyFill="1" applyBorder="1" applyAlignment="1" applyProtection="1">
      <alignment/>
      <protection hidden="1"/>
    </xf>
    <xf numFmtId="0" fontId="10" fillId="0" borderId="40" xfId="0" applyNumberFormat="1" applyFont="1" applyFill="1" applyBorder="1" applyAlignment="1" applyProtection="1">
      <alignment/>
      <protection hidden="1"/>
    </xf>
    <xf numFmtId="0" fontId="27" fillId="0" borderId="28" xfId="0" applyNumberFormat="1" applyFont="1" applyFill="1" applyBorder="1" applyAlignment="1" applyProtection="1">
      <alignment horizontal="left"/>
      <protection hidden="1"/>
    </xf>
    <xf numFmtId="0" fontId="27" fillId="0" borderId="0" xfId="0" applyNumberFormat="1" applyFont="1" applyFill="1" applyAlignment="1" applyProtection="1">
      <alignment horizontal="center"/>
      <protection hidden="1"/>
    </xf>
    <xf numFmtId="0" fontId="27" fillId="0" borderId="41" xfId="0" applyNumberFormat="1" applyFont="1" applyFill="1" applyBorder="1" applyAlignment="1" applyProtection="1">
      <alignment horizontal="center"/>
      <protection hidden="1"/>
    </xf>
    <xf numFmtId="173" fontId="27" fillId="0" borderId="41" xfId="0" applyNumberFormat="1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173" fontId="27" fillId="0" borderId="42" xfId="0" applyNumberFormat="1" applyFont="1" applyFill="1" applyBorder="1" applyAlignment="1" applyProtection="1">
      <alignment/>
      <protection hidden="1"/>
    </xf>
    <xf numFmtId="173" fontId="27" fillId="0" borderId="35" xfId="0" applyNumberFormat="1" applyFont="1" applyFill="1" applyBorder="1" applyAlignment="1" applyProtection="1">
      <alignment/>
      <protection hidden="1"/>
    </xf>
    <xf numFmtId="173" fontId="27" fillId="0" borderId="0" xfId="0" applyNumberFormat="1" applyFont="1" applyFill="1" applyAlignment="1" applyProtection="1">
      <alignment/>
      <protection hidden="1"/>
    </xf>
    <xf numFmtId="0" fontId="27" fillId="0" borderId="23" xfId="0" applyNumberFormat="1" applyFont="1" applyFill="1" applyBorder="1" applyAlignment="1" applyProtection="1">
      <alignment horizontal="left"/>
      <protection hidden="1"/>
    </xf>
    <xf numFmtId="0" fontId="27" fillId="0" borderId="43" xfId="0" applyNumberFormat="1" applyFont="1" applyFill="1" applyBorder="1" applyAlignment="1" applyProtection="1">
      <alignment horizontal="center"/>
      <protection hidden="1"/>
    </xf>
    <xf numFmtId="173" fontId="27" fillId="0" borderId="44" xfId="0" applyNumberFormat="1" applyFont="1" applyFill="1" applyBorder="1" applyAlignment="1" applyProtection="1">
      <alignment/>
      <protection hidden="1"/>
    </xf>
    <xf numFmtId="173" fontId="27" fillId="0" borderId="28" xfId="0" applyNumberFormat="1" applyFont="1" applyFill="1" applyBorder="1" applyAlignment="1" applyProtection="1">
      <alignment/>
      <protection hidden="1"/>
    </xf>
    <xf numFmtId="173" fontId="27" fillId="0" borderId="45" xfId="0" applyNumberFormat="1" applyFont="1" applyFill="1" applyBorder="1" applyAlignment="1" applyProtection="1">
      <alignment/>
      <protection hidden="1"/>
    </xf>
    <xf numFmtId="173" fontId="27" fillId="0" borderId="27" xfId="0" applyNumberFormat="1" applyFont="1" applyFill="1" applyBorder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5" fillId="0" borderId="0" xfId="0" applyFont="1" applyFill="1" applyAlignment="1">
      <alignment horizontal="right"/>
    </xf>
    <xf numFmtId="0" fontId="26" fillId="0" borderId="0" xfId="52" applyNumberFormat="1" applyFont="1" applyFill="1" applyAlignment="1" applyProtection="1">
      <alignment wrapText="1"/>
      <protection hidden="1"/>
    </xf>
    <xf numFmtId="0" fontId="1" fillId="0" borderId="0" xfId="52" applyBorder="1" applyProtection="1">
      <alignment/>
      <protection hidden="1"/>
    </xf>
    <xf numFmtId="0" fontId="2" fillId="0" borderId="0" xfId="52" applyFo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29" xfId="52" applyNumberFormat="1" applyFont="1" applyFill="1" applyBorder="1" applyAlignment="1" applyProtection="1">
      <alignment/>
      <protection hidden="1"/>
    </xf>
    <xf numFmtId="0" fontId="1" fillId="0" borderId="29" xfId="52" applyBorder="1" applyProtection="1">
      <alignment/>
      <protection hidden="1"/>
    </xf>
    <xf numFmtId="0" fontId="26" fillId="0" borderId="29" xfId="52" applyNumberFormat="1" applyFont="1" applyFill="1" applyBorder="1" applyAlignment="1" applyProtection="1">
      <alignment horizontal="center"/>
      <protection hidden="1"/>
    </xf>
    <xf numFmtId="0" fontId="1" fillId="33" borderId="0" xfId="52" applyFont="1" applyFill="1">
      <alignment/>
      <protection/>
    </xf>
    <xf numFmtId="0" fontId="1" fillId="0" borderId="0" xfId="52" applyFill="1">
      <alignment/>
      <protection/>
    </xf>
    <xf numFmtId="0" fontId="1" fillId="0" borderId="0" xfId="52" applyFont="1" applyFill="1">
      <alignment/>
      <protection/>
    </xf>
    <xf numFmtId="0" fontId="26" fillId="0" borderId="29" xfId="52" applyNumberFormat="1" applyFont="1" applyFill="1" applyBorder="1" applyAlignment="1" applyProtection="1">
      <alignment horizontal="center"/>
      <protection hidden="1"/>
    </xf>
    <xf numFmtId="0" fontId="1" fillId="0" borderId="28" xfId="52" applyFont="1" applyBorder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41" xfId="52" applyNumberFormat="1" applyFont="1" applyFill="1" applyBorder="1" applyAlignment="1" applyProtection="1">
      <alignment/>
      <protection hidden="1"/>
    </xf>
    <xf numFmtId="0" fontId="1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46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2" applyFont="1" applyProtection="1">
      <alignment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0" fontId="1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9" xfId="52" applyNumberFormat="1" applyFont="1" applyFill="1" applyBorder="1" applyAlignment="1" applyProtection="1">
      <alignment horizontal="center"/>
      <protection hidden="1"/>
    </xf>
    <xf numFmtId="0" fontId="1" fillId="0" borderId="46" xfId="52" applyNumberFormat="1" applyFont="1" applyFill="1" applyBorder="1" applyAlignment="1" applyProtection="1">
      <alignment horizontal="center"/>
      <protection hidden="1"/>
    </xf>
    <xf numFmtId="0" fontId="1" fillId="0" borderId="43" xfId="52" applyNumberFormat="1" applyFont="1" applyFill="1" applyBorder="1" applyAlignment="1" applyProtection="1">
      <alignment horizontal="center"/>
      <protection hidden="1"/>
    </xf>
    <xf numFmtId="0" fontId="1" fillId="0" borderId="4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4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/>
      <protection hidden="1"/>
    </xf>
    <xf numFmtId="0" fontId="1" fillId="0" borderId="27" xfId="52" applyNumberFormat="1" applyFont="1" applyFill="1" applyBorder="1" applyAlignment="1" applyProtection="1">
      <alignment horizontal="center"/>
      <protection hidden="1"/>
    </xf>
    <xf numFmtId="0" fontId="0" fillId="0" borderId="41" xfId="52" applyFont="1" applyBorder="1" applyProtection="1">
      <alignment/>
      <protection hidden="1"/>
    </xf>
    <xf numFmtId="0" fontId="1" fillId="0" borderId="48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2" applyFont="1" applyBorder="1" applyAlignment="1" applyProtection="1">
      <alignment/>
      <protection hidden="1"/>
    </xf>
    <xf numFmtId="0" fontId="0" fillId="0" borderId="49" xfId="52" applyFont="1" applyBorder="1" applyAlignment="1" applyProtection="1">
      <alignment horizontal="center"/>
      <protection hidden="1"/>
    </xf>
    <xf numFmtId="0" fontId="0" fillId="0" borderId="30" xfId="52" applyFont="1" applyBorder="1" applyAlignment="1" applyProtection="1">
      <alignment horizontal="center"/>
      <protection hidden="1"/>
    </xf>
    <xf numFmtId="0" fontId="0" fillId="0" borderId="36" xfId="52" applyFont="1" applyBorder="1" applyAlignment="1" applyProtection="1">
      <alignment horizontal="center"/>
      <protection hidden="1"/>
    </xf>
    <xf numFmtId="0" fontId="1" fillId="0" borderId="27" xfId="52" applyNumberFormat="1" applyFont="1" applyFill="1" applyBorder="1" applyAlignment="1" applyProtection="1">
      <alignment/>
      <protection hidden="1"/>
    </xf>
    <xf numFmtId="184" fontId="8" fillId="0" borderId="16" xfId="52" applyNumberFormat="1" applyFont="1" applyFill="1" applyBorder="1" applyAlignment="1" applyProtection="1">
      <alignment/>
      <protection hidden="1"/>
    </xf>
    <xf numFmtId="182" fontId="8" fillId="0" borderId="16" xfId="52" applyNumberFormat="1" applyFont="1" applyFill="1" applyBorder="1" applyAlignment="1" applyProtection="1">
      <alignment/>
      <protection hidden="1"/>
    </xf>
    <xf numFmtId="183" fontId="8" fillId="0" borderId="16" xfId="52" applyNumberFormat="1" applyFont="1" applyFill="1" applyBorder="1" applyAlignment="1" applyProtection="1">
      <alignment/>
      <protection hidden="1"/>
    </xf>
    <xf numFmtId="173" fontId="8" fillId="0" borderId="16" xfId="52" applyNumberFormat="1" applyFont="1" applyFill="1" applyBorder="1" applyAlignment="1" applyProtection="1">
      <alignment/>
      <protection hidden="1"/>
    </xf>
    <xf numFmtId="174" fontId="1" fillId="0" borderId="50" xfId="52" applyNumberFormat="1" applyFont="1" applyFill="1" applyBorder="1" applyAlignment="1" applyProtection="1">
      <alignment/>
      <protection hidden="1"/>
    </xf>
    <xf numFmtId="174" fontId="1" fillId="0" borderId="51" xfId="52" applyNumberFormat="1" applyFont="1" applyFill="1" applyBorder="1" applyAlignment="1" applyProtection="1">
      <alignment/>
      <protection hidden="1"/>
    </xf>
    <xf numFmtId="0" fontId="0" fillId="0" borderId="28" xfId="52" applyFont="1" applyBorder="1" applyProtection="1">
      <alignment/>
      <protection hidden="1"/>
    </xf>
    <xf numFmtId="184" fontId="8" fillId="0" borderId="18" xfId="52" applyNumberFormat="1" applyFont="1" applyFill="1" applyBorder="1" applyAlignment="1" applyProtection="1">
      <alignment horizontal="justify" wrapText="1"/>
      <protection hidden="1"/>
    </xf>
    <xf numFmtId="182" fontId="1" fillId="0" borderId="19" xfId="52" applyNumberFormat="1" applyFont="1" applyFill="1" applyBorder="1" applyAlignment="1" applyProtection="1">
      <alignment horizontal="justify" wrapText="1"/>
      <protection hidden="1"/>
    </xf>
    <xf numFmtId="184" fontId="1" fillId="0" borderId="19" xfId="52" applyNumberFormat="1" applyFont="1" applyFill="1" applyBorder="1" applyAlignment="1" applyProtection="1">
      <alignment/>
      <protection hidden="1"/>
    </xf>
    <xf numFmtId="182" fontId="1" fillId="0" borderId="19" xfId="52" applyNumberFormat="1" applyFont="1" applyFill="1" applyBorder="1" applyAlignment="1" applyProtection="1">
      <alignment/>
      <protection hidden="1"/>
    </xf>
    <xf numFmtId="183" fontId="1" fillId="0" borderId="19" xfId="52" applyNumberFormat="1" applyFont="1" applyFill="1" applyBorder="1" applyAlignment="1" applyProtection="1">
      <alignment/>
      <protection hidden="1"/>
    </xf>
    <xf numFmtId="173" fontId="1" fillId="0" borderId="19" xfId="52" applyNumberFormat="1" applyFont="1" applyFill="1" applyBorder="1" applyAlignment="1" applyProtection="1">
      <alignment/>
      <protection hidden="1"/>
    </xf>
    <xf numFmtId="174" fontId="1" fillId="0" borderId="52" xfId="52" applyNumberFormat="1" applyFont="1" applyFill="1" applyBorder="1" applyAlignment="1" applyProtection="1">
      <alignment/>
      <protection hidden="1"/>
    </xf>
    <xf numFmtId="174" fontId="1" fillId="0" borderId="53" xfId="52" applyNumberFormat="1" applyFont="1" applyFill="1" applyBorder="1" applyAlignment="1" applyProtection="1">
      <alignment/>
      <protection hidden="1"/>
    </xf>
    <xf numFmtId="184" fontId="8" fillId="0" borderId="21" xfId="52" applyNumberFormat="1" applyFont="1" applyFill="1" applyBorder="1" applyAlignment="1" applyProtection="1">
      <alignment horizontal="justify" wrapText="1"/>
      <protection hidden="1"/>
    </xf>
    <xf numFmtId="183" fontId="1" fillId="33" borderId="19" xfId="52" applyNumberFormat="1" applyFont="1" applyFill="1" applyBorder="1" applyAlignment="1" applyProtection="1">
      <alignment horizontal="justify" wrapText="1"/>
      <protection hidden="1"/>
    </xf>
    <xf numFmtId="184" fontId="1" fillId="33" borderId="19" xfId="52" applyNumberFormat="1" applyFont="1" applyFill="1" applyBorder="1" applyAlignment="1" applyProtection="1">
      <alignment/>
      <protection hidden="1"/>
    </xf>
    <xf numFmtId="182" fontId="1" fillId="33" borderId="19" xfId="52" applyNumberFormat="1" applyFont="1" applyFill="1" applyBorder="1" applyAlignment="1" applyProtection="1">
      <alignment/>
      <protection hidden="1"/>
    </xf>
    <xf numFmtId="183" fontId="1" fillId="33" borderId="19" xfId="52" applyNumberFormat="1" applyFont="1" applyFill="1" applyBorder="1" applyAlignment="1" applyProtection="1">
      <alignment/>
      <protection hidden="1"/>
    </xf>
    <xf numFmtId="173" fontId="1" fillId="33" borderId="19" xfId="52" applyNumberFormat="1" applyFont="1" applyFill="1" applyBorder="1" applyAlignment="1" applyProtection="1">
      <alignment/>
      <protection hidden="1"/>
    </xf>
    <xf numFmtId="182" fontId="1" fillId="0" borderId="22" xfId="52" applyNumberFormat="1" applyFont="1" applyFill="1" applyBorder="1" applyAlignment="1" applyProtection="1">
      <alignment horizontal="justify" wrapText="1"/>
      <protection hidden="1"/>
    </xf>
    <xf numFmtId="183" fontId="1" fillId="33" borderId="22" xfId="52" applyNumberFormat="1" applyFont="1" applyFill="1" applyBorder="1" applyAlignment="1" applyProtection="1">
      <alignment horizontal="justify" wrapText="1"/>
      <protection hidden="1"/>
    </xf>
    <xf numFmtId="184" fontId="8" fillId="0" borderId="19" xfId="52" applyNumberFormat="1" applyFont="1" applyFill="1" applyBorder="1" applyAlignment="1" applyProtection="1">
      <alignment/>
      <protection hidden="1"/>
    </xf>
    <xf numFmtId="182" fontId="8" fillId="0" borderId="19" xfId="52" applyNumberFormat="1" applyFont="1" applyFill="1" applyBorder="1" applyAlignment="1" applyProtection="1">
      <alignment/>
      <protection hidden="1"/>
    </xf>
    <xf numFmtId="183" fontId="8" fillId="0" borderId="19" xfId="52" applyNumberFormat="1" applyFont="1" applyFill="1" applyBorder="1" applyAlignment="1" applyProtection="1">
      <alignment/>
      <protection hidden="1"/>
    </xf>
    <xf numFmtId="173" fontId="8" fillId="0" borderId="19" xfId="52" applyNumberFormat="1" applyFont="1" applyFill="1" applyBorder="1" applyAlignment="1" applyProtection="1">
      <alignment/>
      <protection hidden="1"/>
    </xf>
    <xf numFmtId="184" fontId="8" fillId="0" borderId="24" xfId="52" applyNumberFormat="1" applyFont="1" applyFill="1" applyBorder="1" applyAlignment="1" applyProtection="1">
      <alignment horizontal="justify" wrapText="1"/>
      <protection hidden="1"/>
    </xf>
    <xf numFmtId="182" fontId="1" fillId="0" borderId="25" xfId="52" applyNumberFormat="1" applyFont="1" applyFill="1" applyBorder="1" applyAlignment="1" applyProtection="1">
      <alignment horizontal="justify" wrapText="1"/>
      <protection hidden="1"/>
    </xf>
    <xf numFmtId="183" fontId="1" fillId="33" borderId="25" xfId="52" applyNumberFormat="1" applyFont="1" applyFill="1" applyBorder="1" applyAlignment="1" applyProtection="1">
      <alignment horizontal="justify" wrapText="1"/>
      <protection hidden="1"/>
    </xf>
    <xf numFmtId="183" fontId="1" fillId="33" borderId="39" xfId="52" applyNumberFormat="1" applyFont="1" applyFill="1" applyBorder="1" applyAlignment="1" applyProtection="1">
      <alignment horizontal="justify" wrapText="1"/>
      <protection hidden="1"/>
    </xf>
    <xf numFmtId="184" fontId="1" fillId="33" borderId="39" xfId="52" applyNumberFormat="1" applyFont="1" applyFill="1" applyBorder="1" applyAlignment="1" applyProtection="1">
      <alignment/>
      <protection hidden="1"/>
    </xf>
    <xf numFmtId="182" fontId="1" fillId="33" borderId="39" xfId="52" applyNumberFormat="1" applyFont="1" applyFill="1" applyBorder="1" applyAlignment="1" applyProtection="1">
      <alignment/>
      <protection hidden="1"/>
    </xf>
    <xf numFmtId="183" fontId="1" fillId="33" borderId="39" xfId="52" applyNumberFormat="1" applyFont="1" applyFill="1" applyBorder="1" applyAlignment="1" applyProtection="1">
      <alignment/>
      <protection hidden="1"/>
    </xf>
    <xf numFmtId="173" fontId="1" fillId="33" borderId="39" xfId="52" applyNumberFormat="1" applyFont="1" applyFill="1" applyBorder="1" applyAlignment="1" applyProtection="1">
      <alignment/>
      <protection hidden="1"/>
    </xf>
    <xf numFmtId="174" fontId="1" fillId="0" borderId="54" xfId="52" applyNumberFormat="1" applyFont="1" applyFill="1" applyBorder="1" applyAlignment="1" applyProtection="1">
      <alignment/>
      <protection hidden="1"/>
    </xf>
    <xf numFmtId="174" fontId="1" fillId="0" borderId="55" xfId="52" applyNumberFormat="1" applyFont="1" applyFill="1" applyBorder="1" applyAlignment="1" applyProtection="1">
      <alignment/>
      <protection hidden="1"/>
    </xf>
    <xf numFmtId="0" fontId="1" fillId="0" borderId="22" xfId="52" applyNumberFormat="1" applyFont="1" applyFill="1" applyBorder="1" applyAlignment="1" applyProtection="1">
      <alignment/>
      <protection hidden="1"/>
    </xf>
    <xf numFmtId="0" fontId="8" fillId="0" borderId="43" xfId="52" applyNumberFormat="1" applyFont="1" applyFill="1" applyBorder="1" applyAlignment="1" applyProtection="1">
      <alignment horizontal="centerContinuous"/>
      <protection hidden="1"/>
    </xf>
    <xf numFmtId="0" fontId="1" fillId="0" borderId="37" xfId="52" applyNumberFormat="1" applyFont="1" applyFill="1" applyBorder="1" applyAlignment="1" applyProtection="1">
      <alignment horizontal="centerContinuous"/>
      <protection hidden="1"/>
    </xf>
    <xf numFmtId="0" fontId="8" fillId="0" borderId="43" xfId="52" applyNumberFormat="1" applyFont="1" applyFill="1" applyBorder="1" applyAlignment="1" applyProtection="1">
      <alignment/>
      <protection hidden="1"/>
    </xf>
    <xf numFmtId="0" fontId="1" fillId="0" borderId="37" xfId="52" applyNumberFormat="1" applyFont="1" applyFill="1" applyBorder="1" applyAlignment="1" applyProtection="1">
      <alignment/>
      <protection hidden="1"/>
    </xf>
    <xf numFmtId="174" fontId="8" fillId="0" borderId="0" xfId="52" applyNumberFormat="1" applyFont="1" applyFill="1" applyAlignment="1" applyProtection="1">
      <alignment/>
      <protection hidden="1"/>
    </xf>
    <xf numFmtId="174" fontId="8" fillId="0" borderId="42" xfId="52" applyNumberFormat="1" applyFont="1" applyFill="1" applyBorder="1" applyAlignment="1" applyProtection="1">
      <alignment/>
      <protection hidden="1"/>
    </xf>
    <xf numFmtId="173" fontId="8" fillId="0" borderId="56" xfId="52" applyNumberFormat="1" applyFont="1" applyFill="1" applyBorder="1" applyAlignment="1" applyProtection="1">
      <alignment/>
      <protection hidden="1"/>
    </xf>
    <xf numFmtId="174" fontId="8" fillId="0" borderId="38" xfId="52" applyNumberFormat="1" applyFont="1" applyFill="1" applyBorder="1" applyAlignment="1" applyProtection="1">
      <alignment/>
      <protection hidden="1"/>
    </xf>
    <xf numFmtId="174" fontId="8" fillId="0" borderId="52" xfId="52" applyNumberFormat="1" applyFont="1" applyFill="1" applyBorder="1" applyAlignment="1" applyProtection="1">
      <alignment/>
      <protection hidden="1"/>
    </xf>
    <xf numFmtId="174" fontId="8" fillId="0" borderId="57" xfId="52" applyNumberFormat="1" applyFont="1" applyFill="1" applyBorder="1" applyAlignment="1" applyProtection="1">
      <alignment/>
      <protection hidden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6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80" fontId="4" fillId="0" borderId="22" xfId="0" applyNumberFormat="1" applyFont="1" applyFill="1" applyBorder="1" applyAlignment="1">
      <alignment horizontal="center"/>
    </xf>
    <xf numFmtId="180" fontId="9" fillId="0" borderId="22" xfId="0" applyNumberFormat="1" applyFont="1" applyFill="1" applyBorder="1" applyAlignment="1">
      <alignment horizontal="center"/>
    </xf>
    <xf numFmtId="180" fontId="6" fillId="0" borderId="22" xfId="6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17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53" applyFont="1" applyFill="1" applyAlignment="1">
      <alignment horizontal="left" vertical="center"/>
      <protection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49" fontId="6" fillId="0" borderId="58" xfId="0" applyNumberFormat="1" applyFont="1" applyFill="1" applyBorder="1" applyAlignment="1">
      <alignment horizontal="center" wrapText="1"/>
    </xf>
    <xf numFmtId="49" fontId="4" fillId="0" borderId="58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justify" wrapText="1"/>
    </xf>
    <xf numFmtId="0" fontId="33" fillId="0" borderId="38" xfId="0" applyFont="1" applyFill="1" applyBorder="1" applyAlignment="1">
      <alignment horizontal="justify" wrapText="1"/>
    </xf>
    <xf numFmtId="185" fontId="9" fillId="0" borderId="22" xfId="0" applyNumberFormat="1" applyFont="1" applyFill="1" applyBorder="1" applyAlignment="1">
      <alignment horizontal="justify" wrapText="1"/>
    </xf>
    <xf numFmtId="185" fontId="33" fillId="0" borderId="22" xfId="0" applyNumberFormat="1" applyFont="1" applyFill="1" applyBorder="1" applyAlignment="1">
      <alignment horizontal="justify" wrapText="1"/>
    </xf>
    <xf numFmtId="185" fontId="6" fillId="0" borderId="22" xfId="0" applyNumberFormat="1" applyFont="1" applyFill="1" applyBorder="1" applyAlignment="1">
      <alignment horizontal="justify" wrapText="1"/>
    </xf>
    <xf numFmtId="185" fontId="9" fillId="0" borderId="38" xfId="0" applyNumberFormat="1" applyFont="1" applyFill="1" applyBorder="1" applyAlignment="1">
      <alignment horizontal="justify" wrapText="1"/>
    </xf>
    <xf numFmtId="185" fontId="30" fillId="0" borderId="38" xfId="0" applyNumberFormat="1" applyFont="1" applyFill="1" applyBorder="1" applyAlignment="1">
      <alignment horizontal="justify" wrapText="1"/>
    </xf>
    <xf numFmtId="185" fontId="6" fillId="0" borderId="38" xfId="0" applyNumberFormat="1" applyFont="1" applyFill="1" applyBorder="1" applyAlignment="1">
      <alignment horizontal="justify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58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180" fontId="5" fillId="0" borderId="22" xfId="0" applyNumberFormat="1" applyFont="1" applyFill="1" applyBorder="1" applyAlignment="1">
      <alignment horizontal="center"/>
    </xf>
    <xf numFmtId="0" fontId="3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 applyAlignment="1">
      <alignment/>
      <protection/>
    </xf>
    <xf numFmtId="0" fontId="1" fillId="0" borderId="0" xfId="52" applyFont="1" applyAlignment="1">
      <alignment horizontal="right"/>
      <protection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29" xfId="52" applyNumberFormat="1" applyFont="1" applyFill="1" applyBorder="1" applyAlignment="1" applyProtection="1">
      <alignment/>
      <protection hidden="1"/>
    </xf>
    <xf numFmtId="0" fontId="1" fillId="0" borderId="29" xfId="52" applyFont="1" applyBorder="1" applyProtection="1">
      <alignment/>
      <protection hidden="1"/>
    </xf>
    <xf numFmtId="0" fontId="10" fillId="0" borderId="27" xfId="52" applyNumberFormat="1" applyFont="1" applyFill="1" applyBorder="1" applyAlignment="1" applyProtection="1">
      <alignment/>
      <protection hidden="1"/>
    </xf>
    <xf numFmtId="184" fontId="27" fillId="0" borderId="16" xfId="52" applyNumberFormat="1" applyFont="1" applyFill="1" applyBorder="1" applyAlignment="1" applyProtection="1">
      <alignment/>
      <protection hidden="1"/>
    </xf>
    <xf numFmtId="182" fontId="27" fillId="0" borderId="16" xfId="52" applyNumberFormat="1" applyFont="1" applyFill="1" applyBorder="1" applyAlignment="1" applyProtection="1">
      <alignment/>
      <protection hidden="1"/>
    </xf>
    <xf numFmtId="183" fontId="27" fillId="0" borderId="16" xfId="52" applyNumberFormat="1" applyFont="1" applyFill="1" applyBorder="1" applyAlignment="1" applyProtection="1">
      <alignment/>
      <protection hidden="1"/>
    </xf>
    <xf numFmtId="184" fontId="10" fillId="0" borderId="37" xfId="52" applyNumberFormat="1" applyFont="1" applyFill="1" applyBorder="1" applyAlignment="1" applyProtection="1">
      <alignment/>
      <protection hidden="1"/>
    </xf>
    <xf numFmtId="174" fontId="27" fillId="0" borderId="16" xfId="52" applyNumberFormat="1" applyFont="1" applyFill="1" applyBorder="1" applyAlignment="1" applyProtection="1">
      <alignment/>
      <protection hidden="1"/>
    </xf>
    <xf numFmtId="174" fontId="10" fillId="0" borderId="50" xfId="52" applyNumberFormat="1" applyFont="1" applyFill="1" applyBorder="1" applyAlignment="1" applyProtection="1">
      <alignment/>
      <protection hidden="1"/>
    </xf>
    <xf numFmtId="174" fontId="10" fillId="0" borderId="51" xfId="52" applyNumberFormat="1" applyFont="1" applyFill="1" applyBorder="1" applyAlignment="1" applyProtection="1">
      <alignment/>
      <protection hidden="1"/>
    </xf>
    <xf numFmtId="0" fontId="10" fillId="0" borderId="28" xfId="52" applyFont="1" applyBorder="1" applyProtection="1">
      <alignment/>
      <protection hidden="1"/>
    </xf>
    <xf numFmtId="184" fontId="27" fillId="0" borderId="18" xfId="52" applyNumberFormat="1" applyFont="1" applyFill="1" applyBorder="1" applyAlignment="1" applyProtection="1">
      <alignment horizontal="justify" wrapText="1"/>
      <protection hidden="1"/>
    </xf>
    <xf numFmtId="182" fontId="10" fillId="0" borderId="22" xfId="52" applyNumberFormat="1" applyFont="1" applyFill="1" applyBorder="1" applyAlignment="1" applyProtection="1">
      <alignment horizontal="justify" wrapText="1"/>
      <protection hidden="1"/>
    </xf>
    <xf numFmtId="182" fontId="10" fillId="0" borderId="19" xfId="52" applyNumberFormat="1" applyFont="1" applyFill="1" applyBorder="1" applyAlignment="1" applyProtection="1">
      <alignment horizontal="justify" wrapText="1"/>
      <protection hidden="1"/>
    </xf>
    <xf numFmtId="184" fontId="10" fillId="0" borderId="19" xfId="52" applyNumberFormat="1" applyFont="1" applyFill="1" applyBorder="1" applyAlignment="1" applyProtection="1">
      <alignment/>
      <protection hidden="1"/>
    </xf>
    <xf numFmtId="182" fontId="10" fillId="0" borderId="19" xfId="52" applyNumberFormat="1" applyFont="1" applyFill="1" applyBorder="1" applyAlignment="1" applyProtection="1">
      <alignment/>
      <protection hidden="1"/>
    </xf>
    <xf numFmtId="183" fontId="10" fillId="0" borderId="19" xfId="52" applyNumberFormat="1" applyFont="1" applyFill="1" applyBorder="1" applyAlignment="1" applyProtection="1">
      <alignment/>
      <protection hidden="1"/>
    </xf>
    <xf numFmtId="184" fontId="10" fillId="0" borderId="38" xfId="52" applyNumberFormat="1" applyFont="1" applyFill="1" applyBorder="1" applyAlignment="1" applyProtection="1">
      <alignment/>
      <protection hidden="1"/>
    </xf>
    <xf numFmtId="174" fontId="10" fillId="0" borderId="19" xfId="52" applyNumberFormat="1" applyFont="1" applyFill="1" applyBorder="1" applyAlignment="1" applyProtection="1">
      <alignment/>
      <protection hidden="1"/>
    </xf>
    <xf numFmtId="174" fontId="10" fillId="0" borderId="52" xfId="52" applyNumberFormat="1" applyFont="1" applyFill="1" applyBorder="1" applyAlignment="1" applyProtection="1">
      <alignment/>
      <protection hidden="1"/>
    </xf>
    <xf numFmtId="174" fontId="10" fillId="0" borderId="53" xfId="52" applyNumberFormat="1" applyFont="1" applyFill="1" applyBorder="1" applyAlignment="1" applyProtection="1">
      <alignment/>
      <protection hidden="1"/>
    </xf>
    <xf numFmtId="184" fontId="27" fillId="0" borderId="21" xfId="52" applyNumberFormat="1" applyFont="1" applyFill="1" applyBorder="1" applyAlignment="1" applyProtection="1">
      <alignment horizontal="justify" wrapText="1"/>
      <protection hidden="1"/>
    </xf>
    <xf numFmtId="183" fontId="10" fillId="33" borderId="22" xfId="52" applyNumberFormat="1" applyFont="1" applyFill="1" applyBorder="1" applyAlignment="1" applyProtection="1">
      <alignment horizontal="justify" wrapText="1"/>
      <protection hidden="1"/>
    </xf>
    <xf numFmtId="183" fontId="10" fillId="33" borderId="19" xfId="52" applyNumberFormat="1" applyFont="1" applyFill="1" applyBorder="1" applyAlignment="1" applyProtection="1">
      <alignment horizontal="justify" wrapText="1"/>
      <protection hidden="1"/>
    </xf>
    <xf numFmtId="184" fontId="10" fillId="33" borderId="19" xfId="52" applyNumberFormat="1" applyFont="1" applyFill="1" applyBorder="1" applyAlignment="1" applyProtection="1">
      <alignment/>
      <protection hidden="1"/>
    </xf>
    <xf numFmtId="182" fontId="10" fillId="33" borderId="19" xfId="52" applyNumberFormat="1" applyFont="1" applyFill="1" applyBorder="1" applyAlignment="1" applyProtection="1">
      <alignment/>
      <protection hidden="1"/>
    </xf>
    <xf numFmtId="183" fontId="10" fillId="33" borderId="19" xfId="52" applyNumberFormat="1" applyFont="1" applyFill="1" applyBorder="1" applyAlignment="1" applyProtection="1">
      <alignment/>
      <protection hidden="1"/>
    </xf>
    <xf numFmtId="174" fontId="10" fillId="33" borderId="19" xfId="52" applyNumberFormat="1" applyFont="1" applyFill="1" applyBorder="1" applyAlignment="1" applyProtection="1">
      <alignment/>
      <protection hidden="1"/>
    </xf>
    <xf numFmtId="184" fontId="27" fillId="0" borderId="19" xfId="52" applyNumberFormat="1" applyFont="1" applyFill="1" applyBorder="1" applyAlignment="1" applyProtection="1">
      <alignment/>
      <protection hidden="1"/>
    </xf>
    <xf numFmtId="182" fontId="27" fillId="0" borderId="19" xfId="52" applyNumberFormat="1" applyFont="1" applyFill="1" applyBorder="1" applyAlignment="1" applyProtection="1">
      <alignment/>
      <protection hidden="1"/>
    </xf>
    <xf numFmtId="183" fontId="27" fillId="0" borderId="19" xfId="52" applyNumberFormat="1" applyFont="1" applyFill="1" applyBorder="1" applyAlignment="1" applyProtection="1">
      <alignment/>
      <protection hidden="1"/>
    </xf>
    <xf numFmtId="174" fontId="27" fillId="0" borderId="19" xfId="52" applyNumberFormat="1" applyFont="1" applyFill="1" applyBorder="1" applyAlignment="1" applyProtection="1">
      <alignment/>
      <protection hidden="1"/>
    </xf>
    <xf numFmtId="184" fontId="27" fillId="0" borderId="24" xfId="52" applyNumberFormat="1" applyFont="1" applyFill="1" applyBorder="1" applyAlignment="1" applyProtection="1">
      <alignment horizontal="justify" wrapText="1"/>
      <protection hidden="1"/>
    </xf>
    <xf numFmtId="182" fontId="10" fillId="0" borderId="25" xfId="52" applyNumberFormat="1" applyFont="1" applyFill="1" applyBorder="1" applyAlignment="1" applyProtection="1">
      <alignment horizontal="justify" wrapText="1"/>
      <protection hidden="1"/>
    </xf>
    <xf numFmtId="183" fontId="10" fillId="33" borderId="25" xfId="52" applyNumberFormat="1" applyFont="1" applyFill="1" applyBorder="1" applyAlignment="1" applyProtection="1">
      <alignment horizontal="justify" wrapText="1"/>
      <protection hidden="1"/>
    </xf>
    <xf numFmtId="183" fontId="10" fillId="33" borderId="39" xfId="52" applyNumberFormat="1" applyFont="1" applyFill="1" applyBorder="1" applyAlignment="1" applyProtection="1">
      <alignment horizontal="justify" wrapText="1"/>
      <protection hidden="1"/>
    </xf>
    <xf numFmtId="184" fontId="10" fillId="0" borderId="40" xfId="52" applyNumberFormat="1" applyFont="1" applyFill="1" applyBorder="1" applyAlignment="1" applyProtection="1">
      <alignment/>
      <protection hidden="1"/>
    </xf>
    <xf numFmtId="174" fontId="10" fillId="33" borderId="39" xfId="52" applyNumberFormat="1" applyFont="1" applyFill="1" applyBorder="1" applyAlignment="1" applyProtection="1">
      <alignment/>
      <protection hidden="1"/>
    </xf>
    <xf numFmtId="174" fontId="10" fillId="0" borderId="54" xfId="52" applyNumberFormat="1" applyFont="1" applyFill="1" applyBorder="1" applyAlignment="1" applyProtection="1">
      <alignment/>
      <protection hidden="1"/>
    </xf>
    <xf numFmtId="174" fontId="10" fillId="0" borderId="55" xfId="52" applyNumberFormat="1" applyFont="1" applyFill="1" applyBorder="1" applyAlignment="1" applyProtection="1">
      <alignment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27" fillId="0" borderId="23" xfId="52" applyNumberFormat="1" applyFont="1" applyFill="1" applyBorder="1" applyAlignment="1" applyProtection="1">
      <alignment horizontal="centerContinuous"/>
      <protection hidden="1"/>
    </xf>
    <xf numFmtId="0" fontId="10" fillId="0" borderId="37" xfId="52" applyNumberFormat="1" applyFont="1" applyFill="1" applyBorder="1" applyAlignment="1" applyProtection="1">
      <alignment horizontal="centerContinuous"/>
      <protection hidden="1"/>
    </xf>
    <xf numFmtId="0" fontId="10" fillId="0" borderId="38" xfId="52" applyNumberFormat="1" applyFont="1" applyFill="1" applyBorder="1" applyAlignment="1" applyProtection="1">
      <alignment/>
      <protection hidden="1"/>
    </xf>
    <xf numFmtId="174" fontId="27" fillId="0" borderId="35" xfId="52" applyNumberFormat="1" applyFont="1" applyFill="1" applyBorder="1" applyAlignment="1" applyProtection="1">
      <alignment/>
      <protection hidden="1"/>
    </xf>
    <xf numFmtId="174" fontId="27" fillId="0" borderId="38" xfId="52" applyNumberFormat="1" applyFont="1" applyFill="1" applyBorder="1" applyAlignment="1" applyProtection="1">
      <alignment/>
      <protection hidden="1"/>
    </xf>
    <xf numFmtId="174" fontId="27" fillId="0" borderId="52" xfId="52" applyNumberFormat="1" applyFont="1" applyFill="1" applyBorder="1" applyAlignment="1" applyProtection="1">
      <alignment/>
      <protection hidden="1"/>
    </xf>
    <xf numFmtId="0" fontId="11" fillId="0" borderId="0" xfId="52" applyFont="1" applyProtection="1">
      <alignment/>
      <protection hidden="1"/>
    </xf>
    <xf numFmtId="0" fontId="11" fillId="0" borderId="41" xfId="52" applyFont="1" applyBorder="1" applyProtection="1">
      <alignment/>
      <protection hidden="1"/>
    </xf>
    <xf numFmtId="0" fontId="10" fillId="0" borderId="41" xfId="52" applyNumberFormat="1" applyFont="1" applyFill="1" applyBorder="1" applyAlignment="1" applyProtection="1">
      <alignment/>
      <protection hidden="1"/>
    </xf>
    <xf numFmtId="0" fontId="10" fillId="0" borderId="29" xfId="52" applyNumberFormat="1" applyFont="1" applyFill="1" applyBorder="1" applyAlignment="1" applyProtection="1">
      <alignment horizontal="center"/>
      <protection hidden="1"/>
    </xf>
    <xf numFmtId="0" fontId="10" fillId="0" borderId="46" xfId="52" applyNumberFormat="1" applyFont="1" applyFill="1" applyBorder="1" applyAlignment="1" applyProtection="1">
      <alignment horizontal="center"/>
      <protection hidden="1"/>
    </xf>
    <xf numFmtId="0" fontId="10" fillId="0" borderId="43" xfId="52" applyNumberFormat="1" applyFont="1" applyFill="1" applyBorder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horizontal="center"/>
      <protection hidden="1"/>
    </xf>
    <xf numFmtId="0" fontId="10" fillId="0" borderId="27" xfId="52" applyNumberFormat="1" applyFont="1" applyFill="1" applyBorder="1" applyAlignment="1" applyProtection="1">
      <alignment horizontal="center"/>
      <protection hidden="1"/>
    </xf>
    <xf numFmtId="0" fontId="10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59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36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37" xfId="52" applyNumberFormat="1" applyFont="1" applyFill="1" applyBorder="1" applyAlignment="1" applyProtection="1">
      <alignment horizontal="centerContinuous"/>
      <protection hidden="1"/>
    </xf>
    <xf numFmtId="184" fontId="10" fillId="33" borderId="57" xfId="52" applyNumberFormat="1" applyFont="1" applyFill="1" applyBorder="1" applyAlignment="1" applyProtection="1">
      <alignment/>
      <protection hidden="1"/>
    </xf>
    <xf numFmtId="182" fontId="10" fillId="33" borderId="57" xfId="52" applyNumberFormat="1" applyFont="1" applyFill="1" applyBorder="1" applyAlignment="1" applyProtection="1">
      <alignment/>
      <protection hidden="1"/>
    </xf>
    <xf numFmtId="183" fontId="10" fillId="33" borderId="57" xfId="52" applyNumberFormat="1" applyFont="1" applyFill="1" applyBorder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3" fillId="0" borderId="0" xfId="0" applyFont="1" applyFill="1" applyAlignment="1">
      <alignment horizontal="right" vertical="center" wrapText="1"/>
    </xf>
    <xf numFmtId="0" fontId="3" fillId="0" borderId="0" xfId="56" applyFont="1">
      <alignment/>
      <protection/>
    </xf>
    <xf numFmtId="0" fontId="30" fillId="0" borderId="0" xfId="56" applyFont="1" applyAlignment="1">
      <alignment horizontal="center" vertical="center" wrapText="1"/>
      <protection/>
    </xf>
    <xf numFmtId="0" fontId="31" fillId="0" borderId="0" xfId="56" applyFont="1">
      <alignment/>
      <protection/>
    </xf>
    <xf numFmtId="0" fontId="31" fillId="0" borderId="0" xfId="56" applyFont="1" applyAlignment="1">
      <alignment horizontal="right"/>
      <protection/>
    </xf>
    <xf numFmtId="0" fontId="31" fillId="0" borderId="22" xfId="56" applyFont="1" applyBorder="1" applyAlignment="1">
      <alignment horizontal="center" vertical="center"/>
      <protection/>
    </xf>
    <xf numFmtId="0" fontId="36" fillId="0" borderId="22" xfId="0" applyFont="1" applyBorder="1" applyAlignment="1">
      <alignment/>
    </xf>
    <xf numFmtId="0" fontId="31" fillId="0" borderId="22" xfId="56" applyFont="1" applyBorder="1" applyAlignment="1">
      <alignment horizontal="center" vertical="center" wrapText="1"/>
      <protection/>
    </xf>
    <xf numFmtId="180" fontId="31" fillId="0" borderId="22" xfId="56" applyNumberFormat="1" applyFont="1" applyBorder="1" applyAlignment="1">
      <alignment vertical="center"/>
      <protection/>
    </xf>
    <xf numFmtId="0" fontId="6" fillId="0" borderId="60" xfId="56" applyFont="1" applyBorder="1" applyAlignment="1">
      <alignment horizontal="left" vertical="center"/>
      <protection/>
    </xf>
    <xf numFmtId="0" fontId="3" fillId="0" borderId="0" xfId="56" applyFont="1" applyBorder="1">
      <alignment/>
      <protection/>
    </xf>
    <xf numFmtId="180" fontId="31" fillId="0" borderId="22" xfId="56" applyNumberFormat="1" applyFont="1" applyBorder="1">
      <alignment/>
      <protection/>
    </xf>
    <xf numFmtId="180" fontId="0" fillId="0" borderId="22" xfId="0" applyNumberFormat="1" applyFont="1" applyBorder="1" applyAlignment="1">
      <alignment/>
    </xf>
    <xf numFmtId="0" fontId="3" fillId="0" borderId="60" xfId="56" applyFont="1" applyBorder="1" applyAlignment="1">
      <alignment horizontal="center"/>
      <protection/>
    </xf>
    <xf numFmtId="0" fontId="31" fillId="0" borderId="22" xfId="56" applyFont="1" applyBorder="1">
      <alignment/>
      <protection/>
    </xf>
    <xf numFmtId="180" fontId="31" fillId="0" borderId="22" xfId="56" applyNumberFormat="1" applyFont="1" applyBorder="1" applyAlignment="1">
      <alignment horizontal="right" wrapText="1"/>
      <protection/>
    </xf>
    <xf numFmtId="180" fontId="31" fillId="0" borderId="22" xfId="56" applyNumberFormat="1" applyFont="1" applyBorder="1" applyAlignment="1">
      <alignment horizontal="right" vertical="center"/>
      <protection/>
    </xf>
    <xf numFmtId="0" fontId="3" fillId="0" borderId="60" xfId="56" applyFont="1" applyBorder="1" applyAlignment="1">
      <alignment horizontal="right" vertical="center"/>
      <protection/>
    </xf>
    <xf numFmtId="179" fontId="3" fillId="0" borderId="0" xfId="56" applyNumberFormat="1" applyFont="1">
      <alignment/>
      <protection/>
    </xf>
    <xf numFmtId="186" fontId="3" fillId="0" borderId="0" xfId="56" applyNumberFormat="1" applyFont="1">
      <alignment/>
      <protection/>
    </xf>
    <xf numFmtId="180" fontId="31" fillId="0" borderId="22" xfId="56" applyNumberFormat="1" applyFont="1" applyFill="1" applyBorder="1" applyAlignment="1">
      <alignment horizontal="right" vertical="center"/>
      <protection/>
    </xf>
    <xf numFmtId="0" fontId="31" fillId="0" borderId="61" xfId="56" applyFont="1" applyBorder="1" applyAlignment="1">
      <alignment horizontal="center"/>
      <protection/>
    </xf>
    <xf numFmtId="4" fontId="31" fillId="0" borderId="62" xfId="56" applyNumberFormat="1" applyFont="1" applyBorder="1" applyAlignment="1">
      <alignment horizontal="right" vertical="center"/>
      <protection/>
    </xf>
    <xf numFmtId="0" fontId="3" fillId="0" borderId="0" xfId="56" applyFont="1" applyBorder="1" applyAlignment="1">
      <alignment horizontal="right" vertical="center"/>
      <protection/>
    </xf>
    <xf numFmtId="0" fontId="3" fillId="0" borderId="0" xfId="56" applyFont="1" applyBorder="1" applyAlignment="1">
      <alignment horizontal="left" wrapText="1"/>
      <protection/>
    </xf>
    <xf numFmtId="0" fontId="3" fillId="0" borderId="0" xfId="56" applyFont="1" applyAlignment="1">
      <alignment horizontal="left" wrapText="1"/>
      <protection/>
    </xf>
    <xf numFmtId="187" fontId="5" fillId="0" borderId="0" xfId="56" applyNumberFormat="1" applyFont="1" applyBorder="1">
      <alignment/>
      <protection/>
    </xf>
    <xf numFmtId="0" fontId="31" fillId="0" borderId="63" xfId="56" applyFont="1" applyBorder="1" applyAlignment="1">
      <alignment horizontal="left"/>
      <protection/>
    </xf>
    <xf numFmtId="4" fontId="31" fillId="0" borderId="63" xfId="56" applyNumberFormat="1" applyFont="1" applyBorder="1" applyAlignment="1">
      <alignment horizontal="right" vertical="center"/>
      <protection/>
    </xf>
    <xf numFmtId="0" fontId="5" fillId="0" borderId="0" xfId="56" applyFont="1" applyBorder="1">
      <alignment/>
      <protection/>
    </xf>
    <xf numFmtId="0" fontId="31" fillId="0" borderId="64" xfId="56" applyFont="1" applyBorder="1" applyAlignment="1">
      <alignment horizontal="center"/>
      <protection/>
    </xf>
    <xf numFmtId="0" fontId="5" fillId="0" borderId="0" xfId="56" applyFont="1">
      <alignment/>
      <protection/>
    </xf>
    <xf numFmtId="0" fontId="30" fillId="0" borderId="63" xfId="56" applyFont="1" applyBorder="1" applyAlignment="1">
      <alignment horizontal="left" wrapText="1"/>
      <protection/>
    </xf>
    <xf numFmtId="4" fontId="30" fillId="0" borderId="63" xfId="56" applyNumberFormat="1" applyFont="1" applyBorder="1" applyAlignment="1">
      <alignment horizontal="right" vertical="center"/>
      <protection/>
    </xf>
    <xf numFmtId="0" fontId="31" fillId="0" borderId="63" xfId="56" applyFont="1" applyBorder="1" applyAlignment="1">
      <alignment horizontal="left" vertical="center" wrapText="1"/>
      <protection/>
    </xf>
    <xf numFmtId="4" fontId="31" fillId="0" borderId="63" xfId="56" applyNumberFormat="1" applyFont="1" applyBorder="1" applyAlignment="1">
      <alignment horizontal="right" vertical="center"/>
      <protection/>
    </xf>
    <xf numFmtId="0" fontId="30" fillId="0" borderId="63" xfId="56" applyFont="1" applyBorder="1" applyAlignment="1">
      <alignment horizontal="left"/>
      <protection/>
    </xf>
    <xf numFmtId="0" fontId="30" fillId="0" borderId="63" xfId="56" applyFont="1" applyBorder="1" applyAlignment="1">
      <alignment horizontal="left" wrapText="1"/>
      <protection/>
    </xf>
    <xf numFmtId="4" fontId="30" fillId="0" borderId="63" xfId="56" applyNumberFormat="1" applyFont="1" applyBorder="1" applyAlignment="1">
      <alignment horizontal="right" vertical="center"/>
      <protection/>
    </xf>
    <xf numFmtId="0" fontId="31" fillId="0" borderId="63" xfId="56" applyFont="1" applyBorder="1" applyAlignment="1">
      <alignment horizontal="left" wrapText="1"/>
      <protection/>
    </xf>
    <xf numFmtId="187" fontId="31" fillId="0" borderId="63" xfId="56" applyNumberFormat="1" applyFont="1" applyBorder="1" applyAlignment="1">
      <alignment horizontal="right" vertical="center"/>
      <protection/>
    </xf>
    <xf numFmtId="0" fontId="31" fillId="0" borderId="65" xfId="56" applyFont="1" applyBorder="1" applyAlignment="1">
      <alignment horizontal="left" wrapText="1"/>
      <protection/>
    </xf>
    <xf numFmtId="187" fontId="31" fillId="0" borderId="65" xfId="56" applyNumberFormat="1" applyFont="1" applyBorder="1" applyAlignment="1">
      <alignment horizontal="right" vertical="center"/>
      <protection/>
    </xf>
    <xf numFmtId="0" fontId="31" fillId="0" borderId="66" xfId="56" applyFont="1" applyBorder="1" applyAlignment="1">
      <alignment horizontal="left"/>
      <protection/>
    </xf>
    <xf numFmtId="187" fontId="31" fillId="0" borderId="66" xfId="56" applyNumberFormat="1" applyFont="1" applyBorder="1" applyAlignment="1">
      <alignment horizontal="right" vertical="center"/>
      <protection/>
    </xf>
    <xf numFmtId="0" fontId="6" fillId="0" borderId="0" xfId="56" applyFont="1" applyBorder="1" applyAlignment="1">
      <alignment horizontal="right"/>
      <protection/>
    </xf>
    <xf numFmtId="0" fontId="9" fillId="0" borderId="0" xfId="56" applyFont="1">
      <alignment/>
      <protection/>
    </xf>
    <xf numFmtId="0" fontId="16" fillId="0" borderId="0" xfId="0" applyFont="1" applyBorder="1" applyAlignment="1">
      <alignment horizontal="right"/>
    </xf>
    <xf numFmtId="0" fontId="3" fillId="0" borderId="0" xfId="56" applyFont="1" applyAlignment="1">
      <alignment horizontal="center"/>
      <protection/>
    </xf>
    <xf numFmtId="0" fontId="31" fillId="0" borderId="22" xfId="56" applyFont="1" applyBorder="1" applyAlignment="1">
      <alignment horizontal="justify" vertical="center"/>
      <protection/>
    </xf>
    <xf numFmtId="0" fontId="0" fillId="0" borderId="22" xfId="0" applyFont="1" applyBorder="1" applyAlignment="1">
      <alignment horizontal="justify"/>
    </xf>
    <xf numFmtId="0" fontId="31" fillId="0" borderId="22" xfId="56" applyFont="1" applyBorder="1" applyAlignment="1">
      <alignment horizontal="justify" wrapText="1"/>
      <protection/>
    </xf>
    <xf numFmtId="0" fontId="31" fillId="0" borderId="22" xfId="56" applyFont="1" applyBorder="1" applyAlignment="1">
      <alignment horizontal="justify"/>
      <protection/>
    </xf>
    <xf numFmtId="0" fontId="3" fillId="0" borderId="0" xfId="56" applyFont="1" applyAlignment="1">
      <alignment horizontal="right" wrapText="1"/>
      <protection/>
    </xf>
    <xf numFmtId="0" fontId="3" fillId="0" borderId="22" xfId="56" applyFont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22" xfId="0" applyFont="1" applyBorder="1" applyAlignment="1">
      <alignment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wrapText="1"/>
    </xf>
    <xf numFmtId="180" fontId="23" fillId="0" borderId="22" xfId="0" applyNumberFormat="1" applyFont="1" applyBorder="1" applyAlignment="1">
      <alignment/>
    </xf>
    <xf numFmtId="0" fontId="3" fillId="0" borderId="22" xfId="56" applyFont="1" applyBorder="1">
      <alignment/>
      <protection/>
    </xf>
    <xf numFmtId="180" fontId="3" fillId="0" borderId="22" xfId="56" applyNumberFormat="1" applyFont="1" applyBorder="1" applyAlignment="1">
      <alignment horizontal="right" wrapText="1"/>
      <protection/>
    </xf>
    <xf numFmtId="180" fontId="3" fillId="0" borderId="22" xfId="56" applyNumberFormat="1" applyFont="1" applyBorder="1" applyAlignment="1">
      <alignment horizontal="right" vertical="center"/>
      <protection/>
    </xf>
    <xf numFmtId="180" fontId="3" fillId="0" borderId="22" xfId="56" applyNumberFormat="1" applyFont="1" applyFill="1" applyBorder="1" applyAlignment="1">
      <alignment horizontal="right" vertical="center"/>
      <protection/>
    </xf>
    <xf numFmtId="4" fontId="3" fillId="0" borderId="62" xfId="56" applyNumberFormat="1" applyFont="1" applyBorder="1" applyAlignment="1">
      <alignment horizontal="right" vertical="center"/>
      <protection/>
    </xf>
    <xf numFmtId="187" fontId="3" fillId="0" borderId="0" xfId="56" applyNumberFormat="1" applyFont="1" applyBorder="1">
      <alignment/>
      <protection/>
    </xf>
    <xf numFmtId="4" fontId="3" fillId="0" borderId="63" xfId="56" applyNumberFormat="1" applyFont="1" applyBorder="1" applyAlignment="1">
      <alignment horizontal="right" vertical="center"/>
      <protection/>
    </xf>
    <xf numFmtId="0" fontId="3" fillId="0" borderId="64" xfId="56" applyFont="1" applyBorder="1" applyAlignment="1">
      <alignment horizontal="center"/>
      <protection/>
    </xf>
    <xf numFmtId="0" fontId="6" fillId="0" borderId="63" xfId="56" applyFont="1" applyBorder="1" applyAlignment="1">
      <alignment horizontal="left" wrapText="1"/>
      <protection/>
    </xf>
    <xf numFmtId="4" fontId="6" fillId="0" borderId="63" xfId="56" applyNumberFormat="1" applyFont="1" applyBorder="1" applyAlignment="1">
      <alignment horizontal="right" vertical="center"/>
      <protection/>
    </xf>
    <xf numFmtId="0" fontId="3" fillId="0" borderId="63" xfId="56" applyFont="1" applyBorder="1" applyAlignment="1">
      <alignment horizontal="left" vertical="center" wrapText="1"/>
      <protection/>
    </xf>
    <xf numFmtId="4" fontId="3" fillId="0" borderId="63" xfId="56" applyNumberFormat="1" applyFont="1" applyBorder="1" applyAlignment="1">
      <alignment horizontal="right" vertical="center"/>
      <protection/>
    </xf>
    <xf numFmtId="0" fontId="6" fillId="0" borderId="63" xfId="56" applyFont="1" applyBorder="1" applyAlignment="1">
      <alignment horizontal="left"/>
      <protection/>
    </xf>
    <xf numFmtId="0" fontId="6" fillId="0" borderId="63" xfId="56" applyFont="1" applyBorder="1" applyAlignment="1">
      <alignment horizontal="left" wrapText="1"/>
      <protection/>
    </xf>
    <xf numFmtId="4" fontId="6" fillId="0" borderId="63" xfId="56" applyNumberFormat="1" applyFont="1" applyBorder="1" applyAlignment="1">
      <alignment horizontal="right" vertical="center"/>
      <protection/>
    </xf>
    <xf numFmtId="0" fontId="3" fillId="0" borderId="63" xfId="56" applyFont="1" applyBorder="1" applyAlignment="1">
      <alignment horizontal="left" wrapText="1"/>
      <protection/>
    </xf>
    <xf numFmtId="187" fontId="3" fillId="0" borderId="63" xfId="56" applyNumberFormat="1" applyFont="1" applyBorder="1" applyAlignment="1">
      <alignment horizontal="right" vertical="center"/>
      <protection/>
    </xf>
    <xf numFmtId="0" fontId="3" fillId="0" borderId="65" xfId="56" applyFont="1" applyBorder="1" applyAlignment="1">
      <alignment horizontal="left" wrapText="1"/>
      <protection/>
    </xf>
    <xf numFmtId="187" fontId="3" fillId="0" borderId="65" xfId="56" applyNumberFormat="1" applyFont="1" applyBorder="1" applyAlignment="1">
      <alignment horizontal="right" vertical="center"/>
      <protection/>
    </xf>
    <xf numFmtId="0" fontId="3" fillId="0" borderId="65" xfId="56" applyFont="1" applyBorder="1" applyAlignment="1">
      <alignment horizontal="left"/>
      <protection/>
    </xf>
    <xf numFmtId="0" fontId="6" fillId="0" borderId="22" xfId="56" applyFont="1" applyBorder="1" applyAlignment="1">
      <alignment horizontal="left"/>
      <protection/>
    </xf>
    <xf numFmtId="187" fontId="6" fillId="0" borderId="22" xfId="56" applyNumberFormat="1" applyFont="1" applyBorder="1" applyAlignment="1">
      <alignment horizontal="right" vertical="center"/>
      <protection/>
    </xf>
    <xf numFmtId="0" fontId="6" fillId="0" borderId="22" xfId="56" applyFont="1" applyBorder="1" applyAlignment="1">
      <alignment horizontal="right" vertical="center"/>
      <protection/>
    </xf>
    <xf numFmtId="0" fontId="6" fillId="0" borderId="22" xfId="56" applyFont="1" applyBorder="1">
      <alignment/>
      <protection/>
    </xf>
    <xf numFmtId="0" fontId="6" fillId="0" borderId="0" xfId="56" applyFont="1" applyBorder="1" applyAlignment="1">
      <alignment horizontal="left"/>
      <protection/>
    </xf>
    <xf numFmtId="187" fontId="6" fillId="0" borderId="0" xfId="56" applyNumberFormat="1" applyFont="1" applyBorder="1" applyAlignment="1">
      <alignment horizontal="righ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Border="1">
      <alignment/>
      <protection/>
    </xf>
    <xf numFmtId="179" fontId="6" fillId="0" borderId="0" xfId="56" applyNumberFormat="1" applyFont="1" applyBorder="1">
      <alignment/>
      <protection/>
    </xf>
    <xf numFmtId="0" fontId="3" fillId="0" borderId="22" xfId="56" applyFont="1" applyBorder="1" applyAlignment="1">
      <alignment horizontal="justify" vertical="center" wrapText="1"/>
      <protection/>
    </xf>
    <xf numFmtId="0" fontId="3" fillId="0" borderId="61" xfId="56" applyFont="1" applyBorder="1" applyAlignment="1">
      <alignment horizontal="justify"/>
      <protection/>
    </xf>
    <xf numFmtId="0" fontId="3" fillId="0" borderId="63" xfId="56" applyFont="1" applyBorder="1" applyAlignment="1">
      <alignment horizontal="justify"/>
      <protection/>
    </xf>
    <xf numFmtId="179" fontId="3" fillId="0" borderId="22" xfId="56" applyNumberFormat="1" applyFont="1" applyBorder="1" applyAlignment="1">
      <alignment horizontal="center"/>
      <protection/>
    </xf>
    <xf numFmtId="179" fontId="6" fillId="0" borderId="22" xfId="56" applyNumberFormat="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vertical="top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180" fontId="12" fillId="0" borderId="22" xfId="63" applyNumberFormat="1" applyFont="1" applyFill="1" applyBorder="1" applyAlignment="1">
      <alignment horizontal="right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left" vertical="center" wrapText="1"/>
    </xf>
    <xf numFmtId="180" fontId="38" fillId="0" borderId="22" xfId="63" applyNumberFormat="1" applyFont="1" applyBorder="1" applyAlignment="1">
      <alignment horizontal="right"/>
    </xf>
    <xf numFmtId="0" fontId="9" fillId="0" borderId="22" xfId="0" applyFont="1" applyBorder="1" applyAlignment="1">
      <alignment horizontal="right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180" fontId="9" fillId="0" borderId="22" xfId="63" applyNumberFormat="1" applyFont="1" applyBorder="1" applyAlignment="1">
      <alignment horizontal="right"/>
    </xf>
    <xf numFmtId="180" fontId="9" fillId="0" borderId="22" xfId="63" applyNumberFormat="1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180" fontId="9" fillId="0" borderId="22" xfId="63" applyNumberFormat="1" applyFont="1" applyBorder="1" applyAlignment="1">
      <alignment/>
    </xf>
    <xf numFmtId="180" fontId="9" fillId="0" borderId="22" xfId="63" applyNumberFormat="1" applyFont="1" applyFill="1" applyBorder="1" applyAlignment="1">
      <alignment/>
    </xf>
    <xf numFmtId="180" fontId="9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179" fontId="9" fillId="0" borderId="22" xfId="0" applyNumberFormat="1" applyFont="1" applyBorder="1" applyAlignment="1">
      <alignment horizontal="left" vertical="center" wrapText="1"/>
    </xf>
    <xf numFmtId="180" fontId="12" fillId="0" borderId="22" xfId="63" applyNumberFormat="1" applyFont="1" applyBorder="1" applyAlignment="1">
      <alignment/>
    </xf>
    <xf numFmtId="0" fontId="12" fillId="0" borderId="22" xfId="0" applyFont="1" applyFill="1" applyBorder="1" applyAlignment="1">
      <alignment horizontal="left" vertical="center" wrapText="1"/>
    </xf>
    <xf numFmtId="180" fontId="9" fillId="0" borderId="22" xfId="0" applyNumberFormat="1" applyFont="1" applyBorder="1" applyAlignment="1">
      <alignment/>
    </xf>
    <xf numFmtId="180" fontId="9" fillId="0" borderId="22" xfId="63" applyNumberFormat="1" applyFont="1" applyFill="1" applyBorder="1" applyAlignment="1">
      <alignment/>
    </xf>
    <xf numFmtId="4" fontId="12" fillId="0" borderId="30" xfId="63" applyNumberFormat="1" applyFont="1" applyFill="1" applyBorder="1" applyAlignment="1">
      <alignment/>
    </xf>
    <xf numFmtId="180" fontId="12" fillId="0" borderId="30" xfId="63" applyNumberFormat="1" applyFont="1" applyFill="1" applyBorder="1" applyAlignment="1">
      <alignment/>
    </xf>
    <xf numFmtId="4" fontId="12" fillId="0" borderId="36" xfId="63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6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6" fillId="0" borderId="0" xfId="52" applyNumberFormat="1" applyFont="1" applyFill="1" applyAlignment="1" applyProtection="1">
      <alignment horizontal="center"/>
      <protection hidden="1"/>
    </xf>
    <xf numFmtId="0" fontId="9" fillId="0" borderId="68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69" xfId="0" applyFont="1" applyBorder="1" applyAlignment="1">
      <alignment/>
    </xf>
    <xf numFmtId="0" fontId="9" fillId="0" borderId="34" xfId="52" applyFont="1" applyBorder="1" applyAlignment="1">
      <alignment horizontal="center" vertical="center" wrapText="1"/>
      <protection/>
    </xf>
    <xf numFmtId="0" fontId="11" fillId="0" borderId="70" xfId="0" applyFont="1" applyBorder="1" applyAlignment="1">
      <alignment/>
    </xf>
    <xf numFmtId="0" fontId="22" fillId="0" borderId="0" xfId="0" applyFont="1" applyFill="1" applyAlignment="1">
      <alignment horizontal="right" wrapText="1"/>
    </xf>
    <xf numFmtId="0" fontId="2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49" fontId="16" fillId="33" borderId="22" xfId="55" applyNumberFormat="1" applyFont="1" applyFill="1" applyBorder="1" applyAlignment="1">
      <alignment horizontal="center" vertical="center" wrapText="1"/>
      <protection/>
    </xf>
    <xf numFmtId="0" fontId="16" fillId="33" borderId="22" xfId="55" applyFont="1" applyFill="1" applyBorder="1" applyAlignment="1">
      <alignment horizontal="center" vertical="center" wrapText="1"/>
      <protection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5" fillId="0" borderId="0" xfId="0" applyNumberFormat="1" applyFont="1" applyFill="1" applyAlignment="1" applyProtection="1">
      <alignment horizontal="center" vertical="center" wrapText="1"/>
      <protection hidden="1"/>
    </xf>
    <xf numFmtId="0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0" borderId="68" xfId="0" applyNumberFormat="1" applyFont="1" applyFill="1" applyBorder="1" applyAlignment="1" applyProtection="1">
      <alignment horizontal="center" vertical="center"/>
      <protection hidden="1"/>
    </xf>
    <xf numFmtId="0" fontId="10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7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7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42" xfId="0" applyFont="1" applyBorder="1" applyAlignment="1">
      <alignment wrapText="1"/>
    </xf>
    <xf numFmtId="0" fontId="11" fillId="0" borderId="42" xfId="0" applyFont="1" applyBorder="1" applyAlignment="1">
      <alignment horizont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>
      <alignment horizontal="center" vertical="center" wrapText="1"/>
    </xf>
    <xf numFmtId="0" fontId="10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>
      <alignment horizontal="center" vertical="center" wrapText="1"/>
    </xf>
    <xf numFmtId="182" fontId="27" fillId="33" borderId="59" xfId="0" applyNumberFormat="1" applyFont="1" applyFill="1" applyBorder="1" applyAlignment="1" applyProtection="1">
      <alignment horizontal="justify" wrapText="1"/>
      <protection hidden="1"/>
    </xf>
    <xf numFmtId="182" fontId="27" fillId="33" borderId="15" xfId="0" applyNumberFormat="1" applyFont="1" applyFill="1" applyBorder="1" applyAlignment="1" applyProtection="1">
      <alignment horizontal="justify" wrapText="1"/>
      <protection hidden="1"/>
    </xf>
    <xf numFmtId="173" fontId="27" fillId="33" borderId="58" xfId="0" applyNumberFormat="1" applyFont="1" applyFill="1" applyBorder="1" applyAlignment="1" applyProtection="1">
      <alignment/>
      <protection hidden="1"/>
    </xf>
    <xf numFmtId="182" fontId="27" fillId="33" borderId="21" xfId="0" applyNumberFormat="1" applyFont="1" applyFill="1" applyBorder="1" applyAlignment="1" applyProtection="1">
      <alignment horizontal="justify" wrapText="1"/>
      <protection hidden="1"/>
    </xf>
    <xf numFmtId="182" fontId="27" fillId="33" borderId="18" xfId="0" applyNumberFormat="1" applyFont="1" applyFill="1" applyBorder="1" applyAlignment="1" applyProtection="1">
      <alignment horizontal="justify" wrapText="1"/>
      <protection hidden="1"/>
    </xf>
    <xf numFmtId="173" fontId="28" fillId="33" borderId="22" xfId="0" applyNumberFormat="1" applyFont="1" applyFill="1" applyBorder="1" applyAlignment="1" applyProtection="1">
      <alignment/>
      <protection hidden="1"/>
    </xf>
    <xf numFmtId="182" fontId="10" fillId="33" borderId="21" xfId="0" applyNumberFormat="1" applyFont="1" applyFill="1" applyBorder="1" applyAlignment="1" applyProtection="1">
      <alignment horizontal="justify" wrapText="1"/>
      <protection hidden="1"/>
    </xf>
    <xf numFmtId="182" fontId="10" fillId="33" borderId="18" xfId="0" applyNumberFormat="1" applyFont="1" applyFill="1" applyBorder="1" applyAlignment="1" applyProtection="1">
      <alignment horizontal="justify" wrapText="1"/>
      <protection hidden="1"/>
    </xf>
    <xf numFmtId="173" fontId="10" fillId="33" borderId="22" xfId="0" applyNumberFormat="1" applyFont="1" applyFill="1" applyBorder="1" applyAlignment="1" applyProtection="1">
      <alignment/>
      <protection hidden="1"/>
    </xf>
    <xf numFmtId="173" fontId="29" fillId="33" borderId="22" xfId="0" applyNumberFormat="1" applyFont="1" applyFill="1" applyBorder="1" applyAlignment="1" applyProtection="1">
      <alignment/>
      <protection hidden="1"/>
    </xf>
    <xf numFmtId="173" fontId="27" fillId="33" borderId="22" xfId="0" applyNumberFormat="1" applyFont="1" applyFill="1" applyBorder="1" applyAlignment="1" applyProtection="1">
      <alignment/>
      <protection hidden="1"/>
    </xf>
    <xf numFmtId="0" fontId="0" fillId="0" borderId="29" xfId="0" applyBorder="1" applyAlignment="1">
      <alignment wrapText="1"/>
    </xf>
    <xf numFmtId="0" fontId="0" fillId="0" borderId="0" xfId="0" applyAlignment="1">
      <alignment/>
    </xf>
    <xf numFmtId="182" fontId="10" fillId="33" borderId="24" xfId="0" applyNumberFormat="1" applyFont="1" applyFill="1" applyBorder="1" applyAlignment="1" applyProtection="1">
      <alignment horizontal="justify" wrapText="1"/>
      <protection hidden="1"/>
    </xf>
    <xf numFmtId="182" fontId="10" fillId="33" borderId="73" xfId="0" applyNumberFormat="1" applyFont="1" applyFill="1" applyBorder="1" applyAlignment="1" applyProtection="1">
      <alignment horizontal="justify" wrapText="1"/>
      <protection hidden="1"/>
    </xf>
    <xf numFmtId="173" fontId="10" fillId="33" borderId="25" xfId="0" applyNumberFormat="1" applyFont="1" applyFill="1" applyBorder="1" applyAlignment="1" applyProtection="1">
      <alignment/>
      <protection hidden="1"/>
    </xf>
    <xf numFmtId="0" fontId="6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1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46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43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32" xfId="52" applyNumberFormat="1" applyFont="1" applyFill="1" applyBorder="1" applyAlignment="1" applyProtection="1">
      <alignment horizontal="center" vertical="center"/>
      <protection hidden="1"/>
    </xf>
    <xf numFmtId="0" fontId="1" fillId="0" borderId="7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4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75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1" fillId="33" borderId="46" xfId="52" applyNumberFormat="1" applyFont="1" applyFill="1" applyBorder="1" applyAlignment="1" applyProtection="1">
      <alignment horizontal="center" vertical="center" wrapText="1"/>
      <protection hidden="1"/>
    </xf>
    <xf numFmtId="0" fontId="1" fillId="33" borderId="27" xfId="52" applyNumberFormat="1" applyFont="1" applyFill="1" applyBorder="1" applyAlignment="1" applyProtection="1">
      <alignment horizontal="center" vertical="center" wrapText="1"/>
      <protection hidden="1"/>
    </xf>
    <xf numFmtId="0" fontId="1" fillId="33" borderId="74" xfId="52" applyNumberFormat="1" applyFont="1" applyFill="1" applyBorder="1" applyAlignment="1" applyProtection="1">
      <alignment horizontal="center" vertical="center" wrapText="1"/>
      <protection hidden="1"/>
    </xf>
    <xf numFmtId="0" fontId="1" fillId="33" borderId="44" xfId="52" applyNumberFormat="1" applyFont="1" applyFill="1" applyBorder="1" applyAlignment="1" applyProtection="1">
      <alignment horizontal="center" vertical="center" wrapText="1"/>
      <protection hidden="1"/>
    </xf>
    <xf numFmtId="184" fontId="8" fillId="0" borderId="15" xfId="52" applyNumberFormat="1" applyFont="1" applyFill="1" applyBorder="1" applyAlignment="1" applyProtection="1">
      <alignment horizontal="justify" wrapText="1"/>
      <protection hidden="1"/>
    </xf>
    <xf numFmtId="0" fontId="0" fillId="0" borderId="37" xfId="0" applyFont="1" applyBorder="1" applyAlignment="1">
      <alignment horizontal="justify"/>
    </xf>
    <xf numFmtId="0" fontId="0" fillId="0" borderId="76" xfId="0" applyFont="1" applyBorder="1" applyAlignment="1">
      <alignment horizontal="justify"/>
    </xf>
    <xf numFmtId="184" fontId="8" fillId="0" borderId="16" xfId="52" applyNumberFormat="1" applyFont="1" applyFill="1" applyBorder="1" applyAlignment="1" applyProtection="1">
      <alignment/>
      <protection hidden="1"/>
    </xf>
    <xf numFmtId="184" fontId="8" fillId="0" borderId="37" xfId="52" applyNumberFormat="1" applyFont="1" applyFill="1" applyBorder="1" applyAlignment="1" applyProtection="1">
      <alignment/>
      <protection hidden="1"/>
    </xf>
    <xf numFmtId="184" fontId="8" fillId="0" borderId="76" xfId="52" applyNumberFormat="1" applyFont="1" applyFill="1" applyBorder="1" applyAlignment="1" applyProtection="1">
      <alignment/>
      <protection hidden="1"/>
    </xf>
    <xf numFmtId="182" fontId="1" fillId="0" borderId="19" xfId="52" applyNumberFormat="1" applyFont="1" applyFill="1" applyBorder="1" applyAlignment="1" applyProtection="1">
      <alignment horizontal="justify" wrapText="1"/>
      <protection hidden="1"/>
    </xf>
    <xf numFmtId="0" fontId="0" fillId="0" borderId="38" xfId="0" applyFont="1" applyBorder="1" applyAlignment="1">
      <alignment horizontal="justify"/>
    </xf>
    <xf numFmtId="0" fontId="0" fillId="0" borderId="60" xfId="0" applyFont="1" applyBorder="1" applyAlignment="1">
      <alignment horizontal="justify"/>
    </xf>
    <xf numFmtId="184" fontId="1" fillId="0" borderId="19" xfId="52" applyNumberFormat="1" applyFont="1" applyFill="1" applyBorder="1" applyAlignment="1" applyProtection="1">
      <alignment/>
      <protection hidden="1"/>
    </xf>
    <xf numFmtId="184" fontId="1" fillId="0" borderId="38" xfId="52" applyNumberFormat="1" applyFont="1" applyFill="1" applyBorder="1" applyAlignment="1" applyProtection="1">
      <alignment/>
      <protection hidden="1"/>
    </xf>
    <xf numFmtId="184" fontId="1" fillId="0" borderId="60" xfId="52" applyNumberFormat="1" applyFont="1" applyFill="1" applyBorder="1" applyAlignment="1" applyProtection="1">
      <alignment/>
      <protection hidden="1"/>
    </xf>
    <xf numFmtId="183" fontId="1" fillId="33" borderId="19" xfId="52" applyNumberFormat="1" applyFont="1" applyFill="1" applyBorder="1" applyAlignment="1" applyProtection="1">
      <alignment horizontal="justify" wrapText="1"/>
      <protection hidden="1"/>
    </xf>
    <xf numFmtId="184" fontId="1" fillId="33" borderId="19" xfId="52" applyNumberFormat="1" applyFont="1" applyFill="1" applyBorder="1" applyAlignment="1" applyProtection="1">
      <alignment/>
      <protection hidden="1"/>
    </xf>
    <xf numFmtId="184" fontId="1" fillId="33" borderId="38" xfId="52" applyNumberFormat="1" applyFont="1" applyFill="1" applyBorder="1" applyAlignment="1" applyProtection="1">
      <alignment/>
      <protection hidden="1"/>
    </xf>
    <xf numFmtId="184" fontId="1" fillId="33" borderId="60" xfId="52" applyNumberFormat="1" applyFont="1" applyFill="1" applyBorder="1" applyAlignment="1" applyProtection="1">
      <alignment/>
      <protection hidden="1"/>
    </xf>
    <xf numFmtId="184" fontId="1" fillId="33" borderId="19" xfId="52" applyNumberFormat="1" applyFont="1" applyFill="1" applyBorder="1" applyAlignment="1" applyProtection="1">
      <alignment horizontal="justify" wrapText="1"/>
      <protection hidden="1"/>
    </xf>
    <xf numFmtId="184" fontId="8" fillId="0" borderId="18" xfId="52" applyNumberFormat="1" applyFont="1" applyFill="1" applyBorder="1" applyAlignment="1" applyProtection="1">
      <alignment horizontal="justify" wrapText="1"/>
      <protection hidden="1"/>
    </xf>
    <xf numFmtId="184" fontId="8" fillId="0" borderId="19" xfId="52" applyNumberFormat="1" applyFont="1" applyFill="1" applyBorder="1" applyAlignment="1" applyProtection="1">
      <alignment/>
      <protection hidden="1"/>
    </xf>
    <xf numFmtId="184" fontId="8" fillId="0" borderId="38" xfId="52" applyNumberFormat="1" applyFont="1" applyFill="1" applyBorder="1" applyAlignment="1" applyProtection="1">
      <alignment/>
      <protection hidden="1"/>
    </xf>
    <xf numFmtId="184" fontId="8" fillId="0" borderId="60" xfId="52" applyNumberFormat="1" applyFont="1" applyFill="1" applyBorder="1" applyAlignment="1" applyProtection="1">
      <alignment/>
      <protection hidden="1"/>
    </xf>
    <xf numFmtId="184" fontId="1" fillId="33" borderId="39" xfId="52" applyNumberFormat="1" applyFont="1" applyFill="1" applyBorder="1" applyAlignment="1" applyProtection="1">
      <alignment horizontal="justify" wrapText="1"/>
      <protection hidden="1"/>
    </xf>
    <xf numFmtId="0" fontId="0" fillId="0" borderId="77" xfId="0" applyFont="1" applyBorder="1" applyAlignment="1">
      <alignment horizontal="justify"/>
    </xf>
    <xf numFmtId="184" fontId="1" fillId="33" borderId="39" xfId="52" applyNumberFormat="1" applyFont="1" applyFill="1" applyBorder="1" applyAlignment="1" applyProtection="1">
      <alignment/>
      <protection hidden="1"/>
    </xf>
    <xf numFmtId="184" fontId="1" fillId="33" borderId="40" xfId="52" applyNumberFormat="1" applyFont="1" applyFill="1" applyBorder="1" applyAlignment="1" applyProtection="1">
      <alignment/>
      <protection hidden="1"/>
    </xf>
    <xf numFmtId="184" fontId="1" fillId="33" borderId="77" xfId="52" applyNumberFormat="1" applyFont="1" applyFill="1" applyBorder="1" applyAlignment="1" applyProtection="1">
      <alignment/>
      <protection hidden="1"/>
    </xf>
    <xf numFmtId="0" fontId="1" fillId="0" borderId="0" xfId="52" applyFont="1" applyFill="1" applyAlignment="1">
      <alignment horizontal="center"/>
      <protection/>
    </xf>
    <xf numFmtId="0" fontId="3" fillId="0" borderId="0" xfId="0" applyFont="1" applyFill="1" applyAlignment="1">
      <alignment horizontal="right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wrapText="1"/>
    </xf>
    <xf numFmtId="0" fontId="5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23" fillId="0" borderId="0" xfId="0" applyFont="1" applyAlignment="1">
      <alignment horizontal="right" wrapText="1"/>
    </xf>
    <xf numFmtId="0" fontId="3" fillId="0" borderId="0" xfId="52" applyFont="1" applyAlignment="1">
      <alignment horizontal="right"/>
      <protection/>
    </xf>
    <xf numFmtId="0" fontId="10" fillId="0" borderId="4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78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46" xfId="52" applyNumberFormat="1" applyFont="1" applyFill="1" applyBorder="1" applyAlignment="1" applyProtection="1">
      <alignment horizontal="center" vertical="center"/>
      <protection hidden="1"/>
    </xf>
    <xf numFmtId="0" fontId="10" fillId="0" borderId="74" xfId="52" applyNumberFormat="1" applyFont="1" applyFill="1" applyBorder="1" applyAlignment="1" applyProtection="1">
      <alignment horizontal="center" vertical="center"/>
      <protection hidden="1"/>
    </xf>
    <xf numFmtId="0" fontId="10" fillId="0" borderId="74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10" fillId="33" borderId="32" xfId="52" applyNumberFormat="1" applyFont="1" applyFill="1" applyBorder="1" applyAlignment="1" applyProtection="1">
      <alignment horizontal="center" vertical="center" wrapText="1"/>
      <protection hidden="1"/>
    </xf>
    <xf numFmtId="0" fontId="10" fillId="33" borderId="29" xfId="52" applyNumberFormat="1" applyFont="1" applyFill="1" applyBorder="1" applyAlignment="1" applyProtection="1">
      <alignment horizontal="center" vertical="center" wrapText="1"/>
      <protection hidden="1"/>
    </xf>
    <xf numFmtId="0" fontId="10" fillId="33" borderId="75" xfId="52" applyNumberFormat="1" applyFont="1" applyFill="1" applyBorder="1" applyAlignment="1" applyProtection="1">
      <alignment horizontal="center" vertical="center" wrapText="1"/>
      <protection hidden="1"/>
    </xf>
    <xf numFmtId="0" fontId="10" fillId="33" borderId="79" xfId="52" applyNumberFormat="1" applyFont="1" applyFill="1" applyBorder="1" applyAlignment="1" applyProtection="1">
      <alignment horizontal="center" vertical="center" wrapText="1"/>
      <protection hidden="1"/>
    </xf>
    <xf numFmtId="0" fontId="10" fillId="33" borderId="78" xfId="52" applyNumberFormat="1" applyFont="1" applyFill="1" applyBorder="1" applyAlignment="1" applyProtection="1">
      <alignment horizontal="center" vertical="center" wrapText="1"/>
      <protection hidden="1"/>
    </xf>
    <xf numFmtId="0" fontId="10" fillId="33" borderId="74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46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44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68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80" xfId="52" applyNumberFormat="1" applyFont="1" applyFill="1" applyBorder="1" applyAlignment="1" applyProtection="1">
      <alignment horizontal="center" vertical="center" wrapText="1"/>
      <protection hidden="1"/>
    </xf>
    <xf numFmtId="184" fontId="27" fillId="0" borderId="59" xfId="52" applyNumberFormat="1" applyFont="1" applyFill="1" applyBorder="1" applyAlignment="1" applyProtection="1">
      <alignment horizontal="justify" wrapText="1"/>
      <protection hidden="1"/>
    </xf>
    <xf numFmtId="184" fontId="27" fillId="0" borderId="15" xfId="52" applyNumberFormat="1" applyFont="1" applyFill="1" applyBorder="1" applyAlignment="1" applyProtection="1">
      <alignment horizontal="justify" wrapText="1"/>
      <protection hidden="1"/>
    </xf>
    <xf numFmtId="182" fontId="10" fillId="0" borderId="22" xfId="52" applyNumberFormat="1" applyFont="1" applyFill="1" applyBorder="1" applyAlignment="1" applyProtection="1">
      <alignment horizontal="justify" wrapText="1"/>
      <protection hidden="1"/>
    </xf>
    <xf numFmtId="182" fontId="10" fillId="0" borderId="19" xfId="52" applyNumberFormat="1" applyFont="1" applyFill="1" applyBorder="1" applyAlignment="1" applyProtection="1">
      <alignment horizontal="justify" wrapText="1"/>
      <protection hidden="1"/>
    </xf>
    <xf numFmtId="183" fontId="10" fillId="33" borderId="22" xfId="52" applyNumberFormat="1" applyFont="1" applyFill="1" applyBorder="1" applyAlignment="1" applyProtection="1">
      <alignment horizontal="justify" wrapText="1"/>
      <protection hidden="1"/>
    </xf>
    <xf numFmtId="183" fontId="10" fillId="33" borderId="19" xfId="52" applyNumberFormat="1" applyFont="1" applyFill="1" applyBorder="1" applyAlignment="1" applyProtection="1">
      <alignment horizontal="justify" wrapText="1"/>
      <protection hidden="1"/>
    </xf>
    <xf numFmtId="184" fontId="10" fillId="33" borderId="22" xfId="52" applyNumberFormat="1" applyFont="1" applyFill="1" applyBorder="1" applyAlignment="1" applyProtection="1">
      <alignment horizontal="justify" wrapText="1"/>
      <protection hidden="1"/>
    </xf>
    <xf numFmtId="184" fontId="10" fillId="33" borderId="19" xfId="52" applyNumberFormat="1" applyFont="1" applyFill="1" applyBorder="1" applyAlignment="1" applyProtection="1">
      <alignment horizontal="justify" wrapText="1"/>
      <protection hidden="1"/>
    </xf>
    <xf numFmtId="184" fontId="27" fillId="0" borderId="21" xfId="52" applyNumberFormat="1" applyFont="1" applyFill="1" applyBorder="1" applyAlignment="1" applyProtection="1">
      <alignment horizontal="justify" wrapText="1"/>
      <protection hidden="1"/>
    </xf>
    <xf numFmtId="184" fontId="27" fillId="0" borderId="18" xfId="52" applyNumberFormat="1" applyFont="1" applyFill="1" applyBorder="1" applyAlignment="1" applyProtection="1">
      <alignment horizontal="justify" wrapText="1"/>
      <protection hidden="1"/>
    </xf>
    <xf numFmtId="184" fontId="10" fillId="33" borderId="25" xfId="52" applyNumberFormat="1" applyFont="1" applyFill="1" applyBorder="1" applyAlignment="1" applyProtection="1">
      <alignment horizontal="justify" wrapText="1"/>
      <protection hidden="1"/>
    </xf>
    <xf numFmtId="184" fontId="10" fillId="33" borderId="57" xfId="52" applyNumberFormat="1" applyFont="1" applyFill="1" applyBorder="1" applyAlignment="1" applyProtection="1">
      <alignment horizontal="justify" wrapText="1"/>
      <protection hidden="1"/>
    </xf>
    <xf numFmtId="0" fontId="27" fillId="0" borderId="22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Alignment="1">
      <alignment horizontal="right"/>
      <protection/>
    </xf>
    <xf numFmtId="0" fontId="3" fillId="0" borderId="0" xfId="0" applyFont="1" applyFill="1" applyAlignment="1">
      <alignment horizontal="right" vertical="center" wrapText="1"/>
    </xf>
    <xf numFmtId="0" fontId="30" fillId="0" borderId="0" xfId="56" applyFont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56" applyFont="1" applyAlignment="1">
      <alignment horizontal="right" wrapText="1"/>
      <protection/>
    </xf>
    <xf numFmtId="0" fontId="3" fillId="0" borderId="0" xfId="0" applyFont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4" fontId="3" fillId="0" borderId="0" xfId="52" applyNumberFormat="1" applyFont="1" applyFill="1" applyAlignment="1" applyProtection="1">
      <alignment horizontal="centerContinuous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Обычный_Tmp4" xfId="54"/>
    <cellStyle name="Обычный_Лист1" xfId="55"/>
    <cellStyle name="Обычный_Прил. к Закону с поправками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="76" zoomScaleNormal="76" zoomScalePageLayoutView="0" workbookViewId="0" topLeftCell="A1">
      <pane ySplit="11" topLeftCell="A36" activePane="bottomLeft" state="frozen"/>
      <selection pane="topLeft" activeCell="A10" sqref="A10"/>
      <selection pane="bottomLeft" activeCell="A6" sqref="A6:G6"/>
    </sheetView>
  </sheetViews>
  <sheetFormatPr defaultColWidth="9.00390625" defaultRowHeight="12.75"/>
  <cols>
    <col min="1" max="1" width="24.625" style="3" customWidth="1"/>
    <col min="2" max="2" width="41.75390625" style="2" customWidth="1"/>
    <col min="3" max="3" width="15.875" style="2" customWidth="1"/>
    <col min="4" max="4" width="13.625" style="2" customWidth="1"/>
    <col min="5" max="5" width="14.875" style="2" customWidth="1"/>
    <col min="6" max="6" width="13.125" style="2" customWidth="1"/>
    <col min="7" max="7" width="18.125" style="2" customWidth="1"/>
    <col min="8" max="16384" width="9.125" style="2" customWidth="1"/>
  </cols>
  <sheetData>
    <row r="1" spans="1:7" ht="13.5" customHeight="1">
      <c r="A1" s="5"/>
      <c r="B1" s="6"/>
      <c r="C1" s="6"/>
      <c r="D1" s="6"/>
      <c r="E1" s="6"/>
      <c r="F1" s="6"/>
      <c r="G1" s="1" t="s">
        <v>133</v>
      </c>
    </row>
    <row r="2" spans="1:7" ht="13.5" customHeight="1">
      <c r="A2" s="5"/>
      <c r="B2" s="6"/>
      <c r="C2" s="6"/>
      <c r="D2" s="6"/>
      <c r="E2" s="6"/>
      <c r="F2" s="6"/>
      <c r="G2" s="1" t="s">
        <v>0</v>
      </c>
    </row>
    <row r="3" spans="1:7" ht="12.75" customHeight="1">
      <c r="A3" s="7"/>
      <c r="B3" s="8"/>
      <c r="C3" s="8"/>
      <c r="D3" s="8"/>
      <c r="E3" s="8"/>
      <c r="F3" s="8"/>
      <c r="G3" s="1" t="s">
        <v>134</v>
      </c>
    </row>
    <row r="4" spans="1:7" ht="18" customHeight="1">
      <c r="A4" s="7"/>
      <c r="B4" s="8"/>
      <c r="C4" s="8"/>
      <c r="D4" s="8"/>
      <c r="E4" s="8"/>
      <c r="F4" s="644">
        <v>39807</v>
      </c>
      <c r="G4" s="1" t="s">
        <v>735</v>
      </c>
    </row>
    <row r="5" spans="1:7" ht="12.75" customHeight="1">
      <c r="A5" s="500" t="s">
        <v>1</v>
      </c>
      <c r="B5" s="500"/>
      <c r="C5" s="500"/>
      <c r="D5" s="500"/>
      <c r="E5" s="500"/>
      <c r="F5" s="500"/>
      <c r="G5" s="500"/>
    </row>
    <row r="6" spans="1:7" ht="12.75" customHeight="1">
      <c r="A6" s="500" t="s">
        <v>129</v>
      </c>
      <c r="B6" s="500"/>
      <c r="C6" s="500"/>
      <c r="D6" s="500"/>
      <c r="E6" s="500"/>
      <c r="F6" s="500"/>
      <c r="G6" s="500"/>
    </row>
    <row r="7" spans="1:7" ht="12.75" customHeight="1">
      <c r="A7" s="7"/>
      <c r="B7" s="8"/>
      <c r="C7" s="8"/>
      <c r="D7" s="8"/>
      <c r="E7" s="8"/>
      <c r="F7" s="8"/>
      <c r="G7" s="1"/>
    </row>
    <row r="8" spans="1:7" ht="12.75" customHeight="1">
      <c r="A8" s="7"/>
      <c r="B8" s="8"/>
      <c r="C8" s="8"/>
      <c r="D8" s="8"/>
      <c r="E8" s="8"/>
      <c r="F8" s="8"/>
      <c r="G8" s="1"/>
    </row>
    <row r="9" spans="1:7" ht="12.75" customHeight="1" thickBot="1">
      <c r="A9" s="7"/>
      <c r="B9" s="8"/>
      <c r="C9" s="8"/>
      <c r="D9" s="8"/>
      <c r="E9" s="8"/>
      <c r="F9" s="1" t="s">
        <v>2</v>
      </c>
      <c r="G9" s="9"/>
    </row>
    <row r="10" spans="1:7" s="12" customFormat="1" ht="24.75" customHeight="1">
      <c r="A10" s="501" t="s">
        <v>4</v>
      </c>
      <c r="B10" s="503" t="s">
        <v>5</v>
      </c>
      <c r="C10" s="498" t="s">
        <v>3</v>
      </c>
      <c r="D10" s="498"/>
      <c r="E10" s="498"/>
      <c r="F10" s="498"/>
      <c r="G10" s="499"/>
    </row>
    <row r="11" spans="1:7" s="12" customFormat="1" ht="30.75" thickBot="1">
      <c r="A11" s="502"/>
      <c r="B11" s="504"/>
      <c r="C11" s="13" t="s">
        <v>6</v>
      </c>
      <c r="D11" s="13" t="s">
        <v>7</v>
      </c>
      <c r="E11" s="13" t="s">
        <v>8</v>
      </c>
      <c r="F11" s="13" t="s">
        <v>9</v>
      </c>
      <c r="G11" s="14" t="s">
        <v>10</v>
      </c>
    </row>
    <row r="12" spans="1:7" s="12" customFormat="1" ht="15">
      <c r="A12" s="15">
        <v>1</v>
      </c>
      <c r="B12" s="16">
        <v>2</v>
      </c>
      <c r="C12" s="17">
        <v>3</v>
      </c>
      <c r="D12" s="17">
        <v>4</v>
      </c>
      <c r="E12" s="17">
        <v>5</v>
      </c>
      <c r="F12" s="17">
        <v>6</v>
      </c>
      <c r="G12" s="18">
        <v>7</v>
      </c>
    </row>
    <row r="13" spans="1:7" s="12" customFormat="1" ht="12.75" customHeight="1">
      <c r="A13" s="19" t="s">
        <v>11</v>
      </c>
      <c r="B13" s="20" t="s">
        <v>12</v>
      </c>
      <c r="C13" s="21">
        <f>C14+C17+C21+C25+C30+C31+C49+C51+C55+C67+C47</f>
        <v>674029.2999999999</v>
      </c>
      <c r="D13" s="21">
        <f>D14+D17+D21+D25+D30+D31+D49+D51+D55+D67+D47</f>
        <v>920353.4</v>
      </c>
      <c r="E13" s="21">
        <f>E14+E17+E21+E25+E30+E31+E49+E51+E55+E67+E47</f>
        <v>848806</v>
      </c>
      <c r="F13" s="21">
        <f>F14+F17+F21+F25+F30+F31+F49+F51+F55+F67+F47</f>
        <v>1061450.3</v>
      </c>
      <c r="G13" s="22">
        <f>G14+G17+G21+G25+G30+G31+G49+G51+G55+G67+G47</f>
        <v>3504639</v>
      </c>
    </row>
    <row r="14" spans="1:7" s="12" customFormat="1" ht="12.75" customHeight="1">
      <c r="A14" s="23" t="s">
        <v>13</v>
      </c>
      <c r="B14" s="24" t="s">
        <v>14</v>
      </c>
      <c r="C14" s="25">
        <f>C15+C16</f>
        <v>437418</v>
      </c>
      <c r="D14" s="25">
        <f>D15+D16</f>
        <v>603938.9</v>
      </c>
      <c r="E14" s="25">
        <f>E15+E16</f>
        <v>581634</v>
      </c>
      <c r="F14" s="25">
        <f>F15+F16</f>
        <v>784601</v>
      </c>
      <c r="G14" s="26">
        <f>G15+G16</f>
        <v>2407591.9000000004</v>
      </c>
    </row>
    <row r="15" spans="1:7" s="12" customFormat="1" ht="18" customHeight="1">
      <c r="A15" s="27" t="s">
        <v>102</v>
      </c>
      <c r="B15" s="28" t="s">
        <v>15</v>
      </c>
      <c r="C15" s="29">
        <v>36206</v>
      </c>
      <c r="D15" s="29">
        <v>46700</v>
      </c>
      <c r="E15" s="29">
        <v>46996</v>
      </c>
      <c r="F15" s="29">
        <v>48734.2</v>
      </c>
      <c r="G15" s="30">
        <f>C15+D15+E15+F15</f>
        <v>178636.2</v>
      </c>
    </row>
    <row r="16" spans="1:8" s="12" customFormat="1" ht="18.75" customHeight="1">
      <c r="A16" s="27" t="s">
        <v>16</v>
      </c>
      <c r="B16" s="28" t="s">
        <v>17</v>
      </c>
      <c r="C16" s="29">
        <v>401212</v>
      </c>
      <c r="D16" s="29">
        <v>557238.9</v>
      </c>
      <c r="E16" s="29">
        <v>534638</v>
      </c>
      <c r="F16" s="29">
        <v>735866.8</v>
      </c>
      <c r="G16" s="30">
        <f>C16+D16+E16+F16</f>
        <v>2228955.7</v>
      </c>
      <c r="H16" s="31"/>
    </row>
    <row r="17" spans="1:7" s="12" customFormat="1" ht="18" customHeight="1">
      <c r="A17" s="23" t="s">
        <v>18</v>
      </c>
      <c r="B17" s="24" t="s">
        <v>19</v>
      </c>
      <c r="C17" s="25">
        <v>65200.6</v>
      </c>
      <c r="D17" s="25">
        <v>78026.1</v>
      </c>
      <c r="E17" s="25">
        <v>63306.8</v>
      </c>
      <c r="F17" s="25">
        <v>75566.4</v>
      </c>
      <c r="G17" s="26">
        <f>SUM(C17:F17)</f>
        <v>282099.9</v>
      </c>
    </row>
    <row r="18" spans="1:7" s="12" customFormat="1" ht="39.75" customHeight="1">
      <c r="A18" s="27" t="s">
        <v>20</v>
      </c>
      <c r="B18" s="28" t="s">
        <v>21</v>
      </c>
      <c r="C18" s="29">
        <v>16107</v>
      </c>
      <c r="D18" s="29">
        <v>20866.9</v>
      </c>
      <c r="E18" s="29">
        <v>18396</v>
      </c>
      <c r="F18" s="29">
        <v>22490</v>
      </c>
      <c r="G18" s="30">
        <f>C18+D18+E18+F18</f>
        <v>77859.9</v>
      </c>
    </row>
    <row r="19" spans="1:7" s="12" customFormat="1" ht="35.25" customHeight="1">
      <c r="A19" s="27" t="s">
        <v>22</v>
      </c>
      <c r="B19" s="28" t="s">
        <v>23</v>
      </c>
      <c r="C19" s="29">
        <v>48993.6</v>
      </c>
      <c r="D19" s="29">
        <v>57159.2</v>
      </c>
      <c r="E19" s="29">
        <v>44910.8</v>
      </c>
      <c r="F19" s="29">
        <v>53076.4</v>
      </c>
      <c r="G19" s="30">
        <f>C19+D19+E19+F19</f>
        <v>204139.99999999997</v>
      </c>
    </row>
    <row r="20" spans="1:7" s="12" customFormat="1" ht="20.25" customHeight="1">
      <c r="A20" s="27" t="s">
        <v>24</v>
      </c>
      <c r="B20" s="28" t="s">
        <v>25</v>
      </c>
      <c r="C20" s="29">
        <v>100</v>
      </c>
      <c r="D20" s="29">
        <v>0</v>
      </c>
      <c r="E20" s="29">
        <v>0</v>
      </c>
      <c r="F20" s="29">
        <v>0</v>
      </c>
      <c r="G20" s="30">
        <f>C20+D20+E20+F20</f>
        <v>100</v>
      </c>
    </row>
    <row r="21" spans="1:7" s="12" customFormat="1" ht="16.5" customHeight="1">
      <c r="A21" s="23" t="s">
        <v>26</v>
      </c>
      <c r="B21" s="24" t="s">
        <v>27</v>
      </c>
      <c r="C21" s="25">
        <v>20233</v>
      </c>
      <c r="D21" s="25">
        <v>38388</v>
      </c>
      <c r="E21" s="25">
        <v>35633</v>
      </c>
      <c r="F21" s="25">
        <v>52114</v>
      </c>
      <c r="G21" s="26">
        <v>146368</v>
      </c>
    </row>
    <row r="22" spans="1:7" s="12" customFormat="1" ht="21" customHeight="1">
      <c r="A22" s="27" t="s">
        <v>28</v>
      </c>
      <c r="B22" s="28" t="s">
        <v>29</v>
      </c>
      <c r="C22" s="29">
        <v>3648</v>
      </c>
      <c r="D22" s="29">
        <v>3058</v>
      </c>
      <c r="E22" s="29">
        <v>7497</v>
      </c>
      <c r="F22" s="29">
        <v>7297</v>
      </c>
      <c r="G22" s="30">
        <f>C22+D22+E22+F22</f>
        <v>21500</v>
      </c>
    </row>
    <row r="23" spans="1:7" s="12" customFormat="1" ht="18" customHeight="1">
      <c r="A23" s="27" t="s">
        <v>30</v>
      </c>
      <c r="B23" s="28" t="s">
        <v>31</v>
      </c>
      <c r="C23" s="29">
        <v>6508</v>
      </c>
      <c r="D23" s="29">
        <v>17270</v>
      </c>
      <c r="E23" s="29">
        <v>13521</v>
      </c>
      <c r="F23" s="29">
        <v>16858</v>
      </c>
      <c r="G23" s="30">
        <f>C23+D23+E23+F23</f>
        <v>54157</v>
      </c>
    </row>
    <row r="24" spans="1:7" s="12" customFormat="1" ht="18" customHeight="1">
      <c r="A24" s="27" t="s">
        <v>32</v>
      </c>
      <c r="B24" s="28" t="s">
        <v>33</v>
      </c>
      <c r="C24" s="29">
        <v>10077</v>
      </c>
      <c r="D24" s="29">
        <v>18060</v>
      </c>
      <c r="E24" s="29">
        <v>14615</v>
      </c>
      <c r="F24" s="29">
        <v>27959</v>
      </c>
      <c r="G24" s="30">
        <f>C24+D24+E24+F24</f>
        <v>70711</v>
      </c>
    </row>
    <row r="25" spans="1:7" s="12" customFormat="1" ht="23.25" customHeight="1">
      <c r="A25" s="23" t="s">
        <v>34</v>
      </c>
      <c r="B25" s="24" t="s">
        <v>35</v>
      </c>
      <c r="C25" s="25">
        <v>6543.6</v>
      </c>
      <c r="D25" s="25">
        <v>8527</v>
      </c>
      <c r="E25" s="25">
        <v>8029.1</v>
      </c>
      <c r="F25" s="25">
        <v>10418.3</v>
      </c>
      <c r="G25" s="26">
        <v>33518</v>
      </c>
    </row>
    <row r="26" spans="1:7" s="12" customFormat="1" ht="53.25" customHeight="1">
      <c r="A26" s="27" t="s">
        <v>36</v>
      </c>
      <c r="B26" s="28" t="s">
        <v>37</v>
      </c>
      <c r="C26" s="29">
        <v>3253.6</v>
      </c>
      <c r="D26" s="29">
        <v>4067</v>
      </c>
      <c r="E26" s="29">
        <v>3741.6</v>
      </c>
      <c r="F26" s="29">
        <v>5205.8</v>
      </c>
      <c r="G26" s="30">
        <f>C26+D26+E26+F26</f>
        <v>16268</v>
      </c>
    </row>
    <row r="27" spans="1:7" s="12" customFormat="1" ht="69.75" customHeight="1">
      <c r="A27" s="27" t="s">
        <v>38</v>
      </c>
      <c r="B27" s="28" t="s">
        <v>39</v>
      </c>
      <c r="C27" s="29">
        <v>3290</v>
      </c>
      <c r="D27" s="29">
        <v>4460</v>
      </c>
      <c r="E27" s="29">
        <v>4287.5</v>
      </c>
      <c r="F27" s="29">
        <v>5212.5</v>
      </c>
      <c r="G27" s="30">
        <f>C27+D27+E27+F27</f>
        <v>17250</v>
      </c>
    </row>
    <row r="28" spans="1:7" s="12" customFormat="1" ht="154.5" customHeight="1">
      <c r="A28" s="27" t="s">
        <v>40</v>
      </c>
      <c r="B28" s="28" t="s">
        <v>105</v>
      </c>
      <c r="C28" s="29">
        <v>3230</v>
      </c>
      <c r="D28" s="29">
        <v>4420</v>
      </c>
      <c r="E28" s="29">
        <v>4250</v>
      </c>
      <c r="F28" s="29">
        <v>5100</v>
      </c>
      <c r="G28" s="30">
        <f>C28+D28+E28+F28</f>
        <v>17000</v>
      </c>
    </row>
    <row r="29" spans="1:7" s="12" customFormat="1" ht="50.25" customHeight="1">
      <c r="A29" s="27" t="s">
        <v>41</v>
      </c>
      <c r="B29" s="28" t="s">
        <v>42</v>
      </c>
      <c r="C29" s="29">
        <v>60</v>
      </c>
      <c r="D29" s="29">
        <v>40</v>
      </c>
      <c r="E29" s="29">
        <v>37.5</v>
      </c>
      <c r="F29" s="29">
        <v>112.5</v>
      </c>
      <c r="G29" s="30">
        <f>C29+D29+E29+F29</f>
        <v>250</v>
      </c>
    </row>
    <row r="30" spans="1:7" s="12" customFormat="1" ht="80.25" customHeight="1">
      <c r="A30" s="32" t="s">
        <v>43</v>
      </c>
      <c r="B30" s="24" t="s">
        <v>44</v>
      </c>
      <c r="C30" s="25">
        <v>155</v>
      </c>
      <c r="D30" s="25">
        <v>155</v>
      </c>
      <c r="E30" s="25">
        <v>155</v>
      </c>
      <c r="F30" s="25">
        <v>155</v>
      </c>
      <c r="G30" s="26">
        <v>620</v>
      </c>
    </row>
    <row r="31" spans="1:7" s="12" customFormat="1" ht="73.5" customHeight="1">
      <c r="A31" s="32" t="s">
        <v>45</v>
      </c>
      <c r="B31" s="24" t="s">
        <v>139</v>
      </c>
      <c r="C31" s="25">
        <f>C32+C33++C41+C43</f>
        <v>43491.7</v>
      </c>
      <c r="D31" s="25">
        <f>D32+D33++D41+D43</f>
        <v>48816.5</v>
      </c>
      <c r="E31" s="25">
        <f>E32+E33++E41+E43</f>
        <v>46808.399999999994</v>
      </c>
      <c r="F31" s="25">
        <f>F32+F33++F41+F43</f>
        <v>47152.8</v>
      </c>
      <c r="G31" s="26">
        <f>C31+D31+E31+F31</f>
        <v>186269.39999999997</v>
      </c>
    </row>
    <row r="32" spans="1:7" s="12" customFormat="1" ht="79.5" customHeight="1">
      <c r="A32" s="33" t="s">
        <v>135</v>
      </c>
      <c r="B32" s="24" t="s">
        <v>136</v>
      </c>
      <c r="C32" s="25">
        <v>0</v>
      </c>
      <c r="D32" s="25">
        <v>5675</v>
      </c>
      <c r="E32" s="25">
        <v>8527</v>
      </c>
      <c r="F32" s="25">
        <v>8517</v>
      </c>
      <c r="G32" s="26">
        <f aca="true" t="shared" si="0" ref="G32:G40">C32+D32+E32+F32</f>
        <v>22719</v>
      </c>
    </row>
    <row r="33" spans="1:7" s="12" customFormat="1" ht="42.75">
      <c r="A33" s="27" t="s">
        <v>46</v>
      </c>
      <c r="B33" s="24" t="s">
        <v>117</v>
      </c>
      <c r="C33" s="25">
        <v>26912.1</v>
      </c>
      <c r="D33" s="25">
        <v>26646.4</v>
      </c>
      <c r="E33" s="25">
        <v>26582.7</v>
      </c>
      <c r="F33" s="25">
        <v>26937.1</v>
      </c>
      <c r="G33" s="26">
        <v>107078.3</v>
      </c>
    </row>
    <row r="34" spans="1:7" s="12" customFormat="1" ht="120">
      <c r="A34" s="27" t="s">
        <v>47</v>
      </c>
      <c r="B34" s="28" t="s">
        <v>106</v>
      </c>
      <c r="C34" s="29">
        <v>23715</v>
      </c>
      <c r="D34" s="29">
        <v>23715</v>
      </c>
      <c r="E34" s="29">
        <v>23715</v>
      </c>
      <c r="F34" s="29">
        <v>23715</v>
      </c>
      <c r="G34" s="30">
        <f t="shared" si="0"/>
        <v>94860</v>
      </c>
    </row>
    <row r="35" spans="1:7" s="12" customFormat="1" ht="135">
      <c r="A35" s="27" t="s">
        <v>48</v>
      </c>
      <c r="B35" s="28" t="s">
        <v>118</v>
      </c>
      <c r="C35" s="29">
        <v>1350</v>
      </c>
      <c r="D35" s="29">
        <v>1350</v>
      </c>
      <c r="E35" s="29">
        <v>1350</v>
      </c>
      <c r="F35" s="29">
        <v>1350</v>
      </c>
      <c r="G35" s="30">
        <f t="shared" si="0"/>
        <v>5400</v>
      </c>
    </row>
    <row r="36" spans="1:7" s="12" customFormat="1" ht="84" customHeight="1">
      <c r="A36" s="27" t="s">
        <v>49</v>
      </c>
      <c r="B36" s="34" t="s">
        <v>50</v>
      </c>
      <c r="C36" s="35">
        <f>C37+C38+C39+C40</f>
        <v>1847.1</v>
      </c>
      <c r="D36" s="35">
        <f>D37+D38+D39+D40</f>
        <v>1581.4</v>
      </c>
      <c r="E36" s="35">
        <f>E37+E38+E39+E40</f>
        <v>1517.7</v>
      </c>
      <c r="F36" s="35">
        <f>F37+F38+F39+F40</f>
        <v>1872.1</v>
      </c>
      <c r="G36" s="36">
        <f>G37+G38+G39+G40</f>
        <v>6818.299999999999</v>
      </c>
    </row>
    <row r="37" spans="1:7" s="12" customFormat="1" ht="45">
      <c r="A37" s="27" t="s">
        <v>51</v>
      </c>
      <c r="B37" s="28" t="s">
        <v>52</v>
      </c>
      <c r="C37" s="29">
        <v>917.1</v>
      </c>
      <c r="D37" s="29">
        <v>838.4</v>
      </c>
      <c r="E37" s="29">
        <v>759.7</v>
      </c>
      <c r="F37" s="29">
        <v>917.1</v>
      </c>
      <c r="G37" s="30">
        <f t="shared" si="0"/>
        <v>3432.2999999999997</v>
      </c>
    </row>
    <row r="38" spans="1:7" s="12" customFormat="1" ht="49.5" customHeight="1">
      <c r="A38" s="27" t="s">
        <v>53</v>
      </c>
      <c r="B38" s="28" t="s">
        <v>54</v>
      </c>
      <c r="C38" s="29">
        <v>468</v>
      </c>
      <c r="D38" s="29">
        <v>489</v>
      </c>
      <c r="E38" s="29">
        <v>505</v>
      </c>
      <c r="F38" s="29">
        <v>506</v>
      </c>
      <c r="G38" s="30">
        <f t="shared" si="0"/>
        <v>1968</v>
      </c>
    </row>
    <row r="39" spans="1:7" s="12" customFormat="1" ht="45">
      <c r="A39" s="27" t="s">
        <v>55</v>
      </c>
      <c r="B39" s="28" t="s">
        <v>56</v>
      </c>
      <c r="C39" s="29">
        <v>448</v>
      </c>
      <c r="D39" s="29">
        <v>238</v>
      </c>
      <c r="E39" s="29">
        <v>237</v>
      </c>
      <c r="F39" s="29">
        <v>441</v>
      </c>
      <c r="G39" s="30">
        <f t="shared" si="0"/>
        <v>1364</v>
      </c>
    </row>
    <row r="40" spans="1:7" s="12" customFormat="1" ht="55.5" customHeight="1">
      <c r="A40" s="27" t="s">
        <v>57</v>
      </c>
      <c r="B40" s="28" t="s">
        <v>58</v>
      </c>
      <c r="C40" s="29">
        <v>14</v>
      </c>
      <c r="D40" s="29">
        <v>16</v>
      </c>
      <c r="E40" s="29">
        <v>16</v>
      </c>
      <c r="F40" s="29">
        <v>8</v>
      </c>
      <c r="G40" s="30">
        <f t="shared" si="0"/>
        <v>54</v>
      </c>
    </row>
    <row r="41" spans="1:7" s="12" customFormat="1" ht="39.75" customHeight="1">
      <c r="A41" s="27" t="s">
        <v>59</v>
      </c>
      <c r="B41" s="24" t="s">
        <v>60</v>
      </c>
      <c r="C41" s="25">
        <v>0</v>
      </c>
      <c r="D41" s="25">
        <f>D42</f>
        <v>1669</v>
      </c>
      <c r="E41" s="25">
        <f>E42</f>
        <v>0</v>
      </c>
      <c r="F41" s="25">
        <f>F42</f>
        <v>0</v>
      </c>
      <c r="G41" s="26">
        <v>1669</v>
      </c>
    </row>
    <row r="42" spans="1:7" s="12" customFormat="1" ht="78.75" customHeight="1">
      <c r="A42" s="27" t="s">
        <v>61</v>
      </c>
      <c r="B42" s="28" t="s">
        <v>62</v>
      </c>
      <c r="C42" s="29">
        <v>0</v>
      </c>
      <c r="D42" s="29">
        <v>1669</v>
      </c>
      <c r="E42" s="29">
        <v>0</v>
      </c>
      <c r="F42" s="29">
        <v>0</v>
      </c>
      <c r="G42" s="30">
        <f>C42+D42+E42+F42</f>
        <v>1669</v>
      </c>
    </row>
    <row r="43" spans="1:7" s="12" customFormat="1" ht="126.75" customHeight="1">
      <c r="A43" s="27" t="s">
        <v>63</v>
      </c>
      <c r="B43" s="28" t="s">
        <v>119</v>
      </c>
      <c r="C43" s="25">
        <f>C44+C45+C46</f>
        <v>16579.6</v>
      </c>
      <c r="D43" s="25">
        <f>D44+D45+D46</f>
        <v>14826.1</v>
      </c>
      <c r="E43" s="25">
        <f>E44+E45+E46</f>
        <v>11698.7</v>
      </c>
      <c r="F43" s="25">
        <f>F44+F45+F46</f>
        <v>11698.7</v>
      </c>
      <c r="G43" s="26">
        <f>C43+D43+E43+F43</f>
        <v>54803.09999999999</v>
      </c>
    </row>
    <row r="44" spans="1:7" s="12" customFormat="1" ht="130.5" customHeight="1">
      <c r="A44" s="27" t="s">
        <v>64</v>
      </c>
      <c r="B44" s="28" t="s">
        <v>103</v>
      </c>
      <c r="C44" s="29">
        <v>12500</v>
      </c>
      <c r="D44" s="29">
        <v>12500</v>
      </c>
      <c r="E44" s="29">
        <v>10000</v>
      </c>
      <c r="F44" s="29">
        <v>10000</v>
      </c>
      <c r="G44" s="30">
        <f>C44+D44+E44+F44</f>
        <v>45000</v>
      </c>
    </row>
    <row r="45" spans="1:7" s="12" customFormat="1" ht="172.5" customHeight="1">
      <c r="A45" s="27" t="s">
        <v>65</v>
      </c>
      <c r="B45" s="28" t="s">
        <v>130</v>
      </c>
      <c r="C45" s="29">
        <v>250</v>
      </c>
      <c r="D45" s="29">
        <v>250</v>
      </c>
      <c r="E45" s="29">
        <v>250</v>
      </c>
      <c r="F45" s="29">
        <v>250</v>
      </c>
      <c r="G45" s="30">
        <v>1000</v>
      </c>
    </row>
    <row r="46" spans="1:7" s="12" customFormat="1" ht="148.5" customHeight="1">
      <c r="A46" s="27" t="s">
        <v>66</v>
      </c>
      <c r="B46" s="28" t="s">
        <v>104</v>
      </c>
      <c r="C46" s="29">
        <v>3829.6</v>
      </c>
      <c r="D46" s="29">
        <v>2076.1</v>
      </c>
      <c r="E46" s="29">
        <v>1448.7</v>
      </c>
      <c r="F46" s="29">
        <v>1448.7</v>
      </c>
      <c r="G46" s="30">
        <f>C46+D46+E46+F46</f>
        <v>8803.1</v>
      </c>
    </row>
    <row r="47" spans="1:7" s="12" customFormat="1" ht="28.5">
      <c r="A47" s="23" t="s">
        <v>67</v>
      </c>
      <c r="B47" s="24" t="s">
        <v>68</v>
      </c>
      <c r="C47" s="25">
        <v>657.5</v>
      </c>
      <c r="D47" s="25">
        <v>910.3</v>
      </c>
      <c r="E47" s="25">
        <v>1112.6</v>
      </c>
      <c r="F47" s="25">
        <v>2377</v>
      </c>
      <c r="G47" s="26">
        <v>5057.4</v>
      </c>
    </row>
    <row r="48" spans="1:7" s="12" customFormat="1" ht="39.75" customHeight="1">
      <c r="A48" s="27" t="s">
        <v>69</v>
      </c>
      <c r="B48" s="28" t="s">
        <v>127</v>
      </c>
      <c r="C48" s="29">
        <v>657.5</v>
      </c>
      <c r="D48" s="29">
        <v>910.3</v>
      </c>
      <c r="E48" s="29">
        <v>1112.6</v>
      </c>
      <c r="F48" s="29">
        <v>2377</v>
      </c>
      <c r="G48" s="30">
        <v>5057.4</v>
      </c>
    </row>
    <row r="49" spans="1:7" s="12" customFormat="1" ht="42.75">
      <c r="A49" s="23" t="s">
        <v>70</v>
      </c>
      <c r="B49" s="24" t="s">
        <v>71</v>
      </c>
      <c r="C49" s="25">
        <v>56023.1</v>
      </c>
      <c r="D49" s="25">
        <v>59081.7</v>
      </c>
      <c r="E49" s="25">
        <v>43747.2</v>
      </c>
      <c r="F49" s="25">
        <v>57904.4</v>
      </c>
      <c r="G49" s="26">
        <f>G50</f>
        <v>216756.4</v>
      </c>
    </row>
    <row r="50" spans="1:7" s="12" customFormat="1" ht="68.25" customHeight="1">
      <c r="A50" s="27" t="s">
        <v>72</v>
      </c>
      <c r="B50" s="28" t="s">
        <v>128</v>
      </c>
      <c r="C50" s="29">
        <v>56023.1</v>
      </c>
      <c r="D50" s="29">
        <v>59081.7</v>
      </c>
      <c r="E50" s="29">
        <v>43747.2</v>
      </c>
      <c r="F50" s="29">
        <v>57904.4</v>
      </c>
      <c r="G50" s="30">
        <v>216756.4</v>
      </c>
    </row>
    <row r="51" spans="1:7" s="12" customFormat="1" ht="42.75">
      <c r="A51" s="23" t="s">
        <v>73</v>
      </c>
      <c r="B51" s="24" t="s">
        <v>74</v>
      </c>
      <c r="C51" s="25">
        <f>C52+C53+C54</f>
        <v>29560</v>
      </c>
      <c r="D51" s="25">
        <f>D52+D53+D54</f>
        <v>62685</v>
      </c>
      <c r="E51" s="25">
        <f>E52+E53+E54</f>
        <v>48511</v>
      </c>
      <c r="F51" s="25">
        <f>F52+F53+F54</f>
        <v>12691</v>
      </c>
      <c r="G51" s="26">
        <f>C51+D51+E51+F51</f>
        <v>153447</v>
      </c>
    </row>
    <row r="52" spans="1:7" s="12" customFormat="1" ht="128.25" customHeight="1">
      <c r="A52" s="27" t="s">
        <v>137</v>
      </c>
      <c r="B52" s="28" t="s">
        <v>138</v>
      </c>
      <c r="C52" s="29">
        <v>25560</v>
      </c>
      <c r="D52" s="29">
        <v>59185</v>
      </c>
      <c r="E52" s="29">
        <v>48511</v>
      </c>
      <c r="F52" s="29">
        <v>12691</v>
      </c>
      <c r="G52" s="30">
        <f>C52+D52+E52+F52</f>
        <v>145947</v>
      </c>
    </row>
    <row r="53" spans="1:7" s="12" customFormat="1" ht="60">
      <c r="A53" s="27" t="s">
        <v>125</v>
      </c>
      <c r="B53" s="28" t="s">
        <v>75</v>
      </c>
      <c r="C53" s="29">
        <v>3500</v>
      </c>
      <c r="D53" s="29">
        <v>3500</v>
      </c>
      <c r="E53" s="29">
        <v>0</v>
      </c>
      <c r="F53" s="29">
        <v>0</v>
      </c>
      <c r="G53" s="30">
        <f>SUM(C53:F53)</f>
        <v>7000</v>
      </c>
    </row>
    <row r="54" spans="1:7" s="12" customFormat="1" ht="51" customHeight="1">
      <c r="A54" s="37" t="s">
        <v>126</v>
      </c>
      <c r="B54" s="28" t="s">
        <v>116</v>
      </c>
      <c r="C54" s="29">
        <v>500</v>
      </c>
      <c r="D54" s="29">
        <v>0</v>
      </c>
      <c r="E54" s="29">
        <v>0</v>
      </c>
      <c r="F54" s="29">
        <v>0</v>
      </c>
      <c r="G54" s="30">
        <f>C54+D54+E54+F54</f>
        <v>500</v>
      </c>
    </row>
    <row r="55" spans="1:7" s="12" customFormat="1" ht="28.5">
      <c r="A55" s="23" t="s">
        <v>76</v>
      </c>
      <c r="B55" s="24" t="s">
        <v>77</v>
      </c>
      <c r="C55" s="25">
        <v>14456.8</v>
      </c>
      <c r="D55" s="25">
        <v>19534.9</v>
      </c>
      <c r="E55" s="25">
        <v>19490.9</v>
      </c>
      <c r="F55" s="25">
        <v>18180.4</v>
      </c>
      <c r="G55" s="26">
        <f>SUM(C55:F55)</f>
        <v>71663</v>
      </c>
    </row>
    <row r="56" spans="1:7" s="12" customFormat="1" ht="45">
      <c r="A56" s="27" t="s">
        <v>78</v>
      </c>
      <c r="B56" s="28" t="s">
        <v>120</v>
      </c>
      <c r="C56" s="29">
        <v>451.3</v>
      </c>
      <c r="D56" s="29">
        <v>451.3</v>
      </c>
      <c r="E56" s="29">
        <v>451.2</v>
      </c>
      <c r="F56" s="29">
        <v>451.2</v>
      </c>
      <c r="G56" s="30">
        <f aca="true" t="shared" si="1" ref="G56:G65">C56+D56+E56+F56</f>
        <v>1805</v>
      </c>
    </row>
    <row r="57" spans="1:7" s="12" customFormat="1" ht="81.75" customHeight="1">
      <c r="A57" s="27" t="s">
        <v>79</v>
      </c>
      <c r="B57" s="28" t="s">
        <v>140</v>
      </c>
      <c r="C57" s="29">
        <v>1030</v>
      </c>
      <c r="D57" s="29">
        <v>1030</v>
      </c>
      <c r="E57" s="29">
        <v>1030</v>
      </c>
      <c r="F57" s="29">
        <v>1030</v>
      </c>
      <c r="G57" s="30">
        <f t="shared" si="1"/>
        <v>4120</v>
      </c>
    </row>
    <row r="58" spans="1:7" s="12" customFormat="1" ht="75" customHeight="1">
      <c r="A58" s="27" t="s">
        <v>80</v>
      </c>
      <c r="B58" s="28" t="s">
        <v>121</v>
      </c>
      <c r="C58" s="29">
        <v>442</v>
      </c>
      <c r="D58" s="29">
        <v>442</v>
      </c>
      <c r="E58" s="29">
        <v>447</v>
      </c>
      <c r="F58" s="29">
        <v>452</v>
      </c>
      <c r="G58" s="30">
        <f t="shared" si="1"/>
        <v>1783</v>
      </c>
    </row>
    <row r="59" spans="1:7" s="12" customFormat="1" ht="49.5" customHeight="1">
      <c r="A59" s="27" t="s">
        <v>81</v>
      </c>
      <c r="B59" s="28" t="s">
        <v>82</v>
      </c>
      <c r="C59" s="29">
        <v>300</v>
      </c>
      <c r="D59" s="29">
        <v>300</v>
      </c>
      <c r="E59" s="29">
        <v>300</v>
      </c>
      <c r="F59" s="29">
        <v>300</v>
      </c>
      <c r="G59" s="30">
        <f t="shared" si="1"/>
        <v>1200</v>
      </c>
    </row>
    <row r="60" spans="1:7" s="12" customFormat="1" ht="83.25" customHeight="1">
      <c r="A60" s="27" t="s">
        <v>83</v>
      </c>
      <c r="B60" s="28" t="s">
        <v>84</v>
      </c>
      <c r="C60" s="29">
        <v>20</v>
      </c>
      <c r="D60" s="29">
        <v>25</v>
      </c>
      <c r="E60" s="29">
        <v>25</v>
      </c>
      <c r="F60" s="29">
        <v>25</v>
      </c>
      <c r="G60" s="30">
        <f t="shared" si="1"/>
        <v>95</v>
      </c>
    </row>
    <row r="61" spans="1:7" s="12" customFormat="1" ht="33.75" customHeight="1">
      <c r="A61" s="38" t="s">
        <v>113</v>
      </c>
      <c r="B61" s="28" t="s">
        <v>114</v>
      </c>
      <c r="C61" s="29">
        <v>0</v>
      </c>
      <c r="D61" s="29">
        <v>0</v>
      </c>
      <c r="E61" s="29">
        <v>0</v>
      </c>
      <c r="F61" s="29">
        <v>200</v>
      </c>
      <c r="G61" s="30">
        <f t="shared" si="1"/>
        <v>200</v>
      </c>
    </row>
    <row r="62" spans="1:7" s="12" customFormat="1" ht="123.75" customHeight="1">
      <c r="A62" s="27" t="s">
        <v>108</v>
      </c>
      <c r="B62" s="28" t="s">
        <v>107</v>
      </c>
      <c r="C62" s="29">
        <v>608</v>
      </c>
      <c r="D62" s="29">
        <v>5341.1</v>
      </c>
      <c r="E62" s="29">
        <v>5391.1</v>
      </c>
      <c r="F62" s="29">
        <v>3998.8</v>
      </c>
      <c r="G62" s="30">
        <f t="shared" si="1"/>
        <v>15339</v>
      </c>
    </row>
    <row r="63" spans="1:7" s="12" customFormat="1" ht="90">
      <c r="A63" s="27" t="s">
        <v>85</v>
      </c>
      <c r="B63" s="28" t="s">
        <v>86</v>
      </c>
      <c r="C63" s="29">
        <v>1087</v>
      </c>
      <c r="D63" s="29">
        <v>1087</v>
      </c>
      <c r="E63" s="29">
        <v>1087</v>
      </c>
      <c r="F63" s="29">
        <v>1087</v>
      </c>
      <c r="G63" s="30">
        <f t="shared" si="1"/>
        <v>4348</v>
      </c>
    </row>
    <row r="64" spans="1:7" s="12" customFormat="1" ht="48.75" customHeight="1">
      <c r="A64" s="27" t="s">
        <v>87</v>
      </c>
      <c r="B64" s="28" t="s">
        <v>88</v>
      </c>
      <c r="C64" s="29">
        <v>5852.5</v>
      </c>
      <c r="D64" s="29">
        <v>5852.5</v>
      </c>
      <c r="E64" s="29">
        <v>5852.5</v>
      </c>
      <c r="F64" s="29">
        <v>5852.5</v>
      </c>
      <c r="G64" s="30">
        <f t="shared" si="1"/>
        <v>23410</v>
      </c>
    </row>
    <row r="65" spans="1:7" s="12" customFormat="1" ht="75">
      <c r="A65" s="27" t="s">
        <v>115</v>
      </c>
      <c r="B65" s="28" t="s">
        <v>122</v>
      </c>
      <c r="C65" s="29">
        <v>0</v>
      </c>
      <c r="D65" s="29">
        <v>100</v>
      </c>
      <c r="E65" s="29">
        <v>0</v>
      </c>
      <c r="F65" s="29">
        <v>0</v>
      </c>
      <c r="G65" s="30">
        <f t="shared" si="1"/>
        <v>100</v>
      </c>
    </row>
    <row r="66" spans="1:7" s="12" customFormat="1" ht="66.75" customHeight="1">
      <c r="A66" s="27" t="s">
        <v>89</v>
      </c>
      <c r="B66" s="28" t="s">
        <v>90</v>
      </c>
      <c r="C66" s="29">
        <v>4666</v>
      </c>
      <c r="D66" s="29">
        <v>4906</v>
      </c>
      <c r="E66" s="29">
        <v>4907</v>
      </c>
      <c r="F66" s="29">
        <v>4784</v>
      </c>
      <c r="G66" s="30">
        <v>19263</v>
      </c>
    </row>
    <row r="67" spans="1:7" s="12" customFormat="1" ht="14.25">
      <c r="A67" s="23" t="s">
        <v>91</v>
      </c>
      <c r="B67" s="24" t="s">
        <v>123</v>
      </c>
      <c r="C67" s="25">
        <v>290</v>
      </c>
      <c r="D67" s="25">
        <v>290</v>
      </c>
      <c r="E67" s="25">
        <f>E68</f>
        <v>378</v>
      </c>
      <c r="F67" s="25">
        <v>290</v>
      </c>
      <c r="G67" s="26">
        <f>C67+D67+E67+F67</f>
        <v>1248</v>
      </c>
    </row>
    <row r="68" spans="1:7" s="12" customFormat="1" ht="18.75" customHeight="1">
      <c r="A68" s="27" t="s">
        <v>92</v>
      </c>
      <c r="B68" s="28" t="s">
        <v>124</v>
      </c>
      <c r="C68" s="29">
        <v>290</v>
      </c>
      <c r="D68" s="29">
        <v>290</v>
      </c>
      <c r="E68" s="29">
        <v>378</v>
      </c>
      <c r="F68" s="29">
        <v>290</v>
      </c>
      <c r="G68" s="30">
        <f>C68+D68+E68+F68</f>
        <v>1248</v>
      </c>
    </row>
    <row r="69" spans="1:7" s="12" customFormat="1" ht="23.25" customHeight="1">
      <c r="A69" s="23" t="s">
        <v>93</v>
      </c>
      <c r="B69" s="24" t="s">
        <v>94</v>
      </c>
      <c r="C69" s="25">
        <f>C70+C74</f>
        <v>761653.4</v>
      </c>
      <c r="D69" s="25">
        <f>D70+D74</f>
        <v>999820.2</v>
      </c>
      <c r="E69" s="25">
        <f>E70+E74</f>
        <v>577453.7</v>
      </c>
      <c r="F69" s="25">
        <f>F70+F74</f>
        <v>676727.2</v>
      </c>
      <c r="G69" s="26">
        <f>G70+G74</f>
        <v>3015654.5</v>
      </c>
    </row>
    <row r="70" spans="1:7" s="12" customFormat="1" ht="48" customHeight="1">
      <c r="A70" s="27" t="s">
        <v>95</v>
      </c>
      <c r="B70" s="28" t="s">
        <v>96</v>
      </c>
      <c r="C70" s="29">
        <f>C72+C73+C71</f>
        <v>759826.3</v>
      </c>
      <c r="D70" s="29">
        <v>997561.6</v>
      </c>
      <c r="E70" s="29">
        <f>E72+E73+E71</f>
        <v>575248.5</v>
      </c>
      <c r="F70" s="29">
        <f>F72+F73+F71</f>
        <v>675046.1</v>
      </c>
      <c r="G70" s="30">
        <f>G72+G73+G71</f>
        <v>3007682.5</v>
      </c>
    </row>
    <row r="71" spans="1:7" s="12" customFormat="1" ht="39.75" customHeight="1">
      <c r="A71" s="27" t="s">
        <v>131</v>
      </c>
      <c r="B71" s="28" t="s">
        <v>132</v>
      </c>
      <c r="C71" s="29">
        <v>24181</v>
      </c>
      <c r="D71" s="29">
        <v>36181</v>
      </c>
      <c r="E71" s="29">
        <v>12181</v>
      </c>
      <c r="F71" s="29">
        <v>24181</v>
      </c>
      <c r="G71" s="30">
        <v>96724</v>
      </c>
    </row>
    <row r="72" spans="1:7" s="12" customFormat="1" ht="51" customHeight="1">
      <c r="A72" s="27" t="s">
        <v>97</v>
      </c>
      <c r="B72" s="28" t="s">
        <v>98</v>
      </c>
      <c r="C72" s="29">
        <v>236753.8</v>
      </c>
      <c r="D72" s="29">
        <v>286807.7</v>
      </c>
      <c r="E72" s="29">
        <v>192304.1</v>
      </c>
      <c r="F72" s="29">
        <v>182632.3</v>
      </c>
      <c r="G72" s="30">
        <v>898497.9</v>
      </c>
    </row>
    <row r="73" spans="1:7" s="12" customFormat="1" ht="51" customHeight="1">
      <c r="A73" s="27" t="s">
        <v>99</v>
      </c>
      <c r="B73" s="28" t="s">
        <v>100</v>
      </c>
      <c r="C73" s="29">
        <v>498891.5</v>
      </c>
      <c r="D73" s="29">
        <v>674573</v>
      </c>
      <c r="E73" s="29">
        <v>370763.4</v>
      </c>
      <c r="F73" s="29">
        <v>468232.8</v>
      </c>
      <c r="G73" s="30">
        <v>2012460.6</v>
      </c>
    </row>
    <row r="74" spans="1:7" s="12" customFormat="1" ht="28.5">
      <c r="A74" s="23" t="s">
        <v>109</v>
      </c>
      <c r="B74" s="24" t="s">
        <v>110</v>
      </c>
      <c r="C74" s="25">
        <v>1827.1</v>
      </c>
      <c r="D74" s="25">
        <v>2258.6</v>
      </c>
      <c r="E74" s="25">
        <v>2205.2</v>
      </c>
      <c r="F74" s="25">
        <v>1681.1</v>
      </c>
      <c r="G74" s="26">
        <v>7972</v>
      </c>
    </row>
    <row r="75" spans="1:7" s="12" customFormat="1" ht="36.75" customHeight="1">
      <c r="A75" s="39" t="s">
        <v>112</v>
      </c>
      <c r="B75" s="40" t="s">
        <v>111</v>
      </c>
      <c r="C75" s="29">
        <v>1827.1</v>
      </c>
      <c r="D75" s="29">
        <v>2258.6</v>
      </c>
      <c r="E75" s="29">
        <v>2205.2</v>
      </c>
      <c r="F75" s="29">
        <v>1681.1</v>
      </c>
      <c r="G75" s="30">
        <v>7972</v>
      </c>
    </row>
    <row r="76" spans="1:7" s="12" customFormat="1" ht="19.5" customHeight="1" thickBot="1">
      <c r="A76" s="41"/>
      <c r="B76" s="42" t="s">
        <v>101</v>
      </c>
      <c r="C76" s="43">
        <f>C13+C69</f>
        <v>1435682.7</v>
      </c>
      <c r="D76" s="43">
        <v>1920173.6</v>
      </c>
      <c r="E76" s="43">
        <v>1426259.6</v>
      </c>
      <c r="F76" s="43">
        <v>1738177.6</v>
      </c>
      <c r="G76" s="44">
        <f>G13+G69</f>
        <v>6520293.5</v>
      </c>
    </row>
    <row r="77" spans="1:7" s="12" customFormat="1" ht="15">
      <c r="A77" s="45"/>
      <c r="B77" s="46"/>
      <c r="C77" s="47"/>
      <c r="D77" s="47"/>
      <c r="E77" s="47"/>
      <c r="F77" s="47"/>
      <c r="G77" s="47"/>
    </row>
    <row r="78" spans="1:7" ht="12.75">
      <c r="A78" s="5"/>
      <c r="B78" s="9"/>
      <c r="C78" s="9"/>
      <c r="D78" s="9"/>
      <c r="E78" s="9"/>
      <c r="F78" s="9"/>
      <c r="G78" s="9"/>
    </row>
    <row r="79" spans="1:7" ht="12.75">
      <c r="A79" s="5"/>
      <c r="B79" s="9"/>
      <c r="C79" s="9"/>
      <c r="D79" s="9"/>
      <c r="E79" s="9"/>
      <c r="F79" s="9"/>
      <c r="G79" s="9"/>
    </row>
    <row r="80" spans="1:7" ht="12.75">
      <c r="A80" s="10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ht="12.75">
      <c r="A83" s="2"/>
    </row>
    <row r="87" spans="3:7" ht="12.75">
      <c r="C87" s="4"/>
      <c r="D87" s="4"/>
      <c r="E87" s="4"/>
      <c r="F87" s="4"/>
      <c r="G87" s="4"/>
    </row>
  </sheetData>
  <sheetProtection/>
  <mergeCells count="5">
    <mergeCell ref="C10:G10"/>
    <mergeCell ref="A5:G5"/>
    <mergeCell ref="A6:G6"/>
    <mergeCell ref="A10:A11"/>
    <mergeCell ref="B10:B11"/>
  </mergeCells>
  <printOptions/>
  <pageMargins left="0.3937007874015748" right="0.3937007874015748" top="0.7874015748031497" bottom="0.3937007874015748" header="0.31496062992125984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6" sqref="I6"/>
    </sheetView>
  </sheetViews>
  <sheetFormatPr defaultColWidth="9.00390625" defaultRowHeight="12.75" outlineLevelRow="1" outlineLevelCol="1"/>
  <cols>
    <col min="1" max="1" width="25.375" style="49" customWidth="1"/>
    <col min="2" max="2" width="48.75390625" style="49" customWidth="1"/>
    <col min="3" max="3" width="17.25390625" style="49" customWidth="1"/>
    <col min="4" max="4" width="18.25390625" style="49" hidden="1" customWidth="1"/>
    <col min="5" max="5" width="15.125" style="50" hidden="1" customWidth="1" outlineLevel="1"/>
    <col min="6" max="6" width="15.875" style="50" hidden="1" customWidth="1" outlineLevel="1"/>
    <col min="7" max="7" width="16.25390625" style="50" hidden="1" customWidth="1" outlineLevel="1"/>
    <col min="8" max="8" width="18.00390625" style="50" hidden="1" customWidth="1" outlineLevel="1"/>
    <col min="9" max="9" width="16.75390625" style="48" customWidth="1" collapsed="1"/>
    <col min="10" max="10" width="12.625" style="49" bestFit="1" customWidth="1"/>
    <col min="11" max="16384" width="9.125" style="49" customWidth="1"/>
  </cols>
  <sheetData>
    <row r="1" spans="1:8" ht="26.25" customHeight="1">
      <c r="A1" s="505" t="s">
        <v>141</v>
      </c>
      <c r="B1" s="505"/>
      <c r="C1" s="505"/>
      <c r="D1" s="505"/>
      <c r="E1" s="505"/>
      <c r="F1" s="505"/>
      <c r="G1" s="506"/>
      <c r="H1" s="506"/>
    </row>
    <row r="2" spans="1:8" ht="15" customHeight="1">
      <c r="A2" s="505" t="s">
        <v>142</v>
      </c>
      <c r="B2" s="505"/>
      <c r="C2" s="505"/>
      <c r="D2" s="505"/>
      <c r="E2" s="505"/>
      <c r="F2" s="505"/>
      <c r="G2" s="506"/>
      <c r="H2" s="506"/>
    </row>
    <row r="3" spans="1:8" ht="15" customHeight="1">
      <c r="A3" s="505" t="s">
        <v>134</v>
      </c>
      <c r="B3" s="505"/>
      <c r="C3" s="505"/>
      <c r="D3" s="505"/>
      <c r="E3" s="505"/>
      <c r="F3" s="505"/>
      <c r="G3" s="506"/>
      <c r="H3" s="506"/>
    </row>
    <row r="4" spans="1:8" ht="15.75">
      <c r="A4" s="505" t="s">
        <v>736</v>
      </c>
      <c r="B4" s="505"/>
      <c r="C4" s="505"/>
      <c r="D4" s="505"/>
      <c r="E4" s="505"/>
      <c r="F4" s="505"/>
      <c r="G4" s="506"/>
      <c r="H4" s="506"/>
    </row>
    <row r="6" spans="1:8" ht="21" customHeight="1">
      <c r="A6" s="507" t="s">
        <v>143</v>
      </c>
      <c r="B6" s="507"/>
      <c r="C6" s="507"/>
      <c r="D6" s="507"/>
      <c r="E6" s="507"/>
      <c r="F6" s="507"/>
      <c r="G6" s="507"/>
      <c r="H6" s="507"/>
    </row>
    <row r="7" spans="1:8" ht="18.75" customHeight="1">
      <c r="A7" s="507" t="s">
        <v>144</v>
      </c>
      <c r="B7" s="507"/>
      <c r="C7" s="507"/>
      <c r="D7" s="507"/>
      <c r="E7" s="507"/>
      <c r="F7" s="507"/>
      <c r="G7" s="507"/>
      <c r="H7" s="507"/>
    </row>
    <row r="8" spans="1:8" ht="15">
      <c r="A8" s="51"/>
      <c r="B8" s="51"/>
      <c r="C8" s="51"/>
      <c r="D8" s="51"/>
      <c r="E8" s="52"/>
      <c r="F8" s="52"/>
      <c r="G8" s="52"/>
      <c r="H8" s="52"/>
    </row>
    <row r="9" spans="1:8" ht="15">
      <c r="A9" s="53"/>
      <c r="B9" s="53"/>
      <c r="C9" s="54" t="s">
        <v>145</v>
      </c>
      <c r="D9" s="55"/>
      <c r="E9" s="52"/>
      <c r="F9" s="52"/>
      <c r="G9" s="52"/>
      <c r="H9" s="56" t="s">
        <v>145</v>
      </c>
    </row>
    <row r="10" spans="1:8" ht="15.75" customHeight="1">
      <c r="A10" s="508" t="s">
        <v>146</v>
      </c>
      <c r="B10" s="509" t="s">
        <v>147</v>
      </c>
      <c r="C10" s="510" t="s">
        <v>148</v>
      </c>
      <c r="D10" s="511" t="s">
        <v>149</v>
      </c>
      <c r="E10" s="513"/>
      <c r="F10" s="513"/>
      <c r="G10" s="513"/>
      <c r="H10" s="514"/>
    </row>
    <row r="11" spans="1:8" ht="15.75" customHeight="1">
      <c r="A11" s="509"/>
      <c r="B11" s="509"/>
      <c r="C11" s="510"/>
      <c r="D11" s="512"/>
      <c r="E11" s="90" t="s">
        <v>150</v>
      </c>
      <c r="F11" s="90" t="s">
        <v>151</v>
      </c>
      <c r="G11" s="90" t="s">
        <v>152</v>
      </c>
      <c r="H11" s="90" t="s">
        <v>153</v>
      </c>
    </row>
    <row r="12" spans="1:9" s="61" customFormat="1" ht="15" customHeight="1" outlineLevel="1">
      <c r="A12" s="57"/>
      <c r="B12" s="86" t="s">
        <v>154</v>
      </c>
      <c r="C12" s="58">
        <f>SUM(E12:H12)</f>
        <v>6520293.5</v>
      </c>
      <c r="D12" s="59" t="e">
        <f>SUM(#REF!+#REF!)</f>
        <v>#REF!</v>
      </c>
      <c r="E12" s="59">
        <v>1435682.7</v>
      </c>
      <c r="F12" s="59">
        <v>1920173.6</v>
      </c>
      <c r="G12" s="59">
        <v>1426259.6</v>
      </c>
      <c r="H12" s="59">
        <v>1738177.6</v>
      </c>
      <c r="I12" s="60"/>
    </row>
    <row r="13" spans="1:9" s="63" customFormat="1" ht="18.75" customHeight="1" outlineLevel="1">
      <c r="A13" s="89"/>
      <c r="B13" s="86" t="s">
        <v>155</v>
      </c>
      <c r="C13" s="58">
        <f>SUM(E13:H13)</f>
        <v>6725516.5</v>
      </c>
      <c r="D13" s="58" t="e">
        <f>#REF!+#REF!+#REF!+#REF!</f>
        <v>#REF!</v>
      </c>
      <c r="E13" s="62">
        <f>1944038.4+0.1</f>
        <v>1944038.5</v>
      </c>
      <c r="F13" s="62">
        <v>2024236.3</v>
      </c>
      <c r="G13" s="62">
        <v>1336617.7</v>
      </c>
      <c r="H13" s="62">
        <v>1420624</v>
      </c>
      <c r="I13" s="60"/>
    </row>
    <row r="14" spans="1:9" s="63" customFormat="1" ht="15.75" customHeight="1" outlineLevel="1">
      <c r="A14" s="89"/>
      <c r="B14" s="86" t="s">
        <v>156</v>
      </c>
      <c r="C14" s="64">
        <f aca="true" t="shared" si="0" ref="C14:H14">C12-C13</f>
        <v>-205223</v>
      </c>
      <c r="D14" s="64" t="e">
        <f t="shared" si="0"/>
        <v>#REF!</v>
      </c>
      <c r="E14" s="64">
        <f t="shared" si="0"/>
        <v>-508355.80000000005</v>
      </c>
      <c r="F14" s="64">
        <f t="shared" si="0"/>
        <v>-104062.69999999995</v>
      </c>
      <c r="G14" s="64">
        <f t="shared" si="0"/>
        <v>89641.90000000014</v>
      </c>
      <c r="H14" s="64">
        <f t="shared" si="0"/>
        <v>317553.6000000001</v>
      </c>
      <c r="I14" s="60"/>
    </row>
    <row r="15" spans="1:9" s="63" customFormat="1" ht="28.5">
      <c r="A15" s="65"/>
      <c r="B15" s="82" t="s">
        <v>157</v>
      </c>
      <c r="C15" s="59">
        <f aca="true" t="shared" si="1" ref="C15:H15">C16+C22+C31</f>
        <v>205222.99999999953</v>
      </c>
      <c r="D15" s="59" t="e">
        <f t="shared" si="1"/>
        <v>#REF!</v>
      </c>
      <c r="E15" s="59">
        <f t="shared" si="1"/>
        <v>508355.7999999998</v>
      </c>
      <c r="F15" s="59">
        <f t="shared" si="1"/>
        <v>104062.70000000001</v>
      </c>
      <c r="G15" s="59">
        <f t="shared" si="1"/>
        <v>-89641.90000000002</v>
      </c>
      <c r="H15" s="59">
        <f t="shared" si="1"/>
        <v>-317553.6</v>
      </c>
      <c r="I15" s="60"/>
    </row>
    <row r="16" spans="1:9" s="61" customFormat="1" ht="29.25" customHeight="1">
      <c r="A16" s="91" t="s">
        <v>158</v>
      </c>
      <c r="B16" s="87" t="s">
        <v>159</v>
      </c>
      <c r="C16" s="66">
        <f aca="true" t="shared" si="2" ref="C16:H16">C17-C19</f>
        <v>199999.99999999953</v>
      </c>
      <c r="D16" s="66" t="e">
        <f t="shared" si="2"/>
        <v>#REF!</v>
      </c>
      <c r="E16" s="66">
        <f t="shared" si="2"/>
        <v>508355.7999999998</v>
      </c>
      <c r="F16" s="66">
        <f t="shared" si="2"/>
        <v>98839.70000000001</v>
      </c>
      <c r="G16" s="66">
        <f t="shared" si="2"/>
        <v>-89641.90000000002</v>
      </c>
      <c r="H16" s="66">
        <f t="shared" si="2"/>
        <v>-317553.6</v>
      </c>
      <c r="I16" s="60"/>
    </row>
    <row r="17" spans="1:9" s="63" customFormat="1" ht="35.25" customHeight="1">
      <c r="A17" s="92" t="s">
        <v>160</v>
      </c>
      <c r="B17" s="83" t="s">
        <v>161</v>
      </c>
      <c r="C17" s="66">
        <f aca="true" t="shared" si="3" ref="C17:H17">C18</f>
        <v>1341774.9999999995</v>
      </c>
      <c r="D17" s="66" t="e">
        <f t="shared" si="3"/>
        <v>#REF!</v>
      </c>
      <c r="E17" s="66">
        <f t="shared" si="3"/>
        <v>760050.7999999998</v>
      </c>
      <c r="F17" s="66">
        <f t="shared" si="3"/>
        <v>350839.7</v>
      </c>
      <c r="G17" s="66">
        <f t="shared" si="3"/>
        <v>195118.09999999998</v>
      </c>
      <c r="H17" s="66">
        <f t="shared" si="3"/>
        <v>35766.400000000016</v>
      </c>
      <c r="I17" s="60"/>
    </row>
    <row r="18" spans="1:9" s="61" customFormat="1" ht="48.75" customHeight="1">
      <c r="A18" s="93" t="s">
        <v>162</v>
      </c>
      <c r="B18" s="84" t="s">
        <v>163</v>
      </c>
      <c r="C18" s="66">
        <f>E18+F18+G18+H18</f>
        <v>1341774.9999999995</v>
      </c>
      <c r="D18" s="66" t="e">
        <f>C18-#REF!</f>
        <v>#REF!</v>
      </c>
      <c r="E18" s="66">
        <f>438000+34504.1+73051.2+182804.3+31691.2</f>
        <v>760050.7999999998</v>
      </c>
      <c r="F18" s="66">
        <f>293160+85637-24950.3+40951.9-43958.9</f>
        <v>350839.7</v>
      </c>
      <c r="G18" s="66">
        <f>210920+66024.7-4728.7-86089.2+8991.3</f>
        <v>195118.09999999998</v>
      </c>
      <c r="H18" s="66">
        <f>252000-138470.8-43372.2-37667+3276.4</f>
        <v>35766.400000000016</v>
      </c>
      <c r="I18" s="60"/>
    </row>
    <row r="19" spans="1:9" s="63" customFormat="1" ht="36.75" customHeight="1">
      <c r="A19" s="93" t="s">
        <v>164</v>
      </c>
      <c r="B19" s="84" t="s">
        <v>165</v>
      </c>
      <c r="C19" s="66">
        <f>C20</f>
        <v>1141775</v>
      </c>
      <c r="D19" s="66" t="e">
        <f>C19-#REF!</f>
        <v>#REF!</v>
      </c>
      <c r="E19" s="66">
        <f>E20</f>
        <v>251695</v>
      </c>
      <c r="F19" s="66">
        <f>F20</f>
        <v>252000</v>
      </c>
      <c r="G19" s="66">
        <f>G20</f>
        <v>284760</v>
      </c>
      <c r="H19" s="66">
        <f>H20</f>
        <v>353320</v>
      </c>
      <c r="I19" s="60"/>
    </row>
    <row r="20" spans="1:10" s="61" customFormat="1" ht="45">
      <c r="A20" s="93" t="s">
        <v>166</v>
      </c>
      <c r="B20" s="84" t="s">
        <v>167</v>
      </c>
      <c r="C20" s="66">
        <f>E20+F20+G20+H20</f>
        <v>1141775</v>
      </c>
      <c r="D20" s="66" t="e">
        <f>C20-#REF!</f>
        <v>#REF!</v>
      </c>
      <c r="E20" s="66">
        <v>251695</v>
      </c>
      <c r="F20" s="66">
        <v>252000</v>
      </c>
      <c r="G20" s="66">
        <v>284760</v>
      </c>
      <c r="H20" s="66">
        <v>353320</v>
      </c>
      <c r="I20" s="60"/>
      <c r="J20" s="60"/>
    </row>
    <row r="21" spans="1:9" s="61" customFormat="1" ht="15" hidden="1" outlineLevel="1">
      <c r="A21" s="92"/>
      <c r="B21" s="83" t="s">
        <v>168</v>
      </c>
      <c r="C21" s="66" t="e">
        <f>E21+F21+G21+H21</f>
        <v>#REF!</v>
      </c>
      <c r="D21" s="66" t="e">
        <f>C21-#REF!</f>
        <v>#REF!</v>
      </c>
      <c r="E21" s="66" t="e">
        <f>#REF!+#REF!</f>
        <v>#REF!</v>
      </c>
      <c r="F21" s="66" t="e">
        <f>#REF!+#REF!</f>
        <v>#REF!</v>
      </c>
      <c r="G21" s="66" t="e">
        <f>#REF!+#REF!</f>
        <v>#REF!</v>
      </c>
      <c r="H21" s="66" t="e">
        <f>#REF!+#REF!</f>
        <v>#REF!</v>
      </c>
      <c r="I21" s="60"/>
    </row>
    <row r="22" spans="1:9" s="61" customFormat="1" ht="31.5" collapsed="1">
      <c r="A22" s="91" t="s">
        <v>169</v>
      </c>
      <c r="B22" s="87" t="s">
        <v>170</v>
      </c>
      <c r="C22" s="66">
        <f aca="true" t="shared" si="4" ref="C22:H22">C27-C23</f>
        <v>0</v>
      </c>
      <c r="D22" s="66" t="e">
        <f t="shared" si="4"/>
        <v>#REF!</v>
      </c>
      <c r="E22" s="66">
        <f t="shared" si="4"/>
        <v>0</v>
      </c>
      <c r="F22" s="66">
        <f t="shared" si="4"/>
        <v>0</v>
      </c>
      <c r="G22" s="66">
        <f t="shared" si="4"/>
        <v>0</v>
      </c>
      <c r="H22" s="66">
        <f t="shared" si="4"/>
        <v>0</v>
      </c>
      <c r="I22" s="60"/>
    </row>
    <row r="23" spans="1:9" s="61" customFormat="1" ht="15.75" customHeight="1">
      <c r="A23" s="93" t="s">
        <v>171</v>
      </c>
      <c r="B23" s="84" t="s">
        <v>189</v>
      </c>
      <c r="C23" s="66">
        <f>C26</f>
        <v>7867291.5</v>
      </c>
      <c r="D23" s="69" t="e">
        <f>C23-#REF!</f>
        <v>#REF!</v>
      </c>
      <c r="E23" s="69">
        <f aca="true" t="shared" si="5" ref="E23:H25">E24</f>
        <v>2195733.5</v>
      </c>
      <c r="F23" s="69">
        <f t="shared" si="5"/>
        <v>2276236.3000000003</v>
      </c>
      <c r="G23" s="69">
        <f t="shared" si="5"/>
        <v>1621377.7000000002</v>
      </c>
      <c r="H23" s="69">
        <f t="shared" si="5"/>
        <v>1773944</v>
      </c>
      <c r="I23" s="60"/>
    </row>
    <row r="24" spans="1:10" s="63" customFormat="1" ht="25.5" customHeight="1">
      <c r="A24" s="93" t="s">
        <v>172</v>
      </c>
      <c r="B24" s="84" t="s">
        <v>173</v>
      </c>
      <c r="C24" s="66">
        <f>C26</f>
        <v>7867291.5</v>
      </c>
      <c r="D24" s="69" t="e">
        <f>C24-#REF!</f>
        <v>#REF!</v>
      </c>
      <c r="E24" s="69">
        <f t="shared" si="5"/>
        <v>2195733.5</v>
      </c>
      <c r="F24" s="69">
        <f t="shared" si="5"/>
        <v>2276236.3000000003</v>
      </c>
      <c r="G24" s="69">
        <f t="shared" si="5"/>
        <v>1621377.7000000002</v>
      </c>
      <c r="H24" s="69">
        <f t="shared" si="5"/>
        <v>1773944</v>
      </c>
      <c r="I24" s="60"/>
      <c r="J24" s="70"/>
    </row>
    <row r="25" spans="1:9" ht="30">
      <c r="A25" s="93" t="s">
        <v>174</v>
      </c>
      <c r="B25" s="84" t="s">
        <v>175</v>
      </c>
      <c r="C25" s="66">
        <f>C26</f>
        <v>7867291.5</v>
      </c>
      <c r="D25" s="66" t="e">
        <f>D26</f>
        <v>#REF!</v>
      </c>
      <c r="E25" s="66">
        <f t="shared" si="5"/>
        <v>2195733.5</v>
      </c>
      <c r="F25" s="66">
        <f>F26</f>
        <v>2276236.3000000003</v>
      </c>
      <c r="G25" s="66">
        <f t="shared" si="5"/>
        <v>1621377.7000000002</v>
      </c>
      <c r="H25" s="66">
        <f t="shared" si="5"/>
        <v>1773944</v>
      </c>
      <c r="I25" s="60"/>
    </row>
    <row r="26" spans="1:10" s="72" customFormat="1" ht="34.5" customHeight="1">
      <c r="A26" s="93" t="s">
        <v>176</v>
      </c>
      <c r="B26" s="84" t="s">
        <v>177</v>
      </c>
      <c r="C26" s="69">
        <f aca="true" t="shared" si="6" ref="C26:H26">C12+C17+C31</f>
        <v>7867291.5</v>
      </c>
      <c r="D26" s="69" t="e">
        <f t="shared" si="6"/>
        <v>#REF!</v>
      </c>
      <c r="E26" s="69">
        <f t="shared" si="6"/>
        <v>2195733.5</v>
      </c>
      <c r="F26" s="69">
        <f t="shared" si="6"/>
        <v>2276236.3000000003</v>
      </c>
      <c r="G26" s="69">
        <f t="shared" si="6"/>
        <v>1621377.7000000002</v>
      </c>
      <c r="H26" s="69">
        <f t="shared" si="6"/>
        <v>1773944</v>
      </c>
      <c r="I26" s="60"/>
      <c r="J26" s="71"/>
    </row>
    <row r="27" spans="1:9" ht="21.75" customHeight="1">
      <c r="A27" s="93" t="s">
        <v>178</v>
      </c>
      <c r="B27" s="84" t="s">
        <v>190</v>
      </c>
      <c r="C27" s="66">
        <f>C30</f>
        <v>7867291.5</v>
      </c>
      <c r="D27" s="69" t="e">
        <f aca="true" t="shared" si="7" ref="D27:H29">D28</f>
        <v>#REF!</v>
      </c>
      <c r="E27" s="69">
        <f t="shared" si="7"/>
        <v>2195733.5</v>
      </c>
      <c r="F27" s="69">
        <f t="shared" si="7"/>
        <v>2276236.3</v>
      </c>
      <c r="G27" s="69">
        <f t="shared" si="7"/>
        <v>1621377.7</v>
      </c>
      <c r="H27" s="69">
        <f t="shared" si="7"/>
        <v>1773944</v>
      </c>
      <c r="I27" s="60"/>
    </row>
    <row r="28" spans="1:8" ht="19.5" customHeight="1">
      <c r="A28" s="93" t="s">
        <v>179</v>
      </c>
      <c r="B28" s="84" t="s">
        <v>180</v>
      </c>
      <c r="C28" s="66">
        <f>C30</f>
        <v>7867291.5</v>
      </c>
      <c r="D28" s="73" t="e">
        <f t="shared" si="7"/>
        <v>#REF!</v>
      </c>
      <c r="E28" s="73">
        <f t="shared" si="7"/>
        <v>2195733.5</v>
      </c>
      <c r="F28" s="73">
        <f t="shared" si="7"/>
        <v>2276236.3</v>
      </c>
      <c r="G28" s="73">
        <f t="shared" si="7"/>
        <v>1621377.7</v>
      </c>
      <c r="H28" s="73">
        <f t="shared" si="7"/>
        <v>1773944</v>
      </c>
    </row>
    <row r="29" spans="1:8" ht="27.75" customHeight="1">
      <c r="A29" s="93" t="s">
        <v>181</v>
      </c>
      <c r="B29" s="84" t="s">
        <v>182</v>
      </c>
      <c r="C29" s="66">
        <f>C30</f>
        <v>7867291.5</v>
      </c>
      <c r="D29" s="66" t="e">
        <f t="shared" si="7"/>
        <v>#REF!</v>
      </c>
      <c r="E29" s="66">
        <f t="shared" si="7"/>
        <v>2195733.5</v>
      </c>
      <c r="F29" s="66">
        <f t="shared" si="7"/>
        <v>2276236.3</v>
      </c>
      <c r="G29" s="66">
        <f>G30</f>
        <v>1621377.7</v>
      </c>
      <c r="H29" s="66">
        <f t="shared" si="7"/>
        <v>1773944</v>
      </c>
    </row>
    <row r="30" spans="1:9" s="75" customFormat="1" ht="32.25" customHeight="1">
      <c r="A30" s="93" t="s">
        <v>183</v>
      </c>
      <c r="B30" s="84" t="s">
        <v>184</v>
      </c>
      <c r="C30" s="66">
        <f aca="true" t="shared" si="8" ref="C30:H30">C13+C19</f>
        <v>7867291.5</v>
      </c>
      <c r="D30" s="66" t="e">
        <f t="shared" si="8"/>
        <v>#REF!</v>
      </c>
      <c r="E30" s="66">
        <f t="shared" si="8"/>
        <v>2195733.5</v>
      </c>
      <c r="F30" s="66">
        <f t="shared" si="8"/>
        <v>2276236.3</v>
      </c>
      <c r="G30" s="66">
        <f t="shared" si="8"/>
        <v>1621377.7</v>
      </c>
      <c r="H30" s="66">
        <f t="shared" si="8"/>
        <v>1773944</v>
      </c>
      <c r="I30" s="74"/>
    </row>
    <row r="31" spans="1:9" s="75" customFormat="1" ht="45" customHeight="1">
      <c r="A31" s="94" t="s">
        <v>185</v>
      </c>
      <c r="B31" s="88" t="s">
        <v>186</v>
      </c>
      <c r="C31" s="66">
        <f aca="true" t="shared" si="9" ref="C31:H31">C32</f>
        <v>5223</v>
      </c>
      <c r="D31" s="66">
        <f t="shared" si="9"/>
        <v>0</v>
      </c>
      <c r="E31" s="66">
        <f t="shared" si="9"/>
        <v>0</v>
      </c>
      <c r="F31" s="66">
        <f t="shared" si="9"/>
        <v>5223</v>
      </c>
      <c r="G31" s="66">
        <f t="shared" si="9"/>
        <v>0</v>
      </c>
      <c r="H31" s="66">
        <f t="shared" si="9"/>
        <v>0</v>
      </c>
      <c r="I31" s="74"/>
    </row>
    <row r="32" spans="1:9" s="75" customFormat="1" ht="43.5" customHeight="1">
      <c r="A32" s="95" t="s">
        <v>187</v>
      </c>
      <c r="B32" s="85" t="s">
        <v>188</v>
      </c>
      <c r="C32" s="66">
        <f>E32+F32+G32+H32</f>
        <v>5223</v>
      </c>
      <c r="D32" s="66"/>
      <c r="E32" s="66">
        <f>65887-65887</f>
        <v>0</v>
      </c>
      <c r="F32" s="66">
        <v>5223</v>
      </c>
      <c r="G32" s="66"/>
      <c r="H32" s="66"/>
      <c r="I32" s="74"/>
    </row>
    <row r="33" spans="1:9" s="75" customFormat="1" ht="27.75" customHeight="1">
      <c r="A33" s="76"/>
      <c r="B33" s="77"/>
      <c r="C33" s="78"/>
      <c r="D33" s="79"/>
      <c r="E33" s="80"/>
      <c r="F33" s="80"/>
      <c r="G33" s="80"/>
      <c r="H33" s="80"/>
      <c r="I33" s="74"/>
    </row>
    <row r="35" ht="14.25">
      <c r="C35" s="81"/>
    </row>
  </sheetData>
  <sheetProtection/>
  <mergeCells count="11">
    <mergeCell ref="A10:A11"/>
    <mergeCell ref="B10:B11"/>
    <mergeCell ref="C10:C11"/>
    <mergeCell ref="D10:D11"/>
    <mergeCell ref="E10:H10"/>
    <mergeCell ref="A1:H1"/>
    <mergeCell ref="A2:H2"/>
    <mergeCell ref="A3:H3"/>
    <mergeCell ref="A4:H4"/>
    <mergeCell ref="A6:H6"/>
    <mergeCell ref="A7:H7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2"/>
  <sheetViews>
    <sheetView zoomScalePageLayoutView="0" workbookViewId="0" topLeftCell="A1">
      <selection activeCell="X7" sqref="X7"/>
    </sheetView>
  </sheetViews>
  <sheetFormatPr defaultColWidth="9.125" defaultRowHeight="12.75"/>
  <cols>
    <col min="1" max="1" width="1.37890625" style="0" customWidth="1"/>
    <col min="2" max="6" width="0.6171875" style="0" customWidth="1"/>
    <col min="7" max="7" width="47.125" style="0" customWidth="1"/>
    <col min="8" max="8" width="7.625" style="0" customWidth="1"/>
    <col min="9" max="9" width="9.25390625" style="0" customWidth="1"/>
    <col min="10" max="10" width="5.00390625" style="0" customWidth="1"/>
    <col min="11" max="14" width="0" style="0" hidden="1" customWidth="1"/>
    <col min="15" max="15" width="13.00390625" style="0" customWidth="1"/>
    <col min="16" max="16" width="0" style="0" hidden="1" customWidth="1"/>
    <col min="17" max="17" width="12.25390625" style="0" customWidth="1"/>
    <col min="18" max="18" width="0" style="0" hidden="1" customWidth="1"/>
    <col min="19" max="19" width="13.00390625" style="0" customWidth="1"/>
    <col min="20" max="20" width="0" style="0" hidden="1" customWidth="1"/>
    <col min="21" max="21" width="12.625" style="0" customWidth="1"/>
    <col min="22" max="22" width="0" style="0" hidden="1" customWidth="1"/>
    <col min="23" max="23" width="12.25390625" style="0" customWidth="1"/>
    <col min="24" max="246" width="9.125" style="0" customWidth="1"/>
  </cols>
  <sheetData>
    <row r="1" spans="16:23" ht="12.75">
      <c r="P1" s="515" t="s">
        <v>191</v>
      </c>
      <c r="Q1" s="515"/>
      <c r="R1" s="515"/>
      <c r="S1" s="515"/>
      <c r="T1" s="516"/>
      <c r="U1" s="516"/>
      <c r="V1" s="516"/>
      <c r="W1" s="516"/>
    </row>
    <row r="2" spans="15:23" ht="12.75">
      <c r="O2" s="515" t="s">
        <v>192</v>
      </c>
      <c r="P2" s="515"/>
      <c r="Q2" s="515"/>
      <c r="R2" s="515"/>
      <c r="S2" s="515"/>
      <c r="T2" s="516"/>
      <c r="U2" s="516"/>
      <c r="V2" s="516"/>
      <c r="W2" s="516"/>
    </row>
    <row r="3" spans="16:23" ht="12.75">
      <c r="P3" s="515" t="s">
        <v>134</v>
      </c>
      <c r="Q3" s="515"/>
      <c r="R3" s="515"/>
      <c r="S3" s="515"/>
      <c r="T3" s="516"/>
      <c r="U3" s="516"/>
      <c r="V3" s="516"/>
      <c r="W3" s="516"/>
    </row>
    <row r="4" spans="16:23" ht="12.75">
      <c r="P4" s="96"/>
      <c r="Q4" s="515" t="s">
        <v>736</v>
      </c>
      <c r="R4" s="515"/>
      <c r="S4" s="515"/>
      <c r="T4" s="516"/>
      <c r="U4" s="516"/>
      <c r="V4" s="516"/>
      <c r="W4" s="516"/>
    </row>
    <row r="7" spans="1:24" ht="12.75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100"/>
      <c r="R7" s="99"/>
      <c r="S7" s="99"/>
      <c r="T7" s="99"/>
      <c r="U7" s="100"/>
      <c r="V7" s="100"/>
      <c r="W7" s="100"/>
      <c r="X7" s="100"/>
    </row>
    <row r="8" spans="1:24" ht="29.25" customHeight="1">
      <c r="A8" s="517" t="s">
        <v>193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100"/>
    </row>
    <row r="9" spans="1:24" ht="17.25" customHeight="1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102"/>
      <c r="M9" s="102"/>
      <c r="N9" s="101"/>
      <c r="O9" s="101"/>
      <c r="P9" s="100"/>
      <c r="Q9" s="100"/>
      <c r="R9" s="101"/>
      <c r="S9" s="101"/>
      <c r="T9" s="101"/>
      <c r="U9" s="98"/>
      <c r="V9" s="100"/>
      <c r="W9" s="100" t="s">
        <v>480</v>
      </c>
      <c r="X9" s="100"/>
    </row>
    <row r="10" spans="1:24" s="108" customFormat="1" ht="45.75" customHeight="1" thickBot="1">
      <c r="A10" s="105"/>
      <c r="B10" s="518" t="s">
        <v>194</v>
      </c>
      <c r="C10" s="518"/>
      <c r="D10" s="518"/>
      <c r="E10" s="518"/>
      <c r="F10" s="518"/>
      <c r="G10" s="518"/>
      <c r="H10" s="520" t="s">
        <v>483</v>
      </c>
      <c r="I10" s="522" t="s">
        <v>196</v>
      </c>
      <c r="J10" s="524" t="s">
        <v>481</v>
      </c>
      <c r="K10" s="110"/>
      <c r="L10" s="110" t="s">
        <v>197</v>
      </c>
      <c r="M10" s="111"/>
      <c r="N10" s="523" t="s">
        <v>150</v>
      </c>
      <c r="O10" s="526"/>
      <c r="P10" s="113"/>
      <c r="Q10" s="525" t="s">
        <v>7</v>
      </c>
      <c r="R10" s="523" t="s">
        <v>8</v>
      </c>
      <c r="S10" s="526"/>
      <c r="T10" s="114"/>
      <c r="U10" s="525" t="s">
        <v>9</v>
      </c>
      <c r="V10" s="112"/>
      <c r="W10" s="531" t="s">
        <v>198</v>
      </c>
      <c r="X10" s="100"/>
    </row>
    <row r="11" spans="1:24" s="108" customFormat="1" ht="12.75" customHeight="1" thickBot="1">
      <c r="A11" s="105"/>
      <c r="B11" s="519"/>
      <c r="C11" s="519"/>
      <c r="D11" s="519"/>
      <c r="E11" s="519"/>
      <c r="F11" s="519"/>
      <c r="G11" s="519"/>
      <c r="H11" s="521"/>
      <c r="I11" s="523"/>
      <c r="J11" s="525"/>
      <c r="K11" s="115"/>
      <c r="L11" s="116">
        <v>6</v>
      </c>
      <c r="M11" s="116"/>
      <c r="N11" s="527"/>
      <c r="O11" s="528"/>
      <c r="P11" s="117"/>
      <c r="Q11" s="529"/>
      <c r="R11" s="527"/>
      <c r="S11" s="528"/>
      <c r="T11" s="118"/>
      <c r="U11" s="530"/>
      <c r="V11" s="119"/>
      <c r="W11" s="532"/>
      <c r="X11" s="100"/>
    </row>
    <row r="12" spans="1:24" s="108" customFormat="1" ht="16.5" customHeight="1" thickBot="1">
      <c r="A12" s="105"/>
      <c r="B12" s="533">
        <v>1</v>
      </c>
      <c r="C12" s="534"/>
      <c r="D12" s="534"/>
      <c r="E12" s="534"/>
      <c r="F12" s="534"/>
      <c r="G12" s="534"/>
      <c r="H12" s="109">
        <v>2</v>
      </c>
      <c r="I12" s="109">
        <v>3</v>
      </c>
      <c r="J12" s="109">
        <v>4</v>
      </c>
      <c r="K12" s="120"/>
      <c r="L12" s="120"/>
      <c r="M12" s="120"/>
      <c r="N12" s="121"/>
      <c r="O12" s="121">
        <v>5</v>
      </c>
      <c r="P12" s="120"/>
      <c r="Q12" s="121">
        <v>6</v>
      </c>
      <c r="R12" s="121"/>
      <c r="S12" s="121">
        <v>7</v>
      </c>
      <c r="T12" s="120"/>
      <c r="U12" s="121">
        <v>8</v>
      </c>
      <c r="V12" s="120"/>
      <c r="W12" s="122">
        <v>9</v>
      </c>
      <c r="X12" s="100"/>
    </row>
    <row r="13" spans="1:24" ht="20.25" customHeight="1">
      <c r="A13" s="103"/>
      <c r="B13" s="535" t="s">
        <v>199</v>
      </c>
      <c r="C13" s="535"/>
      <c r="D13" s="535"/>
      <c r="E13" s="535"/>
      <c r="F13" s="535"/>
      <c r="G13" s="536"/>
      <c r="H13" s="123">
        <v>100</v>
      </c>
      <c r="I13" s="124">
        <v>0</v>
      </c>
      <c r="J13" s="125">
        <v>0</v>
      </c>
      <c r="K13" s="537"/>
      <c r="L13" s="537"/>
      <c r="M13" s="537"/>
      <c r="N13" s="126">
        <v>210284.8</v>
      </c>
      <c r="O13" s="127">
        <v>210284.8</v>
      </c>
      <c r="P13" s="128">
        <v>227919.7</v>
      </c>
      <c r="Q13" s="127">
        <v>227919.7</v>
      </c>
      <c r="R13" s="126">
        <v>204000.2</v>
      </c>
      <c r="S13" s="127">
        <v>204000.2</v>
      </c>
      <c r="T13" s="126">
        <v>178359.6</v>
      </c>
      <c r="U13" s="127">
        <v>178359.6</v>
      </c>
      <c r="V13" s="126">
        <v>820564.3</v>
      </c>
      <c r="W13" s="127">
        <v>820564.3</v>
      </c>
      <c r="X13" s="104"/>
    </row>
    <row r="14" spans="1:24" ht="45.75" customHeight="1">
      <c r="A14" s="103"/>
      <c r="B14" s="538" t="s">
        <v>200</v>
      </c>
      <c r="C14" s="538"/>
      <c r="D14" s="538"/>
      <c r="E14" s="538"/>
      <c r="F14" s="538"/>
      <c r="G14" s="539"/>
      <c r="H14" s="129">
        <v>102</v>
      </c>
      <c r="I14" s="130">
        <v>0</v>
      </c>
      <c r="J14" s="131">
        <v>500</v>
      </c>
      <c r="K14" s="540"/>
      <c r="L14" s="540"/>
      <c r="M14" s="540"/>
      <c r="N14" s="132">
        <v>541.6</v>
      </c>
      <c r="O14" s="133">
        <v>541.6</v>
      </c>
      <c r="P14" s="134">
        <v>668.1</v>
      </c>
      <c r="Q14" s="133">
        <v>668.1</v>
      </c>
      <c r="R14" s="132">
        <v>668.1</v>
      </c>
      <c r="S14" s="133">
        <v>668.1</v>
      </c>
      <c r="T14" s="132">
        <v>594.8</v>
      </c>
      <c r="U14" s="133">
        <v>594.8</v>
      </c>
      <c r="V14" s="132">
        <v>2472.7</v>
      </c>
      <c r="W14" s="133">
        <v>2472.7</v>
      </c>
      <c r="X14" s="104"/>
    </row>
    <row r="15" spans="1:24" ht="33.75" customHeight="1">
      <c r="A15" s="103"/>
      <c r="B15" s="541" t="s">
        <v>201</v>
      </c>
      <c r="C15" s="541"/>
      <c r="D15" s="541"/>
      <c r="E15" s="541"/>
      <c r="F15" s="541"/>
      <c r="G15" s="542"/>
      <c r="H15" s="135">
        <v>102</v>
      </c>
      <c r="I15" s="136">
        <v>20000</v>
      </c>
      <c r="J15" s="137">
        <v>500</v>
      </c>
      <c r="K15" s="543"/>
      <c r="L15" s="543"/>
      <c r="M15" s="543"/>
      <c r="N15" s="132">
        <v>541.6</v>
      </c>
      <c r="O15" s="138">
        <v>541.6</v>
      </c>
      <c r="P15" s="134">
        <v>668.1</v>
      </c>
      <c r="Q15" s="138">
        <v>668.1</v>
      </c>
      <c r="R15" s="132">
        <v>668.1</v>
      </c>
      <c r="S15" s="138">
        <v>668.1</v>
      </c>
      <c r="T15" s="132">
        <v>594.8</v>
      </c>
      <c r="U15" s="138">
        <v>594.8</v>
      </c>
      <c r="V15" s="132">
        <v>2472.7</v>
      </c>
      <c r="W15" s="138">
        <v>2472.7</v>
      </c>
      <c r="X15" s="104"/>
    </row>
    <row r="16" spans="1:24" ht="17.25" customHeight="1">
      <c r="A16" s="103"/>
      <c r="B16" s="541" t="s">
        <v>202</v>
      </c>
      <c r="C16" s="541"/>
      <c r="D16" s="541"/>
      <c r="E16" s="541"/>
      <c r="F16" s="541"/>
      <c r="G16" s="542"/>
      <c r="H16" s="135">
        <v>102</v>
      </c>
      <c r="I16" s="136">
        <v>20300</v>
      </c>
      <c r="J16" s="137">
        <v>500</v>
      </c>
      <c r="K16" s="543"/>
      <c r="L16" s="543"/>
      <c r="M16" s="543"/>
      <c r="N16" s="132">
        <v>541.6</v>
      </c>
      <c r="O16" s="138">
        <v>541.6</v>
      </c>
      <c r="P16" s="134">
        <v>668.1</v>
      </c>
      <c r="Q16" s="138">
        <v>668.1</v>
      </c>
      <c r="R16" s="132">
        <v>668.1</v>
      </c>
      <c r="S16" s="138">
        <v>668.1</v>
      </c>
      <c r="T16" s="132">
        <v>594.8</v>
      </c>
      <c r="U16" s="138">
        <v>594.8</v>
      </c>
      <c r="V16" s="132">
        <v>2472.7</v>
      </c>
      <c r="W16" s="138">
        <v>2472.7</v>
      </c>
      <c r="X16" s="104"/>
    </row>
    <row r="17" spans="1:24" ht="32.25" customHeight="1">
      <c r="A17" s="103"/>
      <c r="B17" s="541" t="s">
        <v>203</v>
      </c>
      <c r="C17" s="541"/>
      <c r="D17" s="541"/>
      <c r="E17" s="541"/>
      <c r="F17" s="541"/>
      <c r="G17" s="542"/>
      <c r="H17" s="135">
        <v>102</v>
      </c>
      <c r="I17" s="136">
        <v>20320</v>
      </c>
      <c r="J17" s="137">
        <v>500</v>
      </c>
      <c r="K17" s="543"/>
      <c r="L17" s="543"/>
      <c r="M17" s="543"/>
      <c r="N17" s="132">
        <v>541.6</v>
      </c>
      <c r="O17" s="138">
        <v>541.6</v>
      </c>
      <c r="P17" s="134">
        <v>668.1</v>
      </c>
      <c r="Q17" s="138">
        <v>668.1</v>
      </c>
      <c r="R17" s="132">
        <v>668.1</v>
      </c>
      <c r="S17" s="138">
        <v>668.1</v>
      </c>
      <c r="T17" s="132">
        <v>594.8</v>
      </c>
      <c r="U17" s="138">
        <v>594.8</v>
      </c>
      <c r="V17" s="132">
        <v>2472.7</v>
      </c>
      <c r="W17" s="138">
        <v>2472.7</v>
      </c>
      <c r="X17" s="104"/>
    </row>
    <row r="18" spans="1:24" ht="57.75" customHeight="1">
      <c r="A18" s="103"/>
      <c r="B18" s="538" t="s">
        <v>204</v>
      </c>
      <c r="C18" s="538"/>
      <c r="D18" s="538"/>
      <c r="E18" s="538"/>
      <c r="F18" s="538"/>
      <c r="G18" s="539"/>
      <c r="H18" s="129">
        <v>103</v>
      </c>
      <c r="I18" s="130">
        <v>0</v>
      </c>
      <c r="J18" s="131">
        <v>500</v>
      </c>
      <c r="K18" s="540"/>
      <c r="L18" s="540"/>
      <c r="M18" s="540"/>
      <c r="N18" s="132">
        <v>6657.5</v>
      </c>
      <c r="O18" s="133">
        <v>6657.5</v>
      </c>
      <c r="P18" s="134">
        <v>7616.2</v>
      </c>
      <c r="Q18" s="133">
        <v>7616.2</v>
      </c>
      <c r="R18" s="132">
        <v>6715.5</v>
      </c>
      <c r="S18" s="133">
        <v>6715.5</v>
      </c>
      <c r="T18" s="132">
        <v>6373.9</v>
      </c>
      <c r="U18" s="133">
        <v>6373.9</v>
      </c>
      <c r="V18" s="132">
        <v>27363.1</v>
      </c>
      <c r="W18" s="133">
        <v>27363.1</v>
      </c>
      <c r="X18" s="104"/>
    </row>
    <row r="19" spans="1:24" ht="36.75" customHeight="1">
      <c r="A19" s="103"/>
      <c r="B19" s="541" t="s">
        <v>201</v>
      </c>
      <c r="C19" s="541"/>
      <c r="D19" s="541"/>
      <c r="E19" s="541"/>
      <c r="F19" s="541"/>
      <c r="G19" s="542"/>
      <c r="H19" s="135">
        <v>103</v>
      </c>
      <c r="I19" s="136">
        <v>20000</v>
      </c>
      <c r="J19" s="137">
        <v>500</v>
      </c>
      <c r="K19" s="543"/>
      <c r="L19" s="543"/>
      <c r="M19" s="543"/>
      <c r="N19" s="132">
        <v>6657.5</v>
      </c>
      <c r="O19" s="138">
        <v>6657.5</v>
      </c>
      <c r="P19" s="134">
        <v>7616.2</v>
      </c>
      <c r="Q19" s="138">
        <v>7616.2</v>
      </c>
      <c r="R19" s="132">
        <v>6715.5</v>
      </c>
      <c r="S19" s="138">
        <v>6715.5</v>
      </c>
      <c r="T19" s="132">
        <v>6373.9</v>
      </c>
      <c r="U19" s="138">
        <v>6373.9</v>
      </c>
      <c r="V19" s="132">
        <v>27363.1</v>
      </c>
      <c r="W19" s="138">
        <v>27363.1</v>
      </c>
      <c r="X19" s="104"/>
    </row>
    <row r="20" spans="1:24" ht="21.75" customHeight="1">
      <c r="A20" s="103"/>
      <c r="B20" s="541" t="s">
        <v>205</v>
      </c>
      <c r="C20" s="541"/>
      <c r="D20" s="541"/>
      <c r="E20" s="541"/>
      <c r="F20" s="541"/>
      <c r="G20" s="542"/>
      <c r="H20" s="135">
        <v>103</v>
      </c>
      <c r="I20" s="136">
        <v>20400</v>
      </c>
      <c r="J20" s="137">
        <v>500</v>
      </c>
      <c r="K20" s="543"/>
      <c r="L20" s="543"/>
      <c r="M20" s="543"/>
      <c r="N20" s="132">
        <v>5141.6</v>
      </c>
      <c r="O20" s="138">
        <v>5141.6</v>
      </c>
      <c r="P20" s="134">
        <v>6103.1</v>
      </c>
      <c r="Q20" s="138">
        <v>6103.1</v>
      </c>
      <c r="R20" s="132">
        <v>5293</v>
      </c>
      <c r="S20" s="138">
        <v>5293</v>
      </c>
      <c r="T20" s="132">
        <v>4951.4</v>
      </c>
      <c r="U20" s="138">
        <v>4951.4</v>
      </c>
      <c r="V20" s="132">
        <v>21489.1</v>
      </c>
      <c r="W20" s="138">
        <v>21489.1</v>
      </c>
      <c r="X20" s="104"/>
    </row>
    <row r="21" spans="1:24" ht="30.75" customHeight="1">
      <c r="A21" s="103"/>
      <c r="B21" s="541" t="s">
        <v>206</v>
      </c>
      <c r="C21" s="541"/>
      <c r="D21" s="541"/>
      <c r="E21" s="541"/>
      <c r="F21" s="541"/>
      <c r="G21" s="542"/>
      <c r="H21" s="135">
        <v>103</v>
      </c>
      <c r="I21" s="136">
        <v>20406</v>
      </c>
      <c r="J21" s="137">
        <v>500</v>
      </c>
      <c r="K21" s="543"/>
      <c r="L21" s="543"/>
      <c r="M21" s="543"/>
      <c r="N21" s="132">
        <v>5141.6</v>
      </c>
      <c r="O21" s="138">
        <v>5141.6</v>
      </c>
      <c r="P21" s="134">
        <v>6103.1</v>
      </c>
      <c r="Q21" s="138">
        <v>6103.1</v>
      </c>
      <c r="R21" s="132">
        <v>5293</v>
      </c>
      <c r="S21" s="138">
        <v>5293</v>
      </c>
      <c r="T21" s="132">
        <v>4951.4</v>
      </c>
      <c r="U21" s="138">
        <v>4951.4</v>
      </c>
      <c r="V21" s="132">
        <v>21489.1</v>
      </c>
      <c r="W21" s="138">
        <v>21489.1</v>
      </c>
      <c r="X21" s="104"/>
    </row>
    <row r="22" spans="1:24" ht="31.5" customHeight="1">
      <c r="A22" s="103"/>
      <c r="B22" s="541" t="s">
        <v>207</v>
      </c>
      <c r="C22" s="541"/>
      <c r="D22" s="541"/>
      <c r="E22" s="541"/>
      <c r="F22" s="541"/>
      <c r="G22" s="542"/>
      <c r="H22" s="139">
        <v>103</v>
      </c>
      <c r="I22" s="140">
        <v>20406</v>
      </c>
      <c r="J22" s="141">
        <v>500</v>
      </c>
      <c r="K22" s="544"/>
      <c r="L22" s="544"/>
      <c r="M22" s="544"/>
      <c r="N22" s="132">
        <v>5141.6</v>
      </c>
      <c r="O22" s="142">
        <v>5141.6</v>
      </c>
      <c r="P22" s="134">
        <v>6103.1</v>
      </c>
      <c r="Q22" s="142">
        <v>6103.1</v>
      </c>
      <c r="R22" s="132">
        <v>5293</v>
      </c>
      <c r="S22" s="142">
        <v>5293</v>
      </c>
      <c r="T22" s="132">
        <v>4951.4</v>
      </c>
      <c r="U22" s="142">
        <v>4951.4</v>
      </c>
      <c r="V22" s="132">
        <v>21489.1</v>
      </c>
      <c r="W22" s="142">
        <v>21489.1</v>
      </c>
      <c r="X22" s="104"/>
    </row>
    <row r="23" spans="1:24" ht="29.25" customHeight="1">
      <c r="A23" s="103"/>
      <c r="B23" s="541" t="s">
        <v>208</v>
      </c>
      <c r="C23" s="541"/>
      <c r="D23" s="541"/>
      <c r="E23" s="541"/>
      <c r="F23" s="541"/>
      <c r="G23" s="542"/>
      <c r="H23" s="135">
        <v>103</v>
      </c>
      <c r="I23" s="136">
        <v>21100</v>
      </c>
      <c r="J23" s="137">
        <v>500</v>
      </c>
      <c r="K23" s="543"/>
      <c r="L23" s="543"/>
      <c r="M23" s="543"/>
      <c r="N23" s="132">
        <v>586.9</v>
      </c>
      <c r="O23" s="138">
        <v>586.9</v>
      </c>
      <c r="P23" s="134">
        <v>561.5</v>
      </c>
      <c r="Q23" s="138">
        <v>561.5</v>
      </c>
      <c r="R23" s="132">
        <v>558.3</v>
      </c>
      <c r="S23" s="138">
        <v>558.3</v>
      </c>
      <c r="T23" s="132">
        <v>558.3</v>
      </c>
      <c r="U23" s="138">
        <v>558.3</v>
      </c>
      <c r="V23" s="132">
        <v>2265</v>
      </c>
      <c r="W23" s="138">
        <v>2265</v>
      </c>
      <c r="X23" s="104"/>
    </row>
    <row r="24" spans="1:24" ht="30.75" customHeight="1">
      <c r="A24" s="103"/>
      <c r="B24" s="541" t="s">
        <v>207</v>
      </c>
      <c r="C24" s="541"/>
      <c r="D24" s="541"/>
      <c r="E24" s="541"/>
      <c r="F24" s="541"/>
      <c r="G24" s="542"/>
      <c r="H24" s="139">
        <v>103</v>
      </c>
      <c r="I24" s="140">
        <v>21100</v>
      </c>
      <c r="J24" s="141">
        <v>500</v>
      </c>
      <c r="K24" s="544"/>
      <c r="L24" s="544"/>
      <c r="M24" s="544"/>
      <c r="N24" s="132">
        <v>586.9</v>
      </c>
      <c r="O24" s="142">
        <v>586.9</v>
      </c>
      <c r="P24" s="134">
        <v>561.5</v>
      </c>
      <c r="Q24" s="142">
        <v>561.5</v>
      </c>
      <c r="R24" s="132">
        <v>558.3</v>
      </c>
      <c r="S24" s="142">
        <v>558.3</v>
      </c>
      <c r="T24" s="132">
        <v>558.3</v>
      </c>
      <c r="U24" s="142">
        <v>558.3</v>
      </c>
      <c r="V24" s="132">
        <v>2265</v>
      </c>
      <c r="W24" s="142">
        <v>2265</v>
      </c>
      <c r="X24" s="104"/>
    </row>
    <row r="25" spans="1:24" ht="27.75" customHeight="1">
      <c r="A25" s="103"/>
      <c r="B25" s="541" t="s">
        <v>209</v>
      </c>
      <c r="C25" s="541"/>
      <c r="D25" s="541"/>
      <c r="E25" s="541"/>
      <c r="F25" s="541"/>
      <c r="G25" s="542"/>
      <c r="H25" s="135">
        <v>103</v>
      </c>
      <c r="I25" s="136">
        <v>21200</v>
      </c>
      <c r="J25" s="137">
        <v>500</v>
      </c>
      <c r="K25" s="543"/>
      <c r="L25" s="543"/>
      <c r="M25" s="543"/>
      <c r="N25" s="132">
        <v>929</v>
      </c>
      <c r="O25" s="138">
        <v>929</v>
      </c>
      <c r="P25" s="134">
        <v>951.6</v>
      </c>
      <c r="Q25" s="138">
        <v>951.6</v>
      </c>
      <c r="R25" s="132">
        <v>864.2</v>
      </c>
      <c r="S25" s="138">
        <v>864.2</v>
      </c>
      <c r="T25" s="132">
        <v>864.2</v>
      </c>
      <c r="U25" s="138">
        <v>864.2</v>
      </c>
      <c r="V25" s="132">
        <v>3609</v>
      </c>
      <c r="W25" s="138">
        <v>3609</v>
      </c>
      <c r="X25" s="104"/>
    </row>
    <row r="26" spans="1:24" ht="31.5" customHeight="1">
      <c r="A26" s="103"/>
      <c r="B26" s="541" t="s">
        <v>207</v>
      </c>
      <c r="C26" s="541"/>
      <c r="D26" s="541"/>
      <c r="E26" s="541"/>
      <c r="F26" s="541"/>
      <c r="G26" s="542"/>
      <c r="H26" s="139">
        <v>103</v>
      </c>
      <c r="I26" s="140">
        <v>21200</v>
      </c>
      <c r="J26" s="141">
        <v>500</v>
      </c>
      <c r="K26" s="544"/>
      <c r="L26" s="544"/>
      <c r="M26" s="544"/>
      <c r="N26" s="132">
        <v>929</v>
      </c>
      <c r="O26" s="142">
        <v>929</v>
      </c>
      <c r="P26" s="134">
        <v>951.6</v>
      </c>
      <c r="Q26" s="142">
        <v>951.6</v>
      </c>
      <c r="R26" s="132">
        <v>864.2</v>
      </c>
      <c r="S26" s="142">
        <v>864.2</v>
      </c>
      <c r="T26" s="132">
        <v>864.2</v>
      </c>
      <c r="U26" s="142">
        <v>864.2</v>
      </c>
      <c r="V26" s="132">
        <v>3609</v>
      </c>
      <c r="W26" s="142">
        <v>3609</v>
      </c>
      <c r="X26" s="104"/>
    </row>
    <row r="27" spans="1:24" ht="78" customHeight="1">
      <c r="A27" s="103"/>
      <c r="B27" s="538" t="s">
        <v>210</v>
      </c>
      <c r="C27" s="538"/>
      <c r="D27" s="538"/>
      <c r="E27" s="538"/>
      <c r="F27" s="538"/>
      <c r="G27" s="539"/>
      <c r="H27" s="129">
        <v>104</v>
      </c>
      <c r="I27" s="130">
        <v>0</v>
      </c>
      <c r="J27" s="131">
        <v>500</v>
      </c>
      <c r="K27" s="540"/>
      <c r="L27" s="540"/>
      <c r="M27" s="540"/>
      <c r="N27" s="132">
        <v>73505.5</v>
      </c>
      <c r="O27" s="133">
        <v>73505.5</v>
      </c>
      <c r="P27" s="134">
        <v>91019.3</v>
      </c>
      <c r="Q27" s="133">
        <v>91019.3</v>
      </c>
      <c r="R27" s="132">
        <v>75404.7</v>
      </c>
      <c r="S27" s="133">
        <v>75404.7</v>
      </c>
      <c r="T27" s="132">
        <v>69236.2</v>
      </c>
      <c r="U27" s="133">
        <v>69236.2</v>
      </c>
      <c r="V27" s="132">
        <v>309165.7</v>
      </c>
      <c r="W27" s="133">
        <v>309165.7</v>
      </c>
      <c r="X27" s="104"/>
    </row>
    <row r="28" spans="1:24" ht="30" customHeight="1">
      <c r="A28" s="103"/>
      <c r="B28" s="541" t="s">
        <v>201</v>
      </c>
      <c r="C28" s="541"/>
      <c r="D28" s="541"/>
      <c r="E28" s="541"/>
      <c r="F28" s="541"/>
      <c r="G28" s="542"/>
      <c r="H28" s="135">
        <v>104</v>
      </c>
      <c r="I28" s="136">
        <v>20000</v>
      </c>
      <c r="J28" s="137">
        <v>500</v>
      </c>
      <c r="K28" s="543"/>
      <c r="L28" s="543"/>
      <c r="M28" s="543"/>
      <c r="N28" s="132">
        <v>73505.5</v>
      </c>
      <c r="O28" s="138">
        <v>73505.5</v>
      </c>
      <c r="P28" s="134">
        <v>91019.3</v>
      </c>
      <c r="Q28" s="138">
        <v>91019.3</v>
      </c>
      <c r="R28" s="132">
        <v>75404.7</v>
      </c>
      <c r="S28" s="138">
        <v>75404.7</v>
      </c>
      <c r="T28" s="132">
        <v>69236.2</v>
      </c>
      <c r="U28" s="138">
        <v>69236.2</v>
      </c>
      <c r="V28" s="132">
        <v>309165.7</v>
      </c>
      <c r="W28" s="138">
        <v>309165.7</v>
      </c>
      <c r="X28" s="104"/>
    </row>
    <row r="29" spans="1:24" ht="16.5" customHeight="1">
      <c r="A29" s="103"/>
      <c r="B29" s="541" t="s">
        <v>205</v>
      </c>
      <c r="C29" s="541"/>
      <c r="D29" s="541"/>
      <c r="E29" s="541"/>
      <c r="F29" s="541"/>
      <c r="G29" s="542"/>
      <c r="H29" s="135">
        <v>104</v>
      </c>
      <c r="I29" s="136">
        <v>20400</v>
      </c>
      <c r="J29" s="137">
        <v>500</v>
      </c>
      <c r="K29" s="543"/>
      <c r="L29" s="543"/>
      <c r="M29" s="543"/>
      <c r="N29" s="132">
        <v>73505.5</v>
      </c>
      <c r="O29" s="138">
        <v>73505.5</v>
      </c>
      <c r="P29" s="134">
        <v>91019.3</v>
      </c>
      <c r="Q29" s="138">
        <v>91019.3</v>
      </c>
      <c r="R29" s="132">
        <v>75404.7</v>
      </c>
      <c r="S29" s="138">
        <v>75404.7</v>
      </c>
      <c r="T29" s="132">
        <v>69236.2</v>
      </c>
      <c r="U29" s="138">
        <v>69236.2</v>
      </c>
      <c r="V29" s="132">
        <v>309165.7</v>
      </c>
      <c r="W29" s="138">
        <v>309165.7</v>
      </c>
      <c r="X29" s="104"/>
    </row>
    <row r="30" spans="1:24" ht="28.5" customHeight="1">
      <c r="A30" s="103"/>
      <c r="B30" s="541" t="s">
        <v>211</v>
      </c>
      <c r="C30" s="541"/>
      <c r="D30" s="541"/>
      <c r="E30" s="541"/>
      <c r="F30" s="541"/>
      <c r="G30" s="542"/>
      <c r="H30" s="135">
        <v>104</v>
      </c>
      <c r="I30" s="136">
        <v>20401</v>
      </c>
      <c r="J30" s="137">
        <v>500</v>
      </c>
      <c r="K30" s="543"/>
      <c r="L30" s="543"/>
      <c r="M30" s="543"/>
      <c r="N30" s="132">
        <v>10237.1</v>
      </c>
      <c r="O30" s="138">
        <v>10237.1</v>
      </c>
      <c r="P30" s="134">
        <v>11843.1</v>
      </c>
      <c r="Q30" s="138">
        <v>11843.1</v>
      </c>
      <c r="R30" s="132">
        <v>9995.9</v>
      </c>
      <c r="S30" s="138">
        <v>9995.9</v>
      </c>
      <c r="T30" s="132">
        <v>7823.4</v>
      </c>
      <c r="U30" s="138">
        <v>7823.4</v>
      </c>
      <c r="V30" s="132">
        <v>39899.5</v>
      </c>
      <c r="W30" s="138">
        <v>39899.5</v>
      </c>
      <c r="X30" s="104"/>
    </row>
    <row r="31" spans="1:24" ht="56.25" customHeight="1">
      <c r="A31" s="103"/>
      <c r="B31" s="541" t="s">
        <v>212</v>
      </c>
      <c r="C31" s="541"/>
      <c r="D31" s="541"/>
      <c r="E31" s="541"/>
      <c r="F31" s="541"/>
      <c r="G31" s="542"/>
      <c r="H31" s="135">
        <v>104</v>
      </c>
      <c r="I31" s="136">
        <v>20402</v>
      </c>
      <c r="J31" s="137">
        <v>500</v>
      </c>
      <c r="K31" s="543"/>
      <c r="L31" s="543"/>
      <c r="M31" s="543"/>
      <c r="N31" s="132">
        <v>14.7</v>
      </c>
      <c r="O31" s="138">
        <v>14.7</v>
      </c>
      <c r="P31" s="134">
        <v>0</v>
      </c>
      <c r="Q31" s="138">
        <v>0</v>
      </c>
      <c r="R31" s="132">
        <v>0</v>
      </c>
      <c r="S31" s="138">
        <v>0</v>
      </c>
      <c r="T31" s="132">
        <v>0</v>
      </c>
      <c r="U31" s="138">
        <v>0</v>
      </c>
      <c r="V31" s="132">
        <v>14.7</v>
      </c>
      <c r="W31" s="138">
        <v>14.7</v>
      </c>
      <c r="X31" s="104"/>
    </row>
    <row r="32" spans="1:24" ht="29.25" customHeight="1">
      <c r="A32" s="103"/>
      <c r="B32" s="541" t="s">
        <v>213</v>
      </c>
      <c r="C32" s="541"/>
      <c r="D32" s="541"/>
      <c r="E32" s="541"/>
      <c r="F32" s="541"/>
      <c r="G32" s="542"/>
      <c r="H32" s="135">
        <v>104</v>
      </c>
      <c r="I32" s="136">
        <v>20405</v>
      </c>
      <c r="J32" s="137">
        <v>500</v>
      </c>
      <c r="K32" s="543"/>
      <c r="L32" s="543"/>
      <c r="M32" s="543"/>
      <c r="N32" s="132">
        <v>25719.2</v>
      </c>
      <c r="O32" s="138">
        <v>25719.2</v>
      </c>
      <c r="P32" s="134">
        <v>29721.9</v>
      </c>
      <c r="Q32" s="138">
        <v>29721.9</v>
      </c>
      <c r="R32" s="132">
        <v>24062.7</v>
      </c>
      <c r="S32" s="138">
        <v>24062.7</v>
      </c>
      <c r="T32" s="132">
        <v>21466.9</v>
      </c>
      <c r="U32" s="138">
        <v>21466.9</v>
      </c>
      <c r="V32" s="132">
        <v>100970.8</v>
      </c>
      <c r="W32" s="138">
        <v>100970.8</v>
      </c>
      <c r="X32" s="104"/>
    </row>
    <row r="33" spans="1:24" ht="26.25" customHeight="1">
      <c r="A33" s="103"/>
      <c r="B33" s="541" t="s">
        <v>214</v>
      </c>
      <c r="C33" s="541"/>
      <c r="D33" s="541"/>
      <c r="E33" s="541"/>
      <c r="F33" s="541"/>
      <c r="G33" s="542"/>
      <c r="H33" s="135">
        <v>104</v>
      </c>
      <c r="I33" s="136">
        <v>20407</v>
      </c>
      <c r="J33" s="137">
        <v>500</v>
      </c>
      <c r="K33" s="543"/>
      <c r="L33" s="543"/>
      <c r="M33" s="543"/>
      <c r="N33" s="132">
        <v>6318</v>
      </c>
      <c r="O33" s="138">
        <v>6318</v>
      </c>
      <c r="P33" s="134">
        <v>9787.1</v>
      </c>
      <c r="Q33" s="138">
        <v>9787.1</v>
      </c>
      <c r="R33" s="132">
        <v>8297.3</v>
      </c>
      <c r="S33" s="138">
        <v>8297.3</v>
      </c>
      <c r="T33" s="132">
        <v>7627.5</v>
      </c>
      <c r="U33" s="138">
        <v>7627.5</v>
      </c>
      <c r="V33" s="132">
        <v>32029.9</v>
      </c>
      <c r="W33" s="138">
        <v>32029.9</v>
      </c>
      <c r="X33" s="104"/>
    </row>
    <row r="34" spans="1:24" ht="42" customHeight="1">
      <c r="A34" s="103"/>
      <c r="B34" s="541" t="s">
        <v>215</v>
      </c>
      <c r="C34" s="541"/>
      <c r="D34" s="541"/>
      <c r="E34" s="541"/>
      <c r="F34" s="541"/>
      <c r="G34" s="542"/>
      <c r="H34" s="135">
        <v>104</v>
      </c>
      <c r="I34" s="136">
        <v>20408</v>
      </c>
      <c r="J34" s="137">
        <v>500</v>
      </c>
      <c r="K34" s="543"/>
      <c r="L34" s="543"/>
      <c r="M34" s="543"/>
      <c r="N34" s="132">
        <v>1009.9</v>
      </c>
      <c r="O34" s="138">
        <v>1009.9</v>
      </c>
      <c r="P34" s="134">
        <v>1243.8</v>
      </c>
      <c r="Q34" s="138">
        <v>1243.8</v>
      </c>
      <c r="R34" s="132">
        <v>1145</v>
      </c>
      <c r="S34" s="138">
        <v>1145</v>
      </c>
      <c r="T34" s="132">
        <v>700.2</v>
      </c>
      <c r="U34" s="138">
        <v>700.2</v>
      </c>
      <c r="V34" s="132">
        <v>4099</v>
      </c>
      <c r="W34" s="138">
        <v>4099</v>
      </c>
      <c r="X34" s="104"/>
    </row>
    <row r="35" spans="1:24" ht="29.25" customHeight="1">
      <c r="A35" s="103"/>
      <c r="B35" s="541" t="s">
        <v>216</v>
      </c>
      <c r="C35" s="541"/>
      <c r="D35" s="541"/>
      <c r="E35" s="541"/>
      <c r="F35" s="541"/>
      <c r="G35" s="542"/>
      <c r="H35" s="135">
        <v>104</v>
      </c>
      <c r="I35" s="136">
        <v>20416</v>
      </c>
      <c r="J35" s="137">
        <v>500</v>
      </c>
      <c r="K35" s="543"/>
      <c r="L35" s="543"/>
      <c r="M35" s="543"/>
      <c r="N35" s="132">
        <v>11266.2</v>
      </c>
      <c r="O35" s="138">
        <v>11266.2</v>
      </c>
      <c r="P35" s="134">
        <v>14330.8</v>
      </c>
      <c r="Q35" s="138">
        <v>14330.8</v>
      </c>
      <c r="R35" s="132">
        <v>13016.8</v>
      </c>
      <c r="S35" s="138">
        <v>13016.8</v>
      </c>
      <c r="T35" s="132">
        <v>12550.5</v>
      </c>
      <c r="U35" s="138">
        <v>12550.5</v>
      </c>
      <c r="V35" s="132">
        <v>51164.2</v>
      </c>
      <c r="W35" s="138">
        <v>51164.2</v>
      </c>
      <c r="X35" s="104"/>
    </row>
    <row r="36" spans="1:24" ht="29.25" customHeight="1">
      <c r="A36" s="103"/>
      <c r="B36" s="541" t="s">
        <v>217</v>
      </c>
      <c r="C36" s="541"/>
      <c r="D36" s="541"/>
      <c r="E36" s="541"/>
      <c r="F36" s="541"/>
      <c r="G36" s="542"/>
      <c r="H36" s="135">
        <v>104</v>
      </c>
      <c r="I36" s="136">
        <v>20418</v>
      </c>
      <c r="J36" s="137">
        <v>500</v>
      </c>
      <c r="K36" s="543"/>
      <c r="L36" s="543"/>
      <c r="M36" s="543"/>
      <c r="N36" s="132">
        <v>12346</v>
      </c>
      <c r="O36" s="138">
        <v>12346</v>
      </c>
      <c r="P36" s="134">
        <v>16492.8</v>
      </c>
      <c r="Q36" s="138">
        <v>16492.8</v>
      </c>
      <c r="R36" s="132">
        <v>13739.8</v>
      </c>
      <c r="S36" s="138">
        <v>13739.8</v>
      </c>
      <c r="T36" s="132">
        <v>13201.1</v>
      </c>
      <c r="U36" s="138">
        <v>13201.1</v>
      </c>
      <c r="V36" s="132">
        <v>55779.6</v>
      </c>
      <c r="W36" s="138">
        <v>55779.6</v>
      </c>
      <c r="X36" s="104"/>
    </row>
    <row r="37" spans="1:24" ht="59.25" customHeight="1">
      <c r="A37" s="103"/>
      <c r="B37" s="541" t="s">
        <v>218</v>
      </c>
      <c r="C37" s="541"/>
      <c r="D37" s="541"/>
      <c r="E37" s="541"/>
      <c r="F37" s="541"/>
      <c r="G37" s="542"/>
      <c r="H37" s="135">
        <v>104</v>
      </c>
      <c r="I37" s="136">
        <v>20419</v>
      </c>
      <c r="J37" s="137">
        <v>500</v>
      </c>
      <c r="K37" s="543"/>
      <c r="L37" s="543"/>
      <c r="M37" s="543"/>
      <c r="N37" s="132">
        <v>2518.6</v>
      </c>
      <c r="O37" s="138">
        <v>2518.6</v>
      </c>
      <c r="P37" s="134">
        <v>3273.1</v>
      </c>
      <c r="Q37" s="138">
        <v>3273.1</v>
      </c>
      <c r="R37" s="132">
        <v>1289.3</v>
      </c>
      <c r="S37" s="138">
        <v>1289.3</v>
      </c>
      <c r="T37" s="132">
        <v>1892</v>
      </c>
      <c r="U37" s="138">
        <v>1892</v>
      </c>
      <c r="V37" s="132">
        <v>8973</v>
      </c>
      <c r="W37" s="138">
        <v>8973</v>
      </c>
      <c r="X37" s="104"/>
    </row>
    <row r="38" spans="1:24" ht="43.5" customHeight="1">
      <c r="A38" s="103"/>
      <c r="B38" s="541" t="s">
        <v>219</v>
      </c>
      <c r="C38" s="541"/>
      <c r="D38" s="541"/>
      <c r="E38" s="541"/>
      <c r="F38" s="541"/>
      <c r="G38" s="542"/>
      <c r="H38" s="135">
        <v>104</v>
      </c>
      <c r="I38" s="136">
        <v>20424</v>
      </c>
      <c r="J38" s="137">
        <v>500</v>
      </c>
      <c r="K38" s="543"/>
      <c r="L38" s="543"/>
      <c r="M38" s="543"/>
      <c r="N38" s="132">
        <v>484.1</v>
      </c>
      <c r="O38" s="138">
        <v>484.1</v>
      </c>
      <c r="P38" s="134">
        <v>716.5</v>
      </c>
      <c r="Q38" s="138">
        <v>716.5</v>
      </c>
      <c r="R38" s="132">
        <v>200.2</v>
      </c>
      <c r="S38" s="138">
        <v>200.2</v>
      </c>
      <c r="T38" s="132">
        <v>356.2</v>
      </c>
      <c r="U38" s="138">
        <v>356.2</v>
      </c>
      <c r="V38" s="132">
        <v>1757</v>
      </c>
      <c r="W38" s="138">
        <v>1757</v>
      </c>
      <c r="X38" s="104"/>
    </row>
    <row r="39" spans="1:24" ht="43.5" customHeight="1">
      <c r="A39" s="103"/>
      <c r="B39" s="541" t="s">
        <v>220</v>
      </c>
      <c r="C39" s="541"/>
      <c r="D39" s="541"/>
      <c r="E39" s="541"/>
      <c r="F39" s="541"/>
      <c r="G39" s="542"/>
      <c r="H39" s="135">
        <v>104</v>
      </c>
      <c r="I39" s="136">
        <v>20425</v>
      </c>
      <c r="J39" s="137">
        <v>500</v>
      </c>
      <c r="K39" s="543"/>
      <c r="L39" s="543"/>
      <c r="M39" s="543"/>
      <c r="N39" s="132">
        <v>3591.7</v>
      </c>
      <c r="O39" s="138">
        <v>3591.7</v>
      </c>
      <c r="P39" s="134">
        <v>3610.2</v>
      </c>
      <c r="Q39" s="138">
        <v>3610.2</v>
      </c>
      <c r="R39" s="132">
        <v>3657.7</v>
      </c>
      <c r="S39" s="138">
        <v>3657.7</v>
      </c>
      <c r="T39" s="132">
        <v>3618.4</v>
      </c>
      <c r="U39" s="138">
        <v>3618.4</v>
      </c>
      <c r="V39" s="132">
        <v>14478</v>
      </c>
      <c r="W39" s="138">
        <v>14478</v>
      </c>
      <c r="X39" s="104"/>
    </row>
    <row r="40" spans="1:24" ht="60" customHeight="1">
      <c r="A40" s="103"/>
      <c r="B40" s="538" t="s">
        <v>221</v>
      </c>
      <c r="C40" s="538"/>
      <c r="D40" s="538"/>
      <c r="E40" s="538"/>
      <c r="F40" s="538"/>
      <c r="G40" s="539"/>
      <c r="H40" s="129">
        <v>106</v>
      </c>
      <c r="I40" s="130">
        <v>0</v>
      </c>
      <c r="J40" s="131">
        <v>500</v>
      </c>
      <c r="K40" s="540"/>
      <c r="L40" s="540"/>
      <c r="M40" s="540"/>
      <c r="N40" s="132">
        <v>8622.6</v>
      </c>
      <c r="O40" s="133">
        <v>8622.6</v>
      </c>
      <c r="P40" s="134">
        <v>12772.8</v>
      </c>
      <c r="Q40" s="133">
        <v>12772.8</v>
      </c>
      <c r="R40" s="132">
        <v>13276.9</v>
      </c>
      <c r="S40" s="133">
        <v>13276.9</v>
      </c>
      <c r="T40" s="132">
        <v>9178</v>
      </c>
      <c r="U40" s="133">
        <v>9178</v>
      </c>
      <c r="V40" s="132">
        <v>43850.2</v>
      </c>
      <c r="W40" s="133">
        <v>43850.2</v>
      </c>
      <c r="X40" s="104"/>
    </row>
    <row r="41" spans="1:24" ht="30" customHeight="1">
      <c r="A41" s="103"/>
      <c r="B41" s="541" t="s">
        <v>201</v>
      </c>
      <c r="C41" s="541"/>
      <c r="D41" s="541"/>
      <c r="E41" s="541"/>
      <c r="F41" s="541"/>
      <c r="G41" s="542"/>
      <c r="H41" s="135">
        <v>106</v>
      </c>
      <c r="I41" s="136">
        <v>20000</v>
      </c>
      <c r="J41" s="137">
        <v>500</v>
      </c>
      <c r="K41" s="543"/>
      <c r="L41" s="543"/>
      <c r="M41" s="543"/>
      <c r="N41" s="132">
        <v>8622.6</v>
      </c>
      <c r="O41" s="138">
        <v>8622.6</v>
      </c>
      <c r="P41" s="134">
        <v>12772.8</v>
      </c>
      <c r="Q41" s="138">
        <v>12772.8</v>
      </c>
      <c r="R41" s="132">
        <v>13276.9</v>
      </c>
      <c r="S41" s="138">
        <v>13276.9</v>
      </c>
      <c r="T41" s="132">
        <v>9178</v>
      </c>
      <c r="U41" s="138">
        <v>9178</v>
      </c>
      <c r="V41" s="132">
        <v>43850.2</v>
      </c>
      <c r="W41" s="138">
        <v>43850.2</v>
      </c>
      <c r="X41" s="104"/>
    </row>
    <row r="42" spans="1:24" ht="21" customHeight="1">
      <c r="A42" s="103"/>
      <c r="B42" s="541" t="s">
        <v>205</v>
      </c>
      <c r="C42" s="541"/>
      <c r="D42" s="541"/>
      <c r="E42" s="541"/>
      <c r="F42" s="541"/>
      <c r="G42" s="542"/>
      <c r="H42" s="135">
        <v>106</v>
      </c>
      <c r="I42" s="136">
        <v>20400</v>
      </c>
      <c r="J42" s="137">
        <v>500</v>
      </c>
      <c r="K42" s="543"/>
      <c r="L42" s="543"/>
      <c r="M42" s="543"/>
      <c r="N42" s="132">
        <v>8239.4</v>
      </c>
      <c r="O42" s="138">
        <v>8239.4</v>
      </c>
      <c r="P42" s="134">
        <v>12342</v>
      </c>
      <c r="Q42" s="138">
        <v>12342</v>
      </c>
      <c r="R42" s="132">
        <v>12847.6</v>
      </c>
      <c r="S42" s="138">
        <v>12847.6</v>
      </c>
      <c r="T42" s="132">
        <v>8749.5</v>
      </c>
      <c r="U42" s="138">
        <v>8749.5</v>
      </c>
      <c r="V42" s="132">
        <v>42178.5</v>
      </c>
      <c r="W42" s="138">
        <v>42178.5</v>
      </c>
      <c r="X42" s="104"/>
    </row>
    <row r="43" spans="1:24" ht="28.5" customHeight="1">
      <c r="A43" s="103"/>
      <c r="B43" s="541" t="s">
        <v>222</v>
      </c>
      <c r="C43" s="541"/>
      <c r="D43" s="541"/>
      <c r="E43" s="541"/>
      <c r="F43" s="541"/>
      <c r="G43" s="542"/>
      <c r="H43" s="135">
        <v>106</v>
      </c>
      <c r="I43" s="136">
        <v>20403</v>
      </c>
      <c r="J43" s="137">
        <v>500</v>
      </c>
      <c r="K43" s="543"/>
      <c r="L43" s="543"/>
      <c r="M43" s="543"/>
      <c r="N43" s="132">
        <v>2850.8</v>
      </c>
      <c r="O43" s="138">
        <v>2850.8</v>
      </c>
      <c r="P43" s="134">
        <v>3334</v>
      </c>
      <c r="Q43" s="138">
        <v>3334</v>
      </c>
      <c r="R43" s="132">
        <v>3037.2</v>
      </c>
      <c r="S43" s="138">
        <v>3037.2</v>
      </c>
      <c r="T43" s="132">
        <v>2638.2</v>
      </c>
      <c r="U43" s="138">
        <v>2638.2</v>
      </c>
      <c r="V43" s="132">
        <v>11860.2</v>
      </c>
      <c r="W43" s="138">
        <v>11860.2</v>
      </c>
      <c r="X43" s="104"/>
    </row>
    <row r="44" spans="1:24" ht="42.75" customHeight="1">
      <c r="A44" s="103"/>
      <c r="B44" s="541" t="s">
        <v>223</v>
      </c>
      <c r="C44" s="541"/>
      <c r="D44" s="541"/>
      <c r="E44" s="541"/>
      <c r="F44" s="541"/>
      <c r="G44" s="542"/>
      <c r="H44" s="135">
        <v>106</v>
      </c>
      <c r="I44" s="136">
        <v>20417</v>
      </c>
      <c r="J44" s="137">
        <v>500</v>
      </c>
      <c r="K44" s="543"/>
      <c r="L44" s="543"/>
      <c r="M44" s="543"/>
      <c r="N44" s="132">
        <v>5388.6</v>
      </c>
      <c r="O44" s="138">
        <v>5388.6</v>
      </c>
      <c r="P44" s="134">
        <v>9008</v>
      </c>
      <c r="Q44" s="138">
        <v>9008</v>
      </c>
      <c r="R44" s="132">
        <v>9810.4</v>
      </c>
      <c r="S44" s="138">
        <v>9810.4</v>
      </c>
      <c r="T44" s="132">
        <v>6111.3</v>
      </c>
      <c r="U44" s="138">
        <v>6111.3</v>
      </c>
      <c r="V44" s="132">
        <v>30318.3</v>
      </c>
      <c r="W44" s="138">
        <v>30318.3</v>
      </c>
      <c r="X44" s="104"/>
    </row>
    <row r="45" spans="1:24" ht="30.75" customHeight="1">
      <c r="A45" s="103"/>
      <c r="B45" s="541" t="s">
        <v>224</v>
      </c>
      <c r="C45" s="541"/>
      <c r="D45" s="541"/>
      <c r="E45" s="541"/>
      <c r="F45" s="541"/>
      <c r="G45" s="542"/>
      <c r="H45" s="135">
        <v>106</v>
      </c>
      <c r="I45" s="136">
        <v>22500</v>
      </c>
      <c r="J45" s="137">
        <v>500</v>
      </c>
      <c r="K45" s="543"/>
      <c r="L45" s="543"/>
      <c r="M45" s="543"/>
      <c r="N45" s="132">
        <v>383.2</v>
      </c>
      <c r="O45" s="138">
        <v>383.2</v>
      </c>
      <c r="P45" s="134">
        <v>430.8</v>
      </c>
      <c r="Q45" s="138">
        <v>430.8</v>
      </c>
      <c r="R45" s="132">
        <v>429.3</v>
      </c>
      <c r="S45" s="138">
        <v>429.3</v>
      </c>
      <c r="T45" s="132">
        <v>428.5</v>
      </c>
      <c r="U45" s="138">
        <v>428.5</v>
      </c>
      <c r="V45" s="132">
        <v>1671.7</v>
      </c>
      <c r="W45" s="138">
        <v>1671.7</v>
      </c>
      <c r="X45" s="104"/>
    </row>
    <row r="46" spans="1:24" ht="23.25" customHeight="1">
      <c r="A46" s="103"/>
      <c r="B46" s="541" t="s">
        <v>225</v>
      </c>
      <c r="C46" s="541"/>
      <c r="D46" s="541"/>
      <c r="E46" s="541"/>
      <c r="F46" s="541"/>
      <c r="G46" s="542"/>
      <c r="H46" s="135">
        <v>106</v>
      </c>
      <c r="I46" s="136">
        <v>22503</v>
      </c>
      <c r="J46" s="137">
        <v>500</v>
      </c>
      <c r="K46" s="543"/>
      <c r="L46" s="543"/>
      <c r="M46" s="543"/>
      <c r="N46" s="132">
        <v>383.2</v>
      </c>
      <c r="O46" s="138">
        <v>383.2</v>
      </c>
      <c r="P46" s="134">
        <v>430.8</v>
      </c>
      <c r="Q46" s="138">
        <v>430.8</v>
      </c>
      <c r="R46" s="132">
        <v>429.3</v>
      </c>
      <c r="S46" s="138">
        <v>429.3</v>
      </c>
      <c r="T46" s="132">
        <v>428.5</v>
      </c>
      <c r="U46" s="138">
        <v>428.5</v>
      </c>
      <c r="V46" s="132">
        <v>1671.7</v>
      </c>
      <c r="W46" s="138">
        <v>1671.7</v>
      </c>
      <c r="X46" s="104"/>
    </row>
    <row r="47" spans="1:24" ht="28.5" customHeight="1">
      <c r="A47" s="103"/>
      <c r="B47" s="538" t="s">
        <v>226</v>
      </c>
      <c r="C47" s="538"/>
      <c r="D47" s="538"/>
      <c r="E47" s="538"/>
      <c r="F47" s="538"/>
      <c r="G47" s="539"/>
      <c r="H47" s="129">
        <v>107</v>
      </c>
      <c r="I47" s="130">
        <v>0</v>
      </c>
      <c r="J47" s="131">
        <v>500</v>
      </c>
      <c r="K47" s="540"/>
      <c r="L47" s="540"/>
      <c r="M47" s="540"/>
      <c r="N47" s="132">
        <v>10003.5</v>
      </c>
      <c r="O47" s="133">
        <v>10003.5</v>
      </c>
      <c r="P47" s="134">
        <v>0</v>
      </c>
      <c r="Q47" s="133">
        <v>0</v>
      </c>
      <c r="R47" s="132">
        <v>0</v>
      </c>
      <c r="S47" s="133">
        <v>0</v>
      </c>
      <c r="T47" s="132">
        <v>0</v>
      </c>
      <c r="U47" s="133">
        <v>0</v>
      </c>
      <c r="V47" s="132">
        <v>10003.6</v>
      </c>
      <c r="W47" s="133">
        <v>10003.6</v>
      </c>
      <c r="X47" s="104"/>
    </row>
    <row r="48" spans="1:24" ht="17.25" customHeight="1">
      <c r="A48" s="103"/>
      <c r="B48" s="541" t="s">
        <v>227</v>
      </c>
      <c r="C48" s="541"/>
      <c r="D48" s="541"/>
      <c r="E48" s="541"/>
      <c r="F48" s="541"/>
      <c r="G48" s="542"/>
      <c r="H48" s="135">
        <v>107</v>
      </c>
      <c r="I48" s="136">
        <v>200000</v>
      </c>
      <c r="J48" s="137">
        <v>500</v>
      </c>
      <c r="K48" s="543"/>
      <c r="L48" s="543"/>
      <c r="M48" s="543"/>
      <c r="N48" s="132">
        <v>10003.5</v>
      </c>
      <c r="O48" s="138">
        <v>10003.5</v>
      </c>
      <c r="P48" s="134">
        <v>0</v>
      </c>
      <c r="Q48" s="138">
        <v>0</v>
      </c>
      <c r="R48" s="132">
        <v>0</v>
      </c>
      <c r="S48" s="138">
        <v>0</v>
      </c>
      <c r="T48" s="132">
        <v>0</v>
      </c>
      <c r="U48" s="138">
        <v>0</v>
      </c>
      <c r="V48" s="132">
        <v>10003.6</v>
      </c>
      <c r="W48" s="138">
        <v>10003.6</v>
      </c>
      <c r="X48" s="104"/>
    </row>
    <row r="49" spans="1:24" ht="26.25" customHeight="1">
      <c r="A49" s="103"/>
      <c r="B49" s="541" t="s">
        <v>228</v>
      </c>
      <c r="C49" s="541"/>
      <c r="D49" s="541"/>
      <c r="E49" s="541"/>
      <c r="F49" s="541"/>
      <c r="G49" s="542"/>
      <c r="H49" s="135">
        <v>107</v>
      </c>
      <c r="I49" s="136">
        <v>200003</v>
      </c>
      <c r="J49" s="137">
        <v>500</v>
      </c>
      <c r="K49" s="543"/>
      <c r="L49" s="543"/>
      <c r="M49" s="543"/>
      <c r="N49" s="132">
        <v>10003.5</v>
      </c>
      <c r="O49" s="138">
        <v>10003.5</v>
      </c>
      <c r="P49" s="134">
        <v>0</v>
      </c>
      <c r="Q49" s="138">
        <v>0</v>
      </c>
      <c r="R49" s="132">
        <v>0</v>
      </c>
      <c r="S49" s="138">
        <v>0</v>
      </c>
      <c r="T49" s="132">
        <v>0</v>
      </c>
      <c r="U49" s="138">
        <v>0</v>
      </c>
      <c r="V49" s="132">
        <v>10003.6</v>
      </c>
      <c r="W49" s="138">
        <v>10003.6</v>
      </c>
      <c r="X49" s="104"/>
    </row>
    <row r="50" spans="1:24" ht="31.5" customHeight="1">
      <c r="A50" s="103"/>
      <c r="B50" s="538" t="s">
        <v>229</v>
      </c>
      <c r="C50" s="538"/>
      <c r="D50" s="538"/>
      <c r="E50" s="538"/>
      <c r="F50" s="538"/>
      <c r="G50" s="539"/>
      <c r="H50" s="129">
        <v>111</v>
      </c>
      <c r="I50" s="130">
        <v>0</v>
      </c>
      <c r="J50" s="131">
        <v>13</v>
      </c>
      <c r="K50" s="540"/>
      <c r="L50" s="540"/>
      <c r="M50" s="540"/>
      <c r="N50" s="132">
        <v>22572</v>
      </c>
      <c r="O50" s="133">
        <v>22572</v>
      </c>
      <c r="P50" s="134">
        <v>28342</v>
      </c>
      <c r="Q50" s="133">
        <v>28342</v>
      </c>
      <c r="R50" s="132">
        <v>27538</v>
      </c>
      <c r="S50" s="133">
        <v>27538</v>
      </c>
      <c r="T50" s="132">
        <v>23286.8</v>
      </c>
      <c r="U50" s="133">
        <v>23286.8</v>
      </c>
      <c r="V50" s="132">
        <v>101738.8</v>
      </c>
      <c r="W50" s="133">
        <v>101738.8</v>
      </c>
      <c r="X50" s="104"/>
    </row>
    <row r="51" spans="1:24" ht="32.25" customHeight="1">
      <c r="A51" s="103"/>
      <c r="B51" s="541" t="s">
        <v>230</v>
      </c>
      <c r="C51" s="541"/>
      <c r="D51" s="541"/>
      <c r="E51" s="541"/>
      <c r="F51" s="541"/>
      <c r="G51" s="542"/>
      <c r="H51" s="135">
        <v>111</v>
      </c>
      <c r="I51" s="136">
        <v>650000</v>
      </c>
      <c r="J51" s="137">
        <v>13</v>
      </c>
      <c r="K51" s="543"/>
      <c r="L51" s="543"/>
      <c r="M51" s="543"/>
      <c r="N51" s="132">
        <v>22572</v>
      </c>
      <c r="O51" s="138">
        <v>22572</v>
      </c>
      <c r="P51" s="134">
        <v>28342</v>
      </c>
      <c r="Q51" s="138">
        <v>28342</v>
      </c>
      <c r="R51" s="132">
        <v>27538</v>
      </c>
      <c r="S51" s="138">
        <v>27538</v>
      </c>
      <c r="T51" s="132">
        <v>23286.8</v>
      </c>
      <c r="U51" s="138">
        <v>23286.8</v>
      </c>
      <c r="V51" s="132">
        <v>101738.8</v>
      </c>
      <c r="W51" s="138">
        <v>101738.8</v>
      </c>
      <c r="X51" s="104"/>
    </row>
    <row r="52" spans="1:24" ht="22.5" customHeight="1">
      <c r="A52" s="103"/>
      <c r="B52" s="541" t="s">
        <v>231</v>
      </c>
      <c r="C52" s="541"/>
      <c r="D52" s="541"/>
      <c r="E52" s="541"/>
      <c r="F52" s="541"/>
      <c r="G52" s="542"/>
      <c r="H52" s="135">
        <v>111</v>
      </c>
      <c r="I52" s="136">
        <v>650300</v>
      </c>
      <c r="J52" s="137">
        <v>13</v>
      </c>
      <c r="K52" s="543"/>
      <c r="L52" s="543"/>
      <c r="M52" s="543"/>
      <c r="N52" s="132">
        <v>22572</v>
      </c>
      <c r="O52" s="138">
        <v>22572</v>
      </c>
      <c r="P52" s="134">
        <v>28342</v>
      </c>
      <c r="Q52" s="138">
        <v>28342</v>
      </c>
      <c r="R52" s="132">
        <v>27538</v>
      </c>
      <c r="S52" s="138">
        <v>27538</v>
      </c>
      <c r="T52" s="132">
        <v>23286.8</v>
      </c>
      <c r="U52" s="138">
        <v>23286.8</v>
      </c>
      <c r="V52" s="132">
        <v>101738.8</v>
      </c>
      <c r="W52" s="138">
        <v>101738.8</v>
      </c>
      <c r="X52" s="104"/>
    </row>
    <row r="53" spans="1:24" ht="27" customHeight="1">
      <c r="A53" s="103"/>
      <c r="B53" s="541" t="s">
        <v>232</v>
      </c>
      <c r="C53" s="541"/>
      <c r="D53" s="541"/>
      <c r="E53" s="541"/>
      <c r="F53" s="541"/>
      <c r="G53" s="542"/>
      <c r="H53" s="135">
        <v>111</v>
      </c>
      <c r="I53" s="136">
        <v>650301</v>
      </c>
      <c r="J53" s="137">
        <v>13</v>
      </c>
      <c r="K53" s="543"/>
      <c r="L53" s="543"/>
      <c r="M53" s="543"/>
      <c r="N53" s="132">
        <v>16209</v>
      </c>
      <c r="O53" s="138">
        <v>16209</v>
      </c>
      <c r="P53" s="134">
        <v>16014</v>
      </c>
      <c r="Q53" s="138">
        <v>16014</v>
      </c>
      <c r="R53" s="132">
        <v>15756</v>
      </c>
      <c r="S53" s="138">
        <v>15756</v>
      </c>
      <c r="T53" s="132">
        <v>14846.8</v>
      </c>
      <c r="U53" s="138">
        <v>14846.8</v>
      </c>
      <c r="V53" s="132">
        <v>62825.8</v>
      </c>
      <c r="W53" s="138">
        <v>62825.8</v>
      </c>
      <c r="X53" s="104"/>
    </row>
    <row r="54" spans="1:24" ht="19.5" customHeight="1">
      <c r="A54" s="103"/>
      <c r="B54" s="541" t="s">
        <v>233</v>
      </c>
      <c r="C54" s="541"/>
      <c r="D54" s="541"/>
      <c r="E54" s="541"/>
      <c r="F54" s="541"/>
      <c r="G54" s="542"/>
      <c r="H54" s="135">
        <v>111</v>
      </c>
      <c r="I54" s="136">
        <v>650302</v>
      </c>
      <c r="J54" s="137">
        <v>13</v>
      </c>
      <c r="K54" s="543"/>
      <c r="L54" s="543"/>
      <c r="M54" s="543"/>
      <c r="N54" s="132">
        <v>6363</v>
      </c>
      <c r="O54" s="138">
        <v>6363</v>
      </c>
      <c r="P54" s="134">
        <v>12328</v>
      </c>
      <c r="Q54" s="138">
        <v>12328</v>
      </c>
      <c r="R54" s="132">
        <v>11782</v>
      </c>
      <c r="S54" s="138">
        <v>11782</v>
      </c>
      <c r="T54" s="132">
        <v>8440</v>
      </c>
      <c r="U54" s="138">
        <v>8440</v>
      </c>
      <c r="V54" s="132">
        <v>38913</v>
      </c>
      <c r="W54" s="138">
        <v>38913</v>
      </c>
      <c r="X54" s="104"/>
    </row>
    <row r="55" spans="1:24" ht="21.75" customHeight="1">
      <c r="A55" s="103"/>
      <c r="B55" s="538" t="s">
        <v>234</v>
      </c>
      <c r="C55" s="538"/>
      <c r="D55" s="538"/>
      <c r="E55" s="538"/>
      <c r="F55" s="538"/>
      <c r="G55" s="539"/>
      <c r="H55" s="129">
        <v>112</v>
      </c>
      <c r="I55" s="130">
        <v>0</v>
      </c>
      <c r="J55" s="131">
        <v>13</v>
      </c>
      <c r="K55" s="540"/>
      <c r="L55" s="540"/>
      <c r="M55" s="540"/>
      <c r="N55" s="132">
        <v>750</v>
      </c>
      <c r="O55" s="133">
        <v>750</v>
      </c>
      <c r="P55" s="134">
        <v>750</v>
      </c>
      <c r="Q55" s="133">
        <v>750</v>
      </c>
      <c r="R55" s="132">
        <v>750</v>
      </c>
      <c r="S55" s="133">
        <v>750</v>
      </c>
      <c r="T55" s="132">
        <v>750</v>
      </c>
      <c r="U55" s="133">
        <v>750</v>
      </c>
      <c r="V55" s="132">
        <v>3000</v>
      </c>
      <c r="W55" s="133">
        <v>3000</v>
      </c>
      <c r="X55" s="104"/>
    </row>
    <row r="56" spans="1:24" ht="20.25" customHeight="1">
      <c r="A56" s="103"/>
      <c r="B56" s="541" t="s">
        <v>234</v>
      </c>
      <c r="C56" s="541"/>
      <c r="D56" s="541"/>
      <c r="E56" s="541"/>
      <c r="F56" s="541"/>
      <c r="G56" s="542"/>
      <c r="H56" s="135">
        <v>112</v>
      </c>
      <c r="I56" s="136">
        <v>700000</v>
      </c>
      <c r="J56" s="137">
        <v>13</v>
      </c>
      <c r="K56" s="543"/>
      <c r="L56" s="543"/>
      <c r="M56" s="543"/>
      <c r="N56" s="132">
        <v>750</v>
      </c>
      <c r="O56" s="138">
        <v>750</v>
      </c>
      <c r="P56" s="134">
        <v>750</v>
      </c>
      <c r="Q56" s="138">
        <v>750</v>
      </c>
      <c r="R56" s="132">
        <v>750</v>
      </c>
      <c r="S56" s="138">
        <v>750</v>
      </c>
      <c r="T56" s="132">
        <v>750</v>
      </c>
      <c r="U56" s="138">
        <v>750</v>
      </c>
      <c r="V56" s="132">
        <v>3000</v>
      </c>
      <c r="W56" s="138">
        <v>3000</v>
      </c>
      <c r="X56" s="104"/>
    </row>
    <row r="57" spans="1:24" ht="15.75" customHeight="1">
      <c r="A57" s="103"/>
      <c r="B57" s="541" t="s">
        <v>235</v>
      </c>
      <c r="C57" s="541"/>
      <c r="D57" s="541"/>
      <c r="E57" s="541"/>
      <c r="F57" s="541"/>
      <c r="G57" s="542"/>
      <c r="H57" s="135">
        <v>112</v>
      </c>
      <c r="I57" s="136">
        <v>700500</v>
      </c>
      <c r="J57" s="137">
        <v>13</v>
      </c>
      <c r="K57" s="543"/>
      <c r="L57" s="543"/>
      <c r="M57" s="543"/>
      <c r="N57" s="132">
        <v>750</v>
      </c>
      <c r="O57" s="138">
        <v>750</v>
      </c>
      <c r="P57" s="134">
        <v>750</v>
      </c>
      <c r="Q57" s="138">
        <v>750</v>
      </c>
      <c r="R57" s="132">
        <v>750</v>
      </c>
      <c r="S57" s="138">
        <v>750</v>
      </c>
      <c r="T57" s="132">
        <v>750</v>
      </c>
      <c r="U57" s="138">
        <v>750</v>
      </c>
      <c r="V57" s="132">
        <v>3000</v>
      </c>
      <c r="W57" s="138">
        <v>3000</v>
      </c>
      <c r="X57" s="104"/>
    </row>
    <row r="58" spans="1:24" ht="19.5" customHeight="1">
      <c r="A58" s="103"/>
      <c r="B58" s="538" t="s">
        <v>236</v>
      </c>
      <c r="C58" s="538"/>
      <c r="D58" s="538"/>
      <c r="E58" s="538"/>
      <c r="F58" s="538"/>
      <c r="G58" s="539"/>
      <c r="H58" s="129">
        <v>114</v>
      </c>
      <c r="I58" s="130">
        <v>0</v>
      </c>
      <c r="J58" s="131">
        <v>0</v>
      </c>
      <c r="K58" s="540"/>
      <c r="L58" s="540"/>
      <c r="M58" s="540"/>
      <c r="N58" s="132">
        <v>87632.1</v>
      </c>
      <c r="O58" s="133">
        <v>87632.1</v>
      </c>
      <c r="P58" s="134">
        <v>86751.3</v>
      </c>
      <c r="Q58" s="133">
        <v>86751.3</v>
      </c>
      <c r="R58" s="132">
        <v>79647</v>
      </c>
      <c r="S58" s="133">
        <v>79647</v>
      </c>
      <c r="T58" s="132">
        <v>68939.9</v>
      </c>
      <c r="U58" s="133">
        <v>68939.9</v>
      </c>
      <c r="V58" s="132">
        <v>322970.2</v>
      </c>
      <c r="W58" s="133">
        <v>322970.2</v>
      </c>
      <c r="X58" s="104"/>
    </row>
    <row r="59" spans="1:24" ht="44.25" customHeight="1">
      <c r="A59" s="103"/>
      <c r="B59" s="541" t="s">
        <v>237</v>
      </c>
      <c r="C59" s="541"/>
      <c r="D59" s="541"/>
      <c r="E59" s="541"/>
      <c r="F59" s="541"/>
      <c r="G59" s="542"/>
      <c r="H59" s="135">
        <v>114</v>
      </c>
      <c r="I59" s="136">
        <v>900000</v>
      </c>
      <c r="J59" s="137">
        <v>500</v>
      </c>
      <c r="K59" s="543"/>
      <c r="L59" s="543"/>
      <c r="M59" s="543"/>
      <c r="N59" s="132">
        <v>5598.8</v>
      </c>
      <c r="O59" s="138">
        <v>5598.8</v>
      </c>
      <c r="P59" s="134">
        <v>6164.7</v>
      </c>
      <c r="Q59" s="138">
        <v>6164.7</v>
      </c>
      <c r="R59" s="132">
        <v>7071.6</v>
      </c>
      <c r="S59" s="138">
        <v>7071.6</v>
      </c>
      <c r="T59" s="132">
        <v>6787.7</v>
      </c>
      <c r="U59" s="138">
        <v>6787.7</v>
      </c>
      <c r="V59" s="132">
        <v>25622.8</v>
      </c>
      <c r="W59" s="138">
        <v>25622.8</v>
      </c>
      <c r="X59" s="104"/>
    </row>
    <row r="60" spans="1:24" ht="40.5" customHeight="1">
      <c r="A60" s="103"/>
      <c r="B60" s="541" t="s">
        <v>238</v>
      </c>
      <c r="C60" s="541"/>
      <c r="D60" s="541"/>
      <c r="E60" s="541"/>
      <c r="F60" s="541"/>
      <c r="G60" s="542"/>
      <c r="H60" s="135">
        <v>114</v>
      </c>
      <c r="I60" s="136">
        <v>900200</v>
      </c>
      <c r="J60" s="137">
        <v>500</v>
      </c>
      <c r="K60" s="543"/>
      <c r="L60" s="543"/>
      <c r="M60" s="543"/>
      <c r="N60" s="132">
        <v>5598.8</v>
      </c>
      <c r="O60" s="138">
        <v>5598.8</v>
      </c>
      <c r="P60" s="134">
        <v>6164.7</v>
      </c>
      <c r="Q60" s="138">
        <v>6164.7</v>
      </c>
      <c r="R60" s="132">
        <v>7071.6</v>
      </c>
      <c r="S60" s="138">
        <v>7071.6</v>
      </c>
      <c r="T60" s="132">
        <v>6787.7</v>
      </c>
      <c r="U60" s="138">
        <v>6787.7</v>
      </c>
      <c r="V60" s="132">
        <v>25622.8</v>
      </c>
      <c r="W60" s="138">
        <v>25622.8</v>
      </c>
      <c r="X60" s="104"/>
    </row>
    <row r="61" spans="1:24" ht="27.75" customHeight="1">
      <c r="A61" s="103"/>
      <c r="B61" s="541" t="s">
        <v>239</v>
      </c>
      <c r="C61" s="541"/>
      <c r="D61" s="541"/>
      <c r="E61" s="541"/>
      <c r="F61" s="541"/>
      <c r="G61" s="542"/>
      <c r="H61" s="135">
        <v>114</v>
      </c>
      <c r="I61" s="136">
        <v>920000</v>
      </c>
      <c r="J61" s="137">
        <v>500</v>
      </c>
      <c r="K61" s="543"/>
      <c r="L61" s="543"/>
      <c r="M61" s="543"/>
      <c r="N61" s="132">
        <v>21902.1</v>
      </c>
      <c r="O61" s="138">
        <v>21902.1</v>
      </c>
      <c r="P61" s="134">
        <v>18429.8</v>
      </c>
      <c r="Q61" s="138">
        <v>18429.8</v>
      </c>
      <c r="R61" s="132">
        <v>14972</v>
      </c>
      <c r="S61" s="138">
        <v>14972</v>
      </c>
      <c r="T61" s="132">
        <v>9091.8</v>
      </c>
      <c r="U61" s="138">
        <v>9091.8</v>
      </c>
      <c r="V61" s="132">
        <v>64395.7</v>
      </c>
      <c r="W61" s="138">
        <v>64395.7</v>
      </c>
      <c r="X61" s="104"/>
    </row>
    <row r="62" spans="1:24" ht="24" customHeight="1">
      <c r="A62" s="103"/>
      <c r="B62" s="541" t="s">
        <v>240</v>
      </c>
      <c r="C62" s="541"/>
      <c r="D62" s="541"/>
      <c r="E62" s="541"/>
      <c r="F62" s="541"/>
      <c r="G62" s="542"/>
      <c r="H62" s="135">
        <v>114</v>
      </c>
      <c r="I62" s="136">
        <v>920300</v>
      </c>
      <c r="J62" s="137">
        <v>500</v>
      </c>
      <c r="K62" s="543"/>
      <c r="L62" s="543"/>
      <c r="M62" s="543"/>
      <c r="N62" s="132">
        <v>21902.1</v>
      </c>
      <c r="O62" s="138">
        <v>21902.1</v>
      </c>
      <c r="P62" s="134">
        <v>18429.8</v>
      </c>
      <c r="Q62" s="138">
        <v>18429.8</v>
      </c>
      <c r="R62" s="132">
        <v>14972</v>
      </c>
      <c r="S62" s="138">
        <v>14972</v>
      </c>
      <c r="T62" s="132">
        <v>9091.8</v>
      </c>
      <c r="U62" s="138">
        <v>9091.8</v>
      </c>
      <c r="V62" s="132">
        <v>64395.7</v>
      </c>
      <c r="W62" s="138">
        <v>64395.7</v>
      </c>
      <c r="X62" s="104"/>
    </row>
    <row r="63" spans="1:24" ht="28.5" customHeight="1">
      <c r="A63" s="103"/>
      <c r="B63" s="541" t="s">
        <v>241</v>
      </c>
      <c r="C63" s="541"/>
      <c r="D63" s="541"/>
      <c r="E63" s="541"/>
      <c r="F63" s="541"/>
      <c r="G63" s="542"/>
      <c r="H63" s="135">
        <v>114</v>
      </c>
      <c r="I63" s="136">
        <v>920302</v>
      </c>
      <c r="J63" s="137">
        <v>500</v>
      </c>
      <c r="K63" s="543"/>
      <c r="L63" s="543"/>
      <c r="M63" s="543"/>
      <c r="N63" s="132">
        <v>7807.5</v>
      </c>
      <c r="O63" s="138">
        <v>7807.5</v>
      </c>
      <c r="P63" s="134">
        <v>5785</v>
      </c>
      <c r="Q63" s="138">
        <v>5785</v>
      </c>
      <c r="R63" s="132">
        <v>5565</v>
      </c>
      <c r="S63" s="138">
        <v>5565</v>
      </c>
      <c r="T63" s="132">
        <v>3542.5</v>
      </c>
      <c r="U63" s="138">
        <v>3542.5</v>
      </c>
      <c r="V63" s="132">
        <v>22700</v>
      </c>
      <c r="W63" s="138">
        <v>22700</v>
      </c>
      <c r="X63" s="104"/>
    </row>
    <row r="64" spans="1:24" ht="27" customHeight="1">
      <c r="A64" s="103"/>
      <c r="B64" s="541" t="s">
        <v>242</v>
      </c>
      <c r="C64" s="541"/>
      <c r="D64" s="541"/>
      <c r="E64" s="541"/>
      <c r="F64" s="541"/>
      <c r="G64" s="542"/>
      <c r="H64" s="135">
        <v>114</v>
      </c>
      <c r="I64" s="136">
        <v>920327</v>
      </c>
      <c r="J64" s="137">
        <v>500</v>
      </c>
      <c r="K64" s="543"/>
      <c r="L64" s="543"/>
      <c r="M64" s="543"/>
      <c r="N64" s="132">
        <v>80.4</v>
      </c>
      <c r="O64" s="138">
        <v>80.4</v>
      </c>
      <c r="P64" s="134">
        <v>0</v>
      </c>
      <c r="Q64" s="138">
        <v>0</v>
      </c>
      <c r="R64" s="132">
        <v>0</v>
      </c>
      <c r="S64" s="138">
        <v>0</v>
      </c>
      <c r="T64" s="132">
        <v>0</v>
      </c>
      <c r="U64" s="138">
        <v>0</v>
      </c>
      <c r="V64" s="132">
        <v>80.4</v>
      </c>
      <c r="W64" s="138">
        <v>80.4</v>
      </c>
      <c r="X64" s="104"/>
    </row>
    <row r="65" spans="1:24" ht="20.25" customHeight="1">
      <c r="A65" s="103"/>
      <c r="B65" s="541" t="s">
        <v>243</v>
      </c>
      <c r="C65" s="541"/>
      <c r="D65" s="541"/>
      <c r="E65" s="541"/>
      <c r="F65" s="541"/>
      <c r="G65" s="542"/>
      <c r="H65" s="135">
        <v>114</v>
      </c>
      <c r="I65" s="136">
        <v>920347</v>
      </c>
      <c r="J65" s="137">
        <v>500</v>
      </c>
      <c r="K65" s="543"/>
      <c r="L65" s="543"/>
      <c r="M65" s="543"/>
      <c r="N65" s="132">
        <v>2700</v>
      </c>
      <c r="O65" s="138">
        <v>2700</v>
      </c>
      <c r="P65" s="134">
        <v>4700</v>
      </c>
      <c r="Q65" s="138">
        <v>4700</v>
      </c>
      <c r="R65" s="132">
        <v>3758.3</v>
      </c>
      <c r="S65" s="138">
        <v>3758.3</v>
      </c>
      <c r="T65" s="132">
        <v>0</v>
      </c>
      <c r="U65" s="138">
        <v>0</v>
      </c>
      <c r="V65" s="132">
        <v>11158.3</v>
      </c>
      <c r="W65" s="138">
        <v>11158.3</v>
      </c>
      <c r="X65" s="104"/>
    </row>
    <row r="66" spans="1:24" ht="27.75" customHeight="1">
      <c r="A66" s="103"/>
      <c r="B66" s="541" t="s">
        <v>244</v>
      </c>
      <c r="C66" s="541"/>
      <c r="D66" s="541"/>
      <c r="E66" s="541"/>
      <c r="F66" s="541"/>
      <c r="G66" s="542"/>
      <c r="H66" s="135">
        <v>114</v>
      </c>
      <c r="I66" s="136">
        <v>920348</v>
      </c>
      <c r="J66" s="137">
        <v>500</v>
      </c>
      <c r="K66" s="543"/>
      <c r="L66" s="543"/>
      <c r="M66" s="543"/>
      <c r="N66" s="132">
        <v>3632.2</v>
      </c>
      <c r="O66" s="138">
        <v>3632.2</v>
      </c>
      <c r="P66" s="134">
        <v>3623</v>
      </c>
      <c r="Q66" s="138">
        <v>3623</v>
      </c>
      <c r="R66" s="132">
        <v>3623</v>
      </c>
      <c r="S66" s="138">
        <v>3623</v>
      </c>
      <c r="T66" s="132">
        <v>3623.6</v>
      </c>
      <c r="U66" s="138">
        <v>3623.6</v>
      </c>
      <c r="V66" s="132">
        <v>14501.8</v>
      </c>
      <c r="W66" s="138">
        <v>14501.8</v>
      </c>
      <c r="X66" s="104"/>
    </row>
    <row r="67" spans="1:24" ht="18" customHeight="1">
      <c r="A67" s="103"/>
      <c r="B67" s="541" t="s">
        <v>245</v>
      </c>
      <c r="C67" s="541"/>
      <c r="D67" s="541"/>
      <c r="E67" s="541"/>
      <c r="F67" s="541"/>
      <c r="G67" s="542"/>
      <c r="H67" s="135">
        <v>114</v>
      </c>
      <c r="I67" s="136">
        <v>920353</v>
      </c>
      <c r="J67" s="137">
        <v>500</v>
      </c>
      <c r="K67" s="543"/>
      <c r="L67" s="543"/>
      <c r="M67" s="543"/>
      <c r="N67" s="132">
        <v>4628</v>
      </c>
      <c r="O67" s="138">
        <v>4628</v>
      </c>
      <c r="P67" s="134">
        <v>3471</v>
      </c>
      <c r="Q67" s="138">
        <v>3471</v>
      </c>
      <c r="R67" s="132">
        <v>1735.5</v>
      </c>
      <c r="S67" s="138">
        <v>1735.5</v>
      </c>
      <c r="T67" s="132">
        <v>1735.5</v>
      </c>
      <c r="U67" s="138">
        <v>1735.5</v>
      </c>
      <c r="V67" s="132">
        <v>11570</v>
      </c>
      <c r="W67" s="138">
        <v>11570</v>
      </c>
      <c r="X67" s="104"/>
    </row>
    <row r="68" spans="1:24" ht="25.5" customHeight="1">
      <c r="A68" s="103"/>
      <c r="B68" s="541" t="s">
        <v>246</v>
      </c>
      <c r="C68" s="541"/>
      <c r="D68" s="541"/>
      <c r="E68" s="541"/>
      <c r="F68" s="541"/>
      <c r="G68" s="542"/>
      <c r="H68" s="135">
        <v>114</v>
      </c>
      <c r="I68" s="136">
        <v>920360</v>
      </c>
      <c r="J68" s="137">
        <v>500</v>
      </c>
      <c r="K68" s="543"/>
      <c r="L68" s="543"/>
      <c r="M68" s="543"/>
      <c r="N68" s="132">
        <v>2863.8</v>
      </c>
      <c r="O68" s="138">
        <v>2863.8</v>
      </c>
      <c r="P68" s="134">
        <v>660.6</v>
      </c>
      <c r="Q68" s="138">
        <v>660.6</v>
      </c>
      <c r="R68" s="132">
        <v>100</v>
      </c>
      <c r="S68" s="138">
        <v>100</v>
      </c>
      <c r="T68" s="132">
        <v>0</v>
      </c>
      <c r="U68" s="138">
        <v>0</v>
      </c>
      <c r="V68" s="132">
        <v>3624.4</v>
      </c>
      <c r="W68" s="138">
        <v>3624.4</v>
      </c>
      <c r="X68" s="104"/>
    </row>
    <row r="69" spans="1:24" ht="21.75" customHeight="1">
      <c r="A69" s="103"/>
      <c r="B69" s="541" t="s">
        <v>247</v>
      </c>
      <c r="C69" s="541"/>
      <c r="D69" s="541"/>
      <c r="E69" s="541"/>
      <c r="F69" s="541"/>
      <c r="G69" s="542"/>
      <c r="H69" s="135">
        <v>114</v>
      </c>
      <c r="I69" s="136">
        <v>920361</v>
      </c>
      <c r="J69" s="137">
        <v>500</v>
      </c>
      <c r="K69" s="543"/>
      <c r="L69" s="543"/>
      <c r="M69" s="543"/>
      <c r="N69" s="132">
        <v>190.2</v>
      </c>
      <c r="O69" s="138">
        <v>190.2</v>
      </c>
      <c r="P69" s="134">
        <v>190.2</v>
      </c>
      <c r="Q69" s="138">
        <v>190.2</v>
      </c>
      <c r="R69" s="132">
        <v>190.2</v>
      </c>
      <c r="S69" s="138">
        <v>190.2</v>
      </c>
      <c r="T69" s="132">
        <v>190.2</v>
      </c>
      <c r="U69" s="138">
        <v>190.2</v>
      </c>
      <c r="V69" s="132">
        <v>760.8</v>
      </c>
      <c r="W69" s="138">
        <v>760.8</v>
      </c>
      <c r="X69" s="104"/>
    </row>
    <row r="70" spans="1:24" ht="30" customHeight="1">
      <c r="A70" s="103"/>
      <c r="B70" s="541" t="s">
        <v>248</v>
      </c>
      <c r="C70" s="541"/>
      <c r="D70" s="541"/>
      <c r="E70" s="541"/>
      <c r="F70" s="541"/>
      <c r="G70" s="542"/>
      <c r="H70" s="135">
        <v>114</v>
      </c>
      <c r="I70" s="136">
        <v>930000</v>
      </c>
      <c r="J70" s="137">
        <v>1</v>
      </c>
      <c r="K70" s="543"/>
      <c r="L70" s="543"/>
      <c r="M70" s="543"/>
      <c r="N70" s="132">
        <v>58676.2</v>
      </c>
      <c r="O70" s="138">
        <v>58676.2</v>
      </c>
      <c r="P70" s="134">
        <v>60501.9</v>
      </c>
      <c r="Q70" s="138">
        <v>60501.9</v>
      </c>
      <c r="R70" s="132">
        <v>56318.5</v>
      </c>
      <c r="S70" s="138">
        <v>56318.5</v>
      </c>
      <c r="T70" s="132">
        <v>52426.3</v>
      </c>
      <c r="U70" s="138">
        <v>52426.3</v>
      </c>
      <c r="V70" s="132">
        <v>227922.9</v>
      </c>
      <c r="W70" s="138">
        <v>227922.9</v>
      </c>
      <c r="X70" s="104"/>
    </row>
    <row r="71" spans="1:24" ht="30" customHeight="1">
      <c r="A71" s="103"/>
      <c r="B71" s="541" t="s">
        <v>249</v>
      </c>
      <c r="C71" s="541"/>
      <c r="D71" s="541"/>
      <c r="E71" s="541"/>
      <c r="F71" s="541"/>
      <c r="G71" s="542"/>
      <c r="H71" s="135">
        <v>114</v>
      </c>
      <c r="I71" s="136">
        <v>939900</v>
      </c>
      <c r="J71" s="137">
        <v>1</v>
      </c>
      <c r="K71" s="543"/>
      <c r="L71" s="543"/>
      <c r="M71" s="543"/>
      <c r="N71" s="132">
        <v>58676.2</v>
      </c>
      <c r="O71" s="138">
        <v>58676.2</v>
      </c>
      <c r="P71" s="134">
        <v>60501.9</v>
      </c>
      <c r="Q71" s="138">
        <v>60501.9</v>
      </c>
      <c r="R71" s="132">
        <v>56318.5</v>
      </c>
      <c r="S71" s="138">
        <v>56318.5</v>
      </c>
      <c r="T71" s="132">
        <v>52426.3</v>
      </c>
      <c r="U71" s="138">
        <v>52426.3</v>
      </c>
      <c r="V71" s="132">
        <v>227922.9</v>
      </c>
      <c r="W71" s="138">
        <v>227922.9</v>
      </c>
      <c r="X71" s="104"/>
    </row>
    <row r="72" spans="1:24" ht="43.5" customHeight="1">
      <c r="A72" s="103"/>
      <c r="B72" s="541" t="s">
        <v>250</v>
      </c>
      <c r="C72" s="541"/>
      <c r="D72" s="541"/>
      <c r="E72" s="541"/>
      <c r="F72" s="541"/>
      <c r="G72" s="542"/>
      <c r="H72" s="135">
        <v>114</v>
      </c>
      <c r="I72" s="136">
        <v>939901</v>
      </c>
      <c r="J72" s="137">
        <v>1</v>
      </c>
      <c r="K72" s="543"/>
      <c r="L72" s="543"/>
      <c r="M72" s="543"/>
      <c r="N72" s="132">
        <v>12367.8</v>
      </c>
      <c r="O72" s="138">
        <v>12367.8</v>
      </c>
      <c r="P72" s="134">
        <v>14000</v>
      </c>
      <c r="Q72" s="138">
        <v>14000</v>
      </c>
      <c r="R72" s="132">
        <v>14398.9</v>
      </c>
      <c r="S72" s="138">
        <v>14398.9</v>
      </c>
      <c r="T72" s="132">
        <v>10937.4</v>
      </c>
      <c r="U72" s="138">
        <v>10937.4</v>
      </c>
      <c r="V72" s="132">
        <v>51704.2</v>
      </c>
      <c r="W72" s="138">
        <v>51704.2</v>
      </c>
      <c r="X72" s="104"/>
    </row>
    <row r="73" spans="1:24" ht="36" customHeight="1">
      <c r="A73" s="103"/>
      <c r="B73" s="541" t="s">
        <v>251</v>
      </c>
      <c r="C73" s="541"/>
      <c r="D73" s="541"/>
      <c r="E73" s="541"/>
      <c r="F73" s="541"/>
      <c r="G73" s="542"/>
      <c r="H73" s="135">
        <v>114</v>
      </c>
      <c r="I73" s="136">
        <v>939902</v>
      </c>
      <c r="J73" s="137">
        <v>1</v>
      </c>
      <c r="K73" s="543"/>
      <c r="L73" s="543"/>
      <c r="M73" s="543"/>
      <c r="N73" s="132">
        <v>208.1</v>
      </c>
      <c r="O73" s="138">
        <v>208.1</v>
      </c>
      <c r="P73" s="134">
        <v>205.1</v>
      </c>
      <c r="Q73" s="138">
        <v>205.1</v>
      </c>
      <c r="R73" s="132">
        <v>0</v>
      </c>
      <c r="S73" s="138">
        <v>0</v>
      </c>
      <c r="T73" s="132">
        <v>0</v>
      </c>
      <c r="U73" s="138">
        <v>0</v>
      </c>
      <c r="V73" s="132">
        <v>413.1</v>
      </c>
      <c r="W73" s="138">
        <v>413.1</v>
      </c>
      <c r="X73" s="104"/>
    </row>
    <row r="74" spans="1:24" ht="72.75" customHeight="1">
      <c r="A74" s="103"/>
      <c r="B74" s="541" t="s">
        <v>252</v>
      </c>
      <c r="C74" s="541"/>
      <c r="D74" s="541"/>
      <c r="E74" s="541"/>
      <c r="F74" s="541"/>
      <c r="G74" s="542"/>
      <c r="H74" s="135">
        <v>114</v>
      </c>
      <c r="I74" s="136">
        <v>939903</v>
      </c>
      <c r="J74" s="137">
        <v>1</v>
      </c>
      <c r="K74" s="543"/>
      <c r="L74" s="543"/>
      <c r="M74" s="543"/>
      <c r="N74" s="132">
        <v>4251.4</v>
      </c>
      <c r="O74" s="138">
        <v>4251.4</v>
      </c>
      <c r="P74" s="134">
        <v>4213.8</v>
      </c>
      <c r="Q74" s="138">
        <v>4213.8</v>
      </c>
      <c r="R74" s="132">
        <v>4000.8</v>
      </c>
      <c r="S74" s="138">
        <v>4000.8</v>
      </c>
      <c r="T74" s="132">
        <v>4287.3</v>
      </c>
      <c r="U74" s="138">
        <v>4287.3</v>
      </c>
      <c r="V74" s="132">
        <v>16753.3</v>
      </c>
      <c r="W74" s="138">
        <v>16753.3</v>
      </c>
      <c r="X74" s="104"/>
    </row>
    <row r="75" spans="1:24" ht="33.75" customHeight="1">
      <c r="A75" s="103"/>
      <c r="B75" s="541" t="s">
        <v>253</v>
      </c>
      <c r="C75" s="541"/>
      <c r="D75" s="541"/>
      <c r="E75" s="541"/>
      <c r="F75" s="541"/>
      <c r="G75" s="542"/>
      <c r="H75" s="135">
        <v>114</v>
      </c>
      <c r="I75" s="136">
        <v>939904</v>
      </c>
      <c r="J75" s="137">
        <v>1</v>
      </c>
      <c r="K75" s="543"/>
      <c r="L75" s="543"/>
      <c r="M75" s="543"/>
      <c r="N75" s="132">
        <v>6840.9</v>
      </c>
      <c r="O75" s="138">
        <v>6840.9</v>
      </c>
      <c r="P75" s="134">
        <v>5107.5</v>
      </c>
      <c r="Q75" s="138">
        <v>5107.5</v>
      </c>
      <c r="R75" s="132">
        <v>4460.6</v>
      </c>
      <c r="S75" s="138">
        <v>4460.6</v>
      </c>
      <c r="T75" s="132">
        <v>4508.2</v>
      </c>
      <c r="U75" s="138">
        <v>4508.2</v>
      </c>
      <c r="V75" s="132">
        <v>20917.1</v>
      </c>
      <c r="W75" s="138">
        <v>20917.1</v>
      </c>
      <c r="X75" s="104"/>
    </row>
    <row r="76" spans="1:24" ht="35.25" customHeight="1">
      <c r="A76" s="103"/>
      <c r="B76" s="541" t="s">
        <v>254</v>
      </c>
      <c r="C76" s="541"/>
      <c r="D76" s="541"/>
      <c r="E76" s="541"/>
      <c r="F76" s="541"/>
      <c r="G76" s="542"/>
      <c r="H76" s="135">
        <v>114</v>
      </c>
      <c r="I76" s="136">
        <v>939906</v>
      </c>
      <c r="J76" s="137">
        <v>1</v>
      </c>
      <c r="K76" s="543"/>
      <c r="L76" s="543"/>
      <c r="M76" s="543"/>
      <c r="N76" s="132">
        <v>3907.5</v>
      </c>
      <c r="O76" s="138">
        <v>3907.5</v>
      </c>
      <c r="P76" s="134">
        <v>4095.8</v>
      </c>
      <c r="Q76" s="138">
        <v>4095.8</v>
      </c>
      <c r="R76" s="132">
        <v>3966.4</v>
      </c>
      <c r="S76" s="138">
        <v>3966.4</v>
      </c>
      <c r="T76" s="132">
        <v>3886.2</v>
      </c>
      <c r="U76" s="138">
        <v>3886.2</v>
      </c>
      <c r="V76" s="132">
        <v>15856</v>
      </c>
      <c r="W76" s="138">
        <v>15856</v>
      </c>
      <c r="X76" s="104"/>
    </row>
    <row r="77" spans="1:24" ht="33" customHeight="1">
      <c r="A77" s="103"/>
      <c r="B77" s="541" t="s">
        <v>255</v>
      </c>
      <c r="C77" s="541"/>
      <c r="D77" s="541"/>
      <c r="E77" s="541"/>
      <c r="F77" s="541"/>
      <c r="G77" s="542"/>
      <c r="H77" s="135">
        <v>114</v>
      </c>
      <c r="I77" s="136">
        <v>939907</v>
      </c>
      <c r="J77" s="137">
        <v>1</v>
      </c>
      <c r="K77" s="543"/>
      <c r="L77" s="543"/>
      <c r="M77" s="543"/>
      <c r="N77" s="132">
        <v>5868.8</v>
      </c>
      <c r="O77" s="138">
        <v>5868.8</v>
      </c>
      <c r="P77" s="134">
        <v>6177.7</v>
      </c>
      <c r="Q77" s="138">
        <v>6177.7</v>
      </c>
      <c r="R77" s="132">
        <v>6078.2</v>
      </c>
      <c r="S77" s="138">
        <v>6078.2</v>
      </c>
      <c r="T77" s="132">
        <v>5450.6</v>
      </c>
      <c r="U77" s="138">
        <v>5450.6</v>
      </c>
      <c r="V77" s="132">
        <v>23575.3</v>
      </c>
      <c r="W77" s="138">
        <v>23575.3</v>
      </c>
      <c r="X77" s="104"/>
    </row>
    <row r="78" spans="1:24" ht="22.5" customHeight="1">
      <c r="A78" s="103"/>
      <c r="B78" s="541" t="s">
        <v>256</v>
      </c>
      <c r="C78" s="541"/>
      <c r="D78" s="541"/>
      <c r="E78" s="541"/>
      <c r="F78" s="541"/>
      <c r="G78" s="542"/>
      <c r="H78" s="135">
        <v>114</v>
      </c>
      <c r="I78" s="136">
        <v>939908</v>
      </c>
      <c r="J78" s="137">
        <v>1</v>
      </c>
      <c r="K78" s="543"/>
      <c r="L78" s="543"/>
      <c r="M78" s="543"/>
      <c r="N78" s="132">
        <v>18029.9</v>
      </c>
      <c r="O78" s="138">
        <v>18029.9</v>
      </c>
      <c r="P78" s="134">
        <v>18654.5</v>
      </c>
      <c r="Q78" s="138">
        <v>18654.5</v>
      </c>
      <c r="R78" s="132">
        <v>15916.3</v>
      </c>
      <c r="S78" s="138">
        <v>15916.3</v>
      </c>
      <c r="T78" s="132">
        <v>16702.9</v>
      </c>
      <c r="U78" s="138">
        <v>16702.9</v>
      </c>
      <c r="V78" s="132">
        <v>69303.6</v>
      </c>
      <c r="W78" s="138">
        <v>69303.6</v>
      </c>
      <c r="X78" s="104"/>
    </row>
    <row r="79" spans="1:24" ht="21.75" customHeight="1">
      <c r="A79" s="103"/>
      <c r="B79" s="541" t="s">
        <v>257</v>
      </c>
      <c r="C79" s="541"/>
      <c r="D79" s="541"/>
      <c r="E79" s="541"/>
      <c r="F79" s="541"/>
      <c r="G79" s="542"/>
      <c r="H79" s="135">
        <v>114</v>
      </c>
      <c r="I79" s="136">
        <v>939909</v>
      </c>
      <c r="J79" s="137">
        <v>1</v>
      </c>
      <c r="K79" s="543"/>
      <c r="L79" s="543"/>
      <c r="M79" s="543"/>
      <c r="N79" s="132">
        <v>276.3</v>
      </c>
      <c r="O79" s="138">
        <v>276.3</v>
      </c>
      <c r="P79" s="134">
        <v>271.7</v>
      </c>
      <c r="Q79" s="138">
        <v>271.7</v>
      </c>
      <c r="R79" s="132">
        <v>249.1</v>
      </c>
      <c r="S79" s="138">
        <v>249.1</v>
      </c>
      <c r="T79" s="132">
        <v>234.4</v>
      </c>
      <c r="U79" s="138">
        <v>234.4</v>
      </c>
      <c r="V79" s="132">
        <v>1031.5</v>
      </c>
      <c r="W79" s="138">
        <v>1031.5</v>
      </c>
      <c r="X79" s="104"/>
    </row>
    <row r="80" spans="1:24" ht="35.25" customHeight="1">
      <c r="A80" s="103"/>
      <c r="B80" s="541" t="s">
        <v>258</v>
      </c>
      <c r="C80" s="541"/>
      <c r="D80" s="541"/>
      <c r="E80" s="541"/>
      <c r="F80" s="541"/>
      <c r="G80" s="542"/>
      <c r="H80" s="135">
        <v>114</v>
      </c>
      <c r="I80" s="136">
        <v>939910</v>
      </c>
      <c r="J80" s="137">
        <v>1</v>
      </c>
      <c r="K80" s="543"/>
      <c r="L80" s="543"/>
      <c r="M80" s="543"/>
      <c r="N80" s="132">
        <v>4548.5</v>
      </c>
      <c r="O80" s="138">
        <v>4548.5</v>
      </c>
      <c r="P80" s="134">
        <v>5398.8</v>
      </c>
      <c r="Q80" s="138">
        <v>5398.8</v>
      </c>
      <c r="R80" s="132">
        <v>4871.2</v>
      </c>
      <c r="S80" s="138">
        <v>4871.2</v>
      </c>
      <c r="T80" s="132">
        <v>4398.8</v>
      </c>
      <c r="U80" s="138">
        <v>4398.8</v>
      </c>
      <c r="V80" s="132">
        <v>19217.3</v>
      </c>
      <c r="W80" s="138">
        <v>19217.3</v>
      </c>
      <c r="X80" s="104"/>
    </row>
    <row r="81" spans="1:24" ht="88.5" customHeight="1">
      <c r="A81" s="103"/>
      <c r="B81" s="541" t="s">
        <v>259</v>
      </c>
      <c r="C81" s="541"/>
      <c r="D81" s="541"/>
      <c r="E81" s="541"/>
      <c r="F81" s="541"/>
      <c r="G81" s="542"/>
      <c r="H81" s="135">
        <v>114</v>
      </c>
      <c r="I81" s="136">
        <v>939911</v>
      </c>
      <c r="J81" s="137">
        <v>1</v>
      </c>
      <c r="K81" s="543"/>
      <c r="L81" s="543"/>
      <c r="M81" s="543"/>
      <c r="N81" s="132">
        <v>2377</v>
      </c>
      <c r="O81" s="138">
        <v>2377</v>
      </c>
      <c r="P81" s="134">
        <v>2377</v>
      </c>
      <c r="Q81" s="138">
        <v>2377</v>
      </c>
      <c r="R81" s="132">
        <v>2377</v>
      </c>
      <c r="S81" s="138">
        <v>2377</v>
      </c>
      <c r="T81" s="132">
        <v>2020.5</v>
      </c>
      <c r="U81" s="138">
        <v>2020.5</v>
      </c>
      <c r="V81" s="132">
        <v>9151.5</v>
      </c>
      <c r="W81" s="138">
        <v>9151.5</v>
      </c>
      <c r="X81" s="104"/>
    </row>
    <row r="82" spans="1:24" ht="47.25" customHeight="1">
      <c r="A82" s="103"/>
      <c r="B82" s="541" t="s">
        <v>260</v>
      </c>
      <c r="C82" s="541"/>
      <c r="D82" s="541"/>
      <c r="E82" s="541"/>
      <c r="F82" s="541"/>
      <c r="G82" s="542"/>
      <c r="H82" s="135">
        <v>114</v>
      </c>
      <c r="I82" s="136">
        <v>1020000</v>
      </c>
      <c r="J82" s="137">
        <v>3</v>
      </c>
      <c r="K82" s="543"/>
      <c r="L82" s="543"/>
      <c r="M82" s="543"/>
      <c r="N82" s="132">
        <v>500.3</v>
      </c>
      <c r="O82" s="138">
        <v>500.3</v>
      </c>
      <c r="P82" s="134">
        <v>0</v>
      </c>
      <c r="Q82" s="138">
        <v>0</v>
      </c>
      <c r="R82" s="132">
        <v>0</v>
      </c>
      <c r="S82" s="138">
        <v>0</v>
      </c>
      <c r="T82" s="132">
        <v>0</v>
      </c>
      <c r="U82" s="138">
        <v>0</v>
      </c>
      <c r="V82" s="132">
        <v>500.3</v>
      </c>
      <c r="W82" s="138">
        <v>500.3</v>
      </c>
      <c r="X82" s="104"/>
    </row>
    <row r="83" spans="1:24" ht="32.25" customHeight="1">
      <c r="A83" s="103"/>
      <c r="B83" s="541" t="s">
        <v>261</v>
      </c>
      <c r="C83" s="541"/>
      <c r="D83" s="541"/>
      <c r="E83" s="541"/>
      <c r="F83" s="541"/>
      <c r="G83" s="542"/>
      <c r="H83" s="135">
        <v>114</v>
      </c>
      <c r="I83" s="136">
        <v>1020200</v>
      </c>
      <c r="J83" s="137">
        <v>3</v>
      </c>
      <c r="K83" s="543"/>
      <c r="L83" s="543"/>
      <c r="M83" s="543"/>
      <c r="N83" s="132">
        <v>500.3</v>
      </c>
      <c r="O83" s="138">
        <v>500.3</v>
      </c>
      <c r="P83" s="134">
        <v>0</v>
      </c>
      <c r="Q83" s="138">
        <v>0</v>
      </c>
      <c r="R83" s="132">
        <v>0</v>
      </c>
      <c r="S83" s="138">
        <v>0</v>
      </c>
      <c r="T83" s="132">
        <v>0</v>
      </c>
      <c r="U83" s="138">
        <v>0</v>
      </c>
      <c r="V83" s="132">
        <v>500.3</v>
      </c>
      <c r="W83" s="138">
        <v>500.3</v>
      </c>
      <c r="X83" s="104"/>
    </row>
    <row r="84" spans="1:24" ht="57" customHeight="1">
      <c r="A84" s="103"/>
      <c r="B84" s="541" t="s">
        <v>262</v>
      </c>
      <c r="C84" s="541"/>
      <c r="D84" s="541"/>
      <c r="E84" s="541"/>
      <c r="F84" s="541"/>
      <c r="G84" s="542"/>
      <c r="H84" s="135">
        <v>114</v>
      </c>
      <c r="I84" s="136">
        <v>1020201</v>
      </c>
      <c r="J84" s="137">
        <v>3</v>
      </c>
      <c r="K84" s="543"/>
      <c r="L84" s="543"/>
      <c r="M84" s="543"/>
      <c r="N84" s="132">
        <v>500.3</v>
      </c>
      <c r="O84" s="138">
        <v>500.3</v>
      </c>
      <c r="P84" s="134">
        <v>0</v>
      </c>
      <c r="Q84" s="138">
        <v>0</v>
      </c>
      <c r="R84" s="132">
        <v>0</v>
      </c>
      <c r="S84" s="138">
        <v>0</v>
      </c>
      <c r="T84" s="132">
        <v>0</v>
      </c>
      <c r="U84" s="138">
        <v>0</v>
      </c>
      <c r="V84" s="132">
        <v>500.3</v>
      </c>
      <c r="W84" s="138">
        <v>500.3</v>
      </c>
      <c r="X84" s="104"/>
    </row>
    <row r="85" spans="1:24" ht="33" customHeight="1">
      <c r="A85" s="103"/>
      <c r="B85" s="541" t="s">
        <v>263</v>
      </c>
      <c r="C85" s="541"/>
      <c r="D85" s="541"/>
      <c r="E85" s="541"/>
      <c r="F85" s="541"/>
      <c r="G85" s="542"/>
      <c r="H85" s="135">
        <v>114</v>
      </c>
      <c r="I85" s="136">
        <v>4400000</v>
      </c>
      <c r="J85" s="137">
        <v>1</v>
      </c>
      <c r="K85" s="543"/>
      <c r="L85" s="543"/>
      <c r="M85" s="543"/>
      <c r="N85" s="132">
        <v>954.7</v>
      </c>
      <c r="O85" s="138">
        <v>954.7</v>
      </c>
      <c r="P85" s="134">
        <v>1654.9</v>
      </c>
      <c r="Q85" s="138">
        <v>1654.9</v>
      </c>
      <c r="R85" s="132">
        <v>1284.9</v>
      </c>
      <c r="S85" s="138">
        <v>1284.9</v>
      </c>
      <c r="T85" s="132">
        <v>634.1</v>
      </c>
      <c r="U85" s="138">
        <v>634.1</v>
      </c>
      <c r="V85" s="132">
        <v>4528.5</v>
      </c>
      <c r="W85" s="138">
        <v>4528.5</v>
      </c>
      <c r="X85" s="104"/>
    </row>
    <row r="86" spans="1:24" ht="36.75" customHeight="1">
      <c r="A86" s="103"/>
      <c r="B86" s="541" t="s">
        <v>249</v>
      </c>
      <c r="C86" s="541"/>
      <c r="D86" s="541"/>
      <c r="E86" s="541"/>
      <c r="F86" s="541"/>
      <c r="G86" s="542"/>
      <c r="H86" s="135">
        <v>114</v>
      </c>
      <c r="I86" s="136">
        <v>4409900</v>
      </c>
      <c r="J86" s="137">
        <v>1</v>
      </c>
      <c r="K86" s="543"/>
      <c r="L86" s="543"/>
      <c r="M86" s="543"/>
      <c r="N86" s="132">
        <v>954.7</v>
      </c>
      <c r="O86" s="138">
        <v>954.7</v>
      </c>
      <c r="P86" s="134">
        <v>1654.9</v>
      </c>
      <c r="Q86" s="138">
        <v>1654.9</v>
      </c>
      <c r="R86" s="132">
        <v>1284.9</v>
      </c>
      <c r="S86" s="138">
        <v>1284.9</v>
      </c>
      <c r="T86" s="132">
        <v>634.1</v>
      </c>
      <c r="U86" s="138">
        <v>634.1</v>
      </c>
      <c r="V86" s="132">
        <v>4528.5</v>
      </c>
      <c r="W86" s="138">
        <v>4528.5</v>
      </c>
      <c r="X86" s="104"/>
    </row>
    <row r="87" spans="1:24" ht="21.75" customHeight="1">
      <c r="A87" s="103"/>
      <c r="B87" s="541" t="s">
        <v>264</v>
      </c>
      <c r="C87" s="541"/>
      <c r="D87" s="541"/>
      <c r="E87" s="541"/>
      <c r="F87" s="541"/>
      <c r="G87" s="542"/>
      <c r="H87" s="135">
        <v>114</v>
      </c>
      <c r="I87" s="136">
        <v>4409909</v>
      </c>
      <c r="J87" s="137">
        <v>1</v>
      </c>
      <c r="K87" s="543"/>
      <c r="L87" s="543"/>
      <c r="M87" s="543"/>
      <c r="N87" s="132">
        <v>954.7</v>
      </c>
      <c r="O87" s="138">
        <v>954.7</v>
      </c>
      <c r="P87" s="134">
        <v>1654.9</v>
      </c>
      <c r="Q87" s="138">
        <v>1654.9</v>
      </c>
      <c r="R87" s="132">
        <v>1284.9</v>
      </c>
      <c r="S87" s="138">
        <v>1284.9</v>
      </c>
      <c r="T87" s="132">
        <v>634.1</v>
      </c>
      <c r="U87" s="138">
        <v>634.1</v>
      </c>
      <c r="V87" s="132">
        <v>4528.5</v>
      </c>
      <c r="W87" s="138">
        <v>4528.5</v>
      </c>
      <c r="X87" s="104"/>
    </row>
    <row r="88" spans="1:24" ht="32.25" customHeight="1">
      <c r="A88" s="103"/>
      <c r="B88" s="538" t="s">
        <v>265</v>
      </c>
      <c r="C88" s="538"/>
      <c r="D88" s="538"/>
      <c r="E88" s="538"/>
      <c r="F88" s="538"/>
      <c r="G88" s="539"/>
      <c r="H88" s="143">
        <v>300</v>
      </c>
      <c r="I88" s="144">
        <v>0</v>
      </c>
      <c r="J88" s="145">
        <v>500</v>
      </c>
      <c r="K88" s="545"/>
      <c r="L88" s="545"/>
      <c r="M88" s="545"/>
      <c r="N88" s="132">
        <v>1498.5</v>
      </c>
      <c r="O88" s="146">
        <v>1498.5</v>
      </c>
      <c r="P88" s="134">
        <v>1217.7</v>
      </c>
      <c r="Q88" s="146">
        <v>1217.7</v>
      </c>
      <c r="R88" s="132">
        <v>651.2</v>
      </c>
      <c r="S88" s="146">
        <v>651.2</v>
      </c>
      <c r="T88" s="132">
        <v>449.9</v>
      </c>
      <c r="U88" s="146">
        <v>449.9</v>
      </c>
      <c r="V88" s="132">
        <v>3817.3</v>
      </c>
      <c r="W88" s="146">
        <v>3817.3</v>
      </c>
      <c r="X88" s="104"/>
    </row>
    <row r="89" spans="1:24" ht="59.25" customHeight="1">
      <c r="A89" s="103"/>
      <c r="B89" s="538" t="s">
        <v>266</v>
      </c>
      <c r="C89" s="538"/>
      <c r="D89" s="538"/>
      <c r="E89" s="538"/>
      <c r="F89" s="538"/>
      <c r="G89" s="539"/>
      <c r="H89" s="129">
        <v>309</v>
      </c>
      <c r="I89" s="130">
        <v>0</v>
      </c>
      <c r="J89" s="131">
        <v>500</v>
      </c>
      <c r="K89" s="540"/>
      <c r="L89" s="540"/>
      <c r="M89" s="540"/>
      <c r="N89" s="132">
        <v>1480.4</v>
      </c>
      <c r="O89" s="133">
        <v>1480.4</v>
      </c>
      <c r="P89" s="134">
        <v>1217.7</v>
      </c>
      <c r="Q89" s="133">
        <v>1217.7</v>
      </c>
      <c r="R89" s="132">
        <v>651.2</v>
      </c>
      <c r="S89" s="133">
        <v>651.2</v>
      </c>
      <c r="T89" s="132">
        <v>449.9</v>
      </c>
      <c r="U89" s="133">
        <v>449.9</v>
      </c>
      <c r="V89" s="132">
        <v>3799.2</v>
      </c>
      <c r="W89" s="133">
        <v>3799.2</v>
      </c>
      <c r="X89" s="104"/>
    </row>
    <row r="90" spans="1:24" ht="41.25" customHeight="1">
      <c r="A90" s="103"/>
      <c r="B90" s="541" t="s">
        <v>267</v>
      </c>
      <c r="C90" s="541"/>
      <c r="D90" s="541"/>
      <c r="E90" s="541"/>
      <c r="F90" s="541"/>
      <c r="G90" s="542"/>
      <c r="H90" s="135">
        <v>309</v>
      </c>
      <c r="I90" s="136">
        <v>2180000</v>
      </c>
      <c r="J90" s="137">
        <v>500</v>
      </c>
      <c r="K90" s="543"/>
      <c r="L90" s="543"/>
      <c r="M90" s="543"/>
      <c r="N90" s="132">
        <v>1480.4</v>
      </c>
      <c r="O90" s="138">
        <v>1480.4</v>
      </c>
      <c r="P90" s="134">
        <v>1217.7</v>
      </c>
      <c r="Q90" s="138">
        <v>1217.7</v>
      </c>
      <c r="R90" s="132">
        <v>651.2</v>
      </c>
      <c r="S90" s="138">
        <v>651.2</v>
      </c>
      <c r="T90" s="132">
        <v>449.9</v>
      </c>
      <c r="U90" s="138">
        <v>449.9</v>
      </c>
      <c r="V90" s="132">
        <v>3799.2</v>
      </c>
      <c r="W90" s="138">
        <v>3799.2</v>
      </c>
      <c r="X90" s="104"/>
    </row>
    <row r="91" spans="1:24" ht="42.75" customHeight="1">
      <c r="A91" s="103"/>
      <c r="B91" s="541" t="s">
        <v>268</v>
      </c>
      <c r="C91" s="541"/>
      <c r="D91" s="541"/>
      <c r="E91" s="541"/>
      <c r="F91" s="541"/>
      <c r="G91" s="542"/>
      <c r="H91" s="135">
        <v>309</v>
      </c>
      <c r="I91" s="136">
        <v>2180100</v>
      </c>
      <c r="J91" s="137">
        <v>500</v>
      </c>
      <c r="K91" s="543"/>
      <c r="L91" s="543"/>
      <c r="M91" s="543"/>
      <c r="N91" s="132">
        <v>1480.4</v>
      </c>
      <c r="O91" s="138">
        <v>1480.4</v>
      </c>
      <c r="P91" s="134">
        <v>1217.7</v>
      </c>
      <c r="Q91" s="138">
        <v>1217.7</v>
      </c>
      <c r="R91" s="132">
        <v>651.2</v>
      </c>
      <c r="S91" s="138">
        <v>651.2</v>
      </c>
      <c r="T91" s="132">
        <v>449.9</v>
      </c>
      <c r="U91" s="138">
        <v>449.9</v>
      </c>
      <c r="V91" s="132">
        <v>3799.2</v>
      </c>
      <c r="W91" s="138">
        <v>3799.2</v>
      </c>
      <c r="X91" s="104"/>
    </row>
    <row r="92" spans="1:24" ht="48" customHeight="1">
      <c r="A92" s="103"/>
      <c r="B92" s="541" t="s">
        <v>267</v>
      </c>
      <c r="C92" s="541"/>
      <c r="D92" s="541"/>
      <c r="E92" s="541"/>
      <c r="F92" s="541"/>
      <c r="G92" s="542"/>
      <c r="H92" s="135">
        <v>309</v>
      </c>
      <c r="I92" s="136">
        <v>2180102</v>
      </c>
      <c r="J92" s="137">
        <v>500</v>
      </c>
      <c r="K92" s="543"/>
      <c r="L92" s="543"/>
      <c r="M92" s="543"/>
      <c r="N92" s="132">
        <v>1480.4</v>
      </c>
      <c r="O92" s="138">
        <v>1480.4</v>
      </c>
      <c r="P92" s="134">
        <v>1217.7</v>
      </c>
      <c r="Q92" s="138">
        <v>1217.7</v>
      </c>
      <c r="R92" s="132">
        <v>651.2</v>
      </c>
      <c r="S92" s="138">
        <v>651.2</v>
      </c>
      <c r="T92" s="132">
        <v>449.9</v>
      </c>
      <c r="U92" s="138">
        <v>449.9</v>
      </c>
      <c r="V92" s="132">
        <v>3799.2</v>
      </c>
      <c r="W92" s="138">
        <v>3799.2</v>
      </c>
      <c r="X92" s="104"/>
    </row>
    <row r="93" spans="1:24" ht="43.5" customHeight="1">
      <c r="A93" s="103"/>
      <c r="B93" s="538" t="s">
        <v>269</v>
      </c>
      <c r="C93" s="538"/>
      <c r="D93" s="538"/>
      <c r="E93" s="538"/>
      <c r="F93" s="538"/>
      <c r="G93" s="539"/>
      <c r="H93" s="129">
        <v>314</v>
      </c>
      <c r="I93" s="130">
        <v>0</v>
      </c>
      <c r="J93" s="131">
        <v>500</v>
      </c>
      <c r="K93" s="540"/>
      <c r="L93" s="540"/>
      <c r="M93" s="540"/>
      <c r="N93" s="132">
        <v>18.1</v>
      </c>
      <c r="O93" s="133">
        <v>18.1</v>
      </c>
      <c r="P93" s="134">
        <v>0</v>
      </c>
      <c r="Q93" s="133">
        <v>0</v>
      </c>
      <c r="R93" s="132">
        <v>0</v>
      </c>
      <c r="S93" s="133">
        <v>0</v>
      </c>
      <c r="T93" s="132">
        <v>0</v>
      </c>
      <c r="U93" s="133">
        <v>0</v>
      </c>
      <c r="V93" s="132">
        <v>18.1</v>
      </c>
      <c r="W93" s="133">
        <v>18.1</v>
      </c>
      <c r="X93" s="104"/>
    </row>
    <row r="94" spans="1:24" ht="31.5" customHeight="1">
      <c r="A94" s="103"/>
      <c r="B94" s="541" t="s">
        <v>270</v>
      </c>
      <c r="C94" s="541"/>
      <c r="D94" s="541"/>
      <c r="E94" s="541"/>
      <c r="F94" s="541"/>
      <c r="G94" s="542"/>
      <c r="H94" s="135">
        <v>314</v>
      </c>
      <c r="I94" s="136">
        <v>7950000</v>
      </c>
      <c r="J94" s="137">
        <v>500</v>
      </c>
      <c r="K94" s="543"/>
      <c r="L94" s="543"/>
      <c r="M94" s="543"/>
      <c r="N94" s="132">
        <v>18.1</v>
      </c>
      <c r="O94" s="138">
        <v>18.1</v>
      </c>
      <c r="P94" s="134">
        <v>0</v>
      </c>
      <c r="Q94" s="138">
        <v>0</v>
      </c>
      <c r="R94" s="132">
        <v>0</v>
      </c>
      <c r="S94" s="138">
        <v>0</v>
      </c>
      <c r="T94" s="132">
        <v>0</v>
      </c>
      <c r="U94" s="138">
        <v>0</v>
      </c>
      <c r="V94" s="132">
        <v>18.1</v>
      </c>
      <c r="W94" s="138">
        <v>18.1</v>
      </c>
      <c r="X94" s="104"/>
    </row>
    <row r="95" spans="1:24" ht="43.5" customHeight="1">
      <c r="A95" s="103"/>
      <c r="B95" s="541" t="s">
        <v>271</v>
      </c>
      <c r="C95" s="541"/>
      <c r="D95" s="541"/>
      <c r="E95" s="541"/>
      <c r="F95" s="541"/>
      <c r="G95" s="542"/>
      <c r="H95" s="135">
        <v>314</v>
      </c>
      <c r="I95" s="136">
        <v>7950013</v>
      </c>
      <c r="J95" s="137">
        <v>500</v>
      </c>
      <c r="K95" s="543"/>
      <c r="L95" s="543"/>
      <c r="M95" s="543"/>
      <c r="N95" s="132">
        <v>18.1</v>
      </c>
      <c r="O95" s="138">
        <v>18.1</v>
      </c>
      <c r="P95" s="134">
        <v>0</v>
      </c>
      <c r="Q95" s="138">
        <v>0</v>
      </c>
      <c r="R95" s="132">
        <v>0</v>
      </c>
      <c r="S95" s="138">
        <v>0</v>
      </c>
      <c r="T95" s="132">
        <v>0</v>
      </c>
      <c r="U95" s="138">
        <v>0</v>
      </c>
      <c r="V95" s="132">
        <v>18.1</v>
      </c>
      <c r="W95" s="138">
        <v>18.1</v>
      </c>
      <c r="X95" s="104"/>
    </row>
    <row r="96" spans="1:24" ht="25.5" customHeight="1">
      <c r="A96" s="103"/>
      <c r="B96" s="538" t="s">
        <v>272</v>
      </c>
      <c r="C96" s="538"/>
      <c r="D96" s="538"/>
      <c r="E96" s="538"/>
      <c r="F96" s="538"/>
      <c r="G96" s="539"/>
      <c r="H96" s="143">
        <v>400</v>
      </c>
      <c r="I96" s="144">
        <v>0</v>
      </c>
      <c r="J96" s="145">
        <v>500</v>
      </c>
      <c r="K96" s="545"/>
      <c r="L96" s="545"/>
      <c r="M96" s="545"/>
      <c r="N96" s="132">
        <v>6797.2</v>
      </c>
      <c r="O96" s="146">
        <v>6797.2</v>
      </c>
      <c r="P96" s="134">
        <v>6348.3</v>
      </c>
      <c r="Q96" s="146">
        <v>6348.3</v>
      </c>
      <c r="R96" s="132">
        <v>4892.6</v>
      </c>
      <c r="S96" s="146">
        <v>4892.6</v>
      </c>
      <c r="T96" s="132">
        <v>6418.4</v>
      </c>
      <c r="U96" s="146">
        <v>6418.4</v>
      </c>
      <c r="V96" s="132">
        <v>24456.4</v>
      </c>
      <c r="W96" s="146">
        <v>24456.4</v>
      </c>
      <c r="X96" s="104"/>
    </row>
    <row r="97" spans="1:24" ht="18" customHeight="1">
      <c r="A97" s="103"/>
      <c r="B97" s="538" t="s">
        <v>273</v>
      </c>
      <c r="C97" s="538"/>
      <c r="D97" s="538"/>
      <c r="E97" s="538"/>
      <c r="F97" s="538"/>
      <c r="G97" s="539"/>
      <c r="H97" s="129">
        <v>408</v>
      </c>
      <c r="I97" s="130">
        <v>0</v>
      </c>
      <c r="J97" s="131">
        <v>500</v>
      </c>
      <c r="K97" s="540"/>
      <c r="L97" s="540"/>
      <c r="M97" s="540"/>
      <c r="N97" s="132">
        <v>6797.2</v>
      </c>
      <c r="O97" s="133">
        <v>6797.2</v>
      </c>
      <c r="P97" s="134">
        <v>6348.3</v>
      </c>
      <c r="Q97" s="133">
        <v>6348.3</v>
      </c>
      <c r="R97" s="132">
        <v>4892.6</v>
      </c>
      <c r="S97" s="133">
        <v>4892.6</v>
      </c>
      <c r="T97" s="132">
        <v>6418.4</v>
      </c>
      <c r="U97" s="133">
        <v>6418.4</v>
      </c>
      <c r="V97" s="132">
        <v>24456.4</v>
      </c>
      <c r="W97" s="133">
        <v>24456.4</v>
      </c>
      <c r="X97" s="104"/>
    </row>
    <row r="98" spans="1:24" ht="17.25" customHeight="1">
      <c r="A98" s="103"/>
      <c r="B98" s="541" t="s">
        <v>274</v>
      </c>
      <c r="C98" s="541"/>
      <c r="D98" s="541"/>
      <c r="E98" s="541"/>
      <c r="F98" s="541"/>
      <c r="G98" s="542"/>
      <c r="H98" s="135">
        <v>408</v>
      </c>
      <c r="I98" s="136">
        <v>3030000</v>
      </c>
      <c r="J98" s="137">
        <v>500</v>
      </c>
      <c r="K98" s="543"/>
      <c r="L98" s="543"/>
      <c r="M98" s="543"/>
      <c r="N98" s="132">
        <v>6797.2</v>
      </c>
      <c r="O98" s="138">
        <v>6797.2</v>
      </c>
      <c r="P98" s="134">
        <v>6348.3</v>
      </c>
      <c r="Q98" s="138">
        <v>6348.3</v>
      </c>
      <c r="R98" s="132">
        <v>4892.6</v>
      </c>
      <c r="S98" s="138">
        <v>4892.6</v>
      </c>
      <c r="T98" s="132">
        <v>6418.4</v>
      </c>
      <c r="U98" s="138">
        <v>6418.4</v>
      </c>
      <c r="V98" s="132">
        <v>24456.4</v>
      </c>
      <c r="W98" s="138">
        <v>24456.4</v>
      </c>
      <c r="X98" s="104"/>
    </row>
    <row r="99" spans="1:24" ht="27.75" customHeight="1">
      <c r="A99" s="103"/>
      <c r="B99" s="541" t="s">
        <v>275</v>
      </c>
      <c r="C99" s="541"/>
      <c r="D99" s="541"/>
      <c r="E99" s="541"/>
      <c r="F99" s="541"/>
      <c r="G99" s="542"/>
      <c r="H99" s="135">
        <v>408</v>
      </c>
      <c r="I99" s="136">
        <v>3030200</v>
      </c>
      <c r="J99" s="137">
        <v>500</v>
      </c>
      <c r="K99" s="543"/>
      <c r="L99" s="543"/>
      <c r="M99" s="543"/>
      <c r="N99" s="132">
        <v>6797.2</v>
      </c>
      <c r="O99" s="138">
        <v>6797.2</v>
      </c>
      <c r="P99" s="134">
        <v>6348.3</v>
      </c>
      <c r="Q99" s="138">
        <v>6348.3</v>
      </c>
      <c r="R99" s="132">
        <v>4892.6</v>
      </c>
      <c r="S99" s="138">
        <v>4892.6</v>
      </c>
      <c r="T99" s="132">
        <v>6418.4</v>
      </c>
      <c r="U99" s="138">
        <v>6418.4</v>
      </c>
      <c r="V99" s="132">
        <v>24456.4</v>
      </c>
      <c r="W99" s="138">
        <v>24456.4</v>
      </c>
      <c r="X99" s="104"/>
    </row>
    <row r="100" spans="1:24" ht="26.25" customHeight="1">
      <c r="A100" s="103"/>
      <c r="B100" s="541" t="s">
        <v>276</v>
      </c>
      <c r="C100" s="541"/>
      <c r="D100" s="541"/>
      <c r="E100" s="541"/>
      <c r="F100" s="541"/>
      <c r="G100" s="542"/>
      <c r="H100" s="135">
        <v>408</v>
      </c>
      <c r="I100" s="136">
        <v>3030201</v>
      </c>
      <c r="J100" s="137">
        <v>500</v>
      </c>
      <c r="K100" s="543"/>
      <c r="L100" s="543"/>
      <c r="M100" s="543"/>
      <c r="N100" s="132">
        <v>4279.7</v>
      </c>
      <c r="O100" s="138">
        <v>4279.7</v>
      </c>
      <c r="P100" s="134">
        <v>3742.1</v>
      </c>
      <c r="Q100" s="138">
        <v>3742.1</v>
      </c>
      <c r="R100" s="132">
        <v>2220.3</v>
      </c>
      <c r="S100" s="138">
        <v>2220.3</v>
      </c>
      <c r="T100" s="132">
        <v>3757.5</v>
      </c>
      <c r="U100" s="138">
        <v>3757.5</v>
      </c>
      <c r="V100" s="132">
        <v>13999.5</v>
      </c>
      <c r="W100" s="138">
        <v>13999.5</v>
      </c>
      <c r="X100" s="104"/>
    </row>
    <row r="101" spans="1:24" ht="20.25" customHeight="1">
      <c r="A101" s="103"/>
      <c r="B101" s="541" t="s">
        <v>277</v>
      </c>
      <c r="C101" s="541"/>
      <c r="D101" s="541"/>
      <c r="E101" s="541"/>
      <c r="F101" s="541"/>
      <c r="G101" s="542"/>
      <c r="H101" s="135">
        <v>408</v>
      </c>
      <c r="I101" s="136">
        <v>3030202</v>
      </c>
      <c r="J101" s="137">
        <v>500</v>
      </c>
      <c r="K101" s="543"/>
      <c r="L101" s="543"/>
      <c r="M101" s="543"/>
      <c r="N101" s="132">
        <v>2517.5</v>
      </c>
      <c r="O101" s="138">
        <v>2517.5</v>
      </c>
      <c r="P101" s="134">
        <v>2606.2</v>
      </c>
      <c r="Q101" s="138">
        <v>2606.2</v>
      </c>
      <c r="R101" s="132">
        <v>2672.3</v>
      </c>
      <c r="S101" s="138">
        <v>2672.3</v>
      </c>
      <c r="T101" s="132">
        <v>2660.9</v>
      </c>
      <c r="U101" s="138">
        <v>2660.9</v>
      </c>
      <c r="V101" s="132">
        <v>10456.9</v>
      </c>
      <c r="W101" s="138">
        <v>10456.9</v>
      </c>
      <c r="X101" s="104"/>
    </row>
    <row r="102" spans="1:24" ht="24" customHeight="1">
      <c r="A102" s="103"/>
      <c r="B102" s="538" t="s">
        <v>278</v>
      </c>
      <c r="C102" s="538"/>
      <c r="D102" s="538"/>
      <c r="E102" s="538"/>
      <c r="F102" s="538"/>
      <c r="G102" s="539"/>
      <c r="H102" s="143">
        <v>500</v>
      </c>
      <c r="I102" s="144">
        <v>0</v>
      </c>
      <c r="J102" s="145">
        <v>0</v>
      </c>
      <c r="K102" s="545"/>
      <c r="L102" s="545"/>
      <c r="M102" s="545"/>
      <c r="N102" s="132">
        <v>424760.5</v>
      </c>
      <c r="O102" s="146">
        <v>424760.5</v>
      </c>
      <c r="P102" s="134">
        <v>308664.5</v>
      </c>
      <c r="Q102" s="146">
        <v>308664.5</v>
      </c>
      <c r="R102" s="132">
        <v>251578.4</v>
      </c>
      <c r="S102" s="146">
        <v>251578.4</v>
      </c>
      <c r="T102" s="132">
        <v>197393.8</v>
      </c>
      <c r="U102" s="146">
        <v>197393.8</v>
      </c>
      <c r="V102" s="132">
        <v>1182397.2</v>
      </c>
      <c r="W102" s="146">
        <v>1182397.2</v>
      </c>
      <c r="X102" s="104"/>
    </row>
    <row r="103" spans="1:24" ht="18" customHeight="1">
      <c r="A103" s="103"/>
      <c r="B103" s="538" t="s">
        <v>279</v>
      </c>
      <c r="C103" s="538"/>
      <c r="D103" s="538"/>
      <c r="E103" s="538"/>
      <c r="F103" s="538"/>
      <c r="G103" s="539"/>
      <c r="H103" s="129">
        <v>501</v>
      </c>
      <c r="I103" s="130">
        <v>0</v>
      </c>
      <c r="J103" s="131">
        <v>0</v>
      </c>
      <c r="K103" s="540"/>
      <c r="L103" s="540"/>
      <c r="M103" s="540"/>
      <c r="N103" s="132">
        <v>30573.7</v>
      </c>
      <c r="O103" s="133">
        <v>30573.7</v>
      </c>
      <c r="P103" s="134">
        <v>84000</v>
      </c>
      <c r="Q103" s="133">
        <v>84000</v>
      </c>
      <c r="R103" s="132">
        <v>81000</v>
      </c>
      <c r="S103" s="133">
        <v>81000</v>
      </c>
      <c r="T103" s="132">
        <v>40896</v>
      </c>
      <c r="U103" s="133">
        <v>40896</v>
      </c>
      <c r="V103" s="132">
        <v>236469.7</v>
      </c>
      <c r="W103" s="133">
        <v>236469.7</v>
      </c>
      <c r="X103" s="104"/>
    </row>
    <row r="104" spans="1:24" ht="42.75" customHeight="1">
      <c r="A104" s="103"/>
      <c r="B104" s="541" t="s">
        <v>260</v>
      </c>
      <c r="C104" s="541"/>
      <c r="D104" s="541"/>
      <c r="E104" s="541"/>
      <c r="F104" s="541"/>
      <c r="G104" s="542"/>
      <c r="H104" s="135">
        <v>501</v>
      </c>
      <c r="I104" s="136">
        <v>1020000</v>
      </c>
      <c r="J104" s="137">
        <v>3</v>
      </c>
      <c r="K104" s="543"/>
      <c r="L104" s="543"/>
      <c r="M104" s="543"/>
      <c r="N104" s="132">
        <v>5360</v>
      </c>
      <c r="O104" s="138">
        <v>5360</v>
      </c>
      <c r="P104" s="134">
        <v>3000</v>
      </c>
      <c r="Q104" s="138">
        <v>3000</v>
      </c>
      <c r="R104" s="132">
        <v>0</v>
      </c>
      <c r="S104" s="138">
        <v>0</v>
      </c>
      <c r="T104" s="132">
        <v>0</v>
      </c>
      <c r="U104" s="138">
        <v>0</v>
      </c>
      <c r="V104" s="132">
        <v>8360</v>
      </c>
      <c r="W104" s="138">
        <v>8360</v>
      </c>
      <c r="X104" s="104"/>
    </row>
    <row r="105" spans="1:24" ht="70.5" customHeight="1">
      <c r="A105" s="103"/>
      <c r="B105" s="541" t="s">
        <v>280</v>
      </c>
      <c r="C105" s="541"/>
      <c r="D105" s="541"/>
      <c r="E105" s="541"/>
      <c r="F105" s="541"/>
      <c r="G105" s="542"/>
      <c r="H105" s="135">
        <v>501</v>
      </c>
      <c r="I105" s="136">
        <v>1020100</v>
      </c>
      <c r="J105" s="137">
        <v>3</v>
      </c>
      <c r="K105" s="543"/>
      <c r="L105" s="543"/>
      <c r="M105" s="543"/>
      <c r="N105" s="132">
        <v>5360</v>
      </c>
      <c r="O105" s="138">
        <v>5360</v>
      </c>
      <c r="P105" s="134">
        <v>3000</v>
      </c>
      <c r="Q105" s="138">
        <v>3000</v>
      </c>
      <c r="R105" s="132">
        <v>0</v>
      </c>
      <c r="S105" s="138">
        <v>0</v>
      </c>
      <c r="T105" s="132">
        <v>0</v>
      </c>
      <c r="U105" s="138">
        <v>0</v>
      </c>
      <c r="V105" s="132">
        <v>8360</v>
      </c>
      <c r="W105" s="138">
        <v>8360</v>
      </c>
      <c r="X105" s="104"/>
    </row>
    <row r="106" spans="1:24" ht="43.5" customHeight="1">
      <c r="A106" s="103"/>
      <c r="B106" s="541" t="s">
        <v>281</v>
      </c>
      <c r="C106" s="541"/>
      <c r="D106" s="541"/>
      <c r="E106" s="541"/>
      <c r="F106" s="541"/>
      <c r="G106" s="542"/>
      <c r="H106" s="135">
        <v>501</v>
      </c>
      <c r="I106" s="136">
        <v>1020102</v>
      </c>
      <c r="J106" s="137">
        <v>3</v>
      </c>
      <c r="K106" s="543"/>
      <c r="L106" s="543"/>
      <c r="M106" s="543"/>
      <c r="N106" s="132">
        <v>5360</v>
      </c>
      <c r="O106" s="138">
        <v>5360</v>
      </c>
      <c r="P106" s="134">
        <v>3000</v>
      </c>
      <c r="Q106" s="138">
        <v>3000</v>
      </c>
      <c r="R106" s="132">
        <v>0</v>
      </c>
      <c r="S106" s="138">
        <v>0</v>
      </c>
      <c r="T106" s="132">
        <v>0</v>
      </c>
      <c r="U106" s="138">
        <v>0</v>
      </c>
      <c r="V106" s="132">
        <v>8360</v>
      </c>
      <c r="W106" s="138">
        <v>8360</v>
      </c>
      <c r="X106" s="104"/>
    </row>
    <row r="107" spans="1:24" ht="22.5" customHeight="1">
      <c r="A107" s="103"/>
      <c r="B107" s="541" t="s">
        <v>282</v>
      </c>
      <c r="C107" s="541"/>
      <c r="D107" s="541"/>
      <c r="E107" s="541"/>
      <c r="F107" s="541"/>
      <c r="G107" s="542"/>
      <c r="H107" s="135">
        <v>501</v>
      </c>
      <c r="I107" s="136">
        <v>3500000</v>
      </c>
      <c r="J107" s="137">
        <v>0</v>
      </c>
      <c r="K107" s="543"/>
      <c r="L107" s="543"/>
      <c r="M107" s="543"/>
      <c r="N107" s="132">
        <v>25213.7</v>
      </c>
      <c r="O107" s="138">
        <v>25213.7</v>
      </c>
      <c r="P107" s="134">
        <v>81000</v>
      </c>
      <c r="Q107" s="138">
        <v>81000</v>
      </c>
      <c r="R107" s="132">
        <v>81000</v>
      </c>
      <c r="S107" s="138">
        <v>81000</v>
      </c>
      <c r="T107" s="132">
        <v>40896</v>
      </c>
      <c r="U107" s="138">
        <v>40896</v>
      </c>
      <c r="V107" s="132">
        <v>228109.7</v>
      </c>
      <c r="W107" s="138">
        <v>228109.7</v>
      </c>
      <c r="X107" s="104"/>
    </row>
    <row r="108" spans="1:24" ht="60.75" customHeight="1">
      <c r="A108" s="103"/>
      <c r="B108" s="541" t="s">
        <v>283</v>
      </c>
      <c r="C108" s="541"/>
      <c r="D108" s="541"/>
      <c r="E108" s="541"/>
      <c r="F108" s="541"/>
      <c r="G108" s="542"/>
      <c r="H108" s="135">
        <v>501</v>
      </c>
      <c r="I108" s="136">
        <v>3500100</v>
      </c>
      <c r="J108" s="137">
        <v>6</v>
      </c>
      <c r="K108" s="543"/>
      <c r="L108" s="543"/>
      <c r="M108" s="543"/>
      <c r="N108" s="132">
        <v>25213.7</v>
      </c>
      <c r="O108" s="138">
        <v>25213.7</v>
      </c>
      <c r="P108" s="134">
        <v>25000</v>
      </c>
      <c r="Q108" s="138">
        <v>25000</v>
      </c>
      <c r="R108" s="132">
        <v>25000</v>
      </c>
      <c r="S108" s="138">
        <v>25000</v>
      </c>
      <c r="T108" s="132">
        <v>25000</v>
      </c>
      <c r="U108" s="138">
        <v>25000</v>
      </c>
      <c r="V108" s="132">
        <v>100213.7</v>
      </c>
      <c r="W108" s="138">
        <v>100213.7</v>
      </c>
      <c r="X108" s="104"/>
    </row>
    <row r="109" spans="1:24" ht="30.75" customHeight="1">
      <c r="A109" s="103"/>
      <c r="B109" s="541" t="s">
        <v>284</v>
      </c>
      <c r="C109" s="541"/>
      <c r="D109" s="541"/>
      <c r="E109" s="541"/>
      <c r="F109" s="541"/>
      <c r="G109" s="542"/>
      <c r="H109" s="135">
        <v>501</v>
      </c>
      <c r="I109" s="136">
        <v>3500102</v>
      </c>
      <c r="J109" s="137">
        <v>6</v>
      </c>
      <c r="K109" s="543"/>
      <c r="L109" s="543"/>
      <c r="M109" s="543"/>
      <c r="N109" s="132">
        <v>213.7</v>
      </c>
      <c r="O109" s="138">
        <v>213.7</v>
      </c>
      <c r="P109" s="134">
        <v>0</v>
      </c>
      <c r="Q109" s="138">
        <v>0</v>
      </c>
      <c r="R109" s="132">
        <v>0</v>
      </c>
      <c r="S109" s="138">
        <v>0</v>
      </c>
      <c r="T109" s="132">
        <v>0</v>
      </c>
      <c r="U109" s="138">
        <v>0</v>
      </c>
      <c r="V109" s="132">
        <v>213.7</v>
      </c>
      <c r="W109" s="138">
        <v>213.7</v>
      </c>
      <c r="X109" s="104"/>
    </row>
    <row r="110" spans="1:24" ht="66" customHeight="1">
      <c r="A110" s="103"/>
      <c r="B110" s="541" t="s">
        <v>285</v>
      </c>
      <c r="C110" s="541"/>
      <c r="D110" s="541"/>
      <c r="E110" s="541"/>
      <c r="F110" s="541"/>
      <c r="G110" s="542"/>
      <c r="H110" s="135">
        <v>501</v>
      </c>
      <c r="I110" s="136">
        <v>3500104</v>
      </c>
      <c r="J110" s="137">
        <v>6</v>
      </c>
      <c r="K110" s="543"/>
      <c r="L110" s="543"/>
      <c r="M110" s="543"/>
      <c r="N110" s="132">
        <v>25000</v>
      </c>
      <c r="O110" s="138">
        <v>25000</v>
      </c>
      <c r="P110" s="134">
        <v>25000</v>
      </c>
      <c r="Q110" s="138">
        <v>25000</v>
      </c>
      <c r="R110" s="132">
        <v>25000</v>
      </c>
      <c r="S110" s="138">
        <v>25000</v>
      </c>
      <c r="T110" s="132">
        <v>25000</v>
      </c>
      <c r="U110" s="138">
        <v>25000</v>
      </c>
      <c r="V110" s="132">
        <v>100000</v>
      </c>
      <c r="W110" s="138">
        <v>100000</v>
      </c>
      <c r="X110" s="104"/>
    </row>
    <row r="111" spans="1:24" ht="51" customHeight="1">
      <c r="A111" s="103"/>
      <c r="B111" s="541" t="s">
        <v>286</v>
      </c>
      <c r="C111" s="541"/>
      <c r="D111" s="541"/>
      <c r="E111" s="541"/>
      <c r="F111" s="541"/>
      <c r="G111" s="542"/>
      <c r="H111" s="135">
        <v>501</v>
      </c>
      <c r="I111" s="136">
        <v>3500200</v>
      </c>
      <c r="J111" s="137">
        <v>500</v>
      </c>
      <c r="K111" s="543"/>
      <c r="L111" s="543"/>
      <c r="M111" s="543"/>
      <c r="N111" s="132">
        <v>0</v>
      </c>
      <c r="O111" s="138">
        <v>0</v>
      </c>
      <c r="P111" s="134">
        <v>56000</v>
      </c>
      <c r="Q111" s="138">
        <v>56000</v>
      </c>
      <c r="R111" s="132">
        <v>56000</v>
      </c>
      <c r="S111" s="138">
        <v>56000</v>
      </c>
      <c r="T111" s="132">
        <v>15896</v>
      </c>
      <c r="U111" s="138">
        <v>15896</v>
      </c>
      <c r="V111" s="132">
        <v>127896</v>
      </c>
      <c r="W111" s="138">
        <v>127896</v>
      </c>
      <c r="X111" s="104"/>
    </row>
    <row r="112" spans="1:24" ht="24.75" customHeight="1">
      <c r="A112" s="103"/>
      <c r="B112" s="541" t="s">
        <v>287</v>
      </c>
      <c r="C112" s="541"/>
      <c r="D112" s="541"/>
      <c r="E112" s="541"/>
      <c r="F112" s="541"/>
      <c r="G112" s="542"/>
      <c r="H112" s="135">
        <v>501</v>
      </c>
      <c r="I112" s="136">
        <v>3500202</v>
      </c>
      <c r="J112" s="137">
        <v>500</v>
      </c>
      <c r="K112" s="543"/>
      <c r="L112" s="543"/>
      <c r="M112" s="543"/>
      <c r="N112" s="132">
        <v>0</v>
      </c>
      <c r="O112" s="138">
        <v>0</v>
      </c>
      <c r="P112" s="134">
        <v>56000</v>
      </c>
      <c r="Q112" s="138">
        <v>56000</v>
      </c>
      <c r="R112" s="132">
        <v>56000</v>
      </c>
      <c r="S112" s="138">
        <v>56000</v>
      </c>
      <c r="T112" s="132">
        <v>15896</v>
      </c>
      <c r="U112" s="138">
        <v>15896</v>
      </c>
      <c r="V112" s="132">
        <v>127896</v>
      </c>
      <c r="W112" s="138">
        <v>127896</v>
      </c>
      <c r="X112" s="104"/>
    </row>
    <row r="113" spans="1:24" ht="27" customHeight="1">
      <c r="A113" s="103"/>
      <c r="B113" s="538" t="s">
        <v>288</v>
      </c>
      <c r="C113" s="538"/>
      <c r="D113" s="538"/>
      <c r="E113" s="538"/>
      <c r="F113" s="538"/>
      <c r="G113" s="539"/>
      <c r="H113" s="129">
        <v>502</v>
      </c>
      <c r="I113" s="130">
        <v>0</v>
      </c>
      <c r="J113" s="131">
        <v>0</v>
      </c>
      <c r="K113" s="540"/>
      <c r="L113" s="540"/>
      <c r="M113" s="540"/>
      <c r="N113" s="132">
        <v>157201.4</v>
      </c>
      <c r="O113" s="133">
        <v>157201.4</v>
      </c>
      <c r="P113" s="134">
        <v>39871</v>
      </c>
      <c r="Q113" s="133">
        <v>39871</v>
      </c>
      <c r="R113" s="132">
        <v>17449</v>
      </c>
      <c r="S113" s="133">
        <v>17449</v>
      </c>
      <c r="T113" s="132">
        <v>33633</v>
      </c>
      <c r="U113" s="133">
        <v>33633</v>
      </c>
      <c r="V113" s="132">
        <v>248154.4</v>
      </c>
      <c r="W113" s="133">
        <v>248154.4</v>
      </c>
      <c r="X113" s="104"/>
    </row>
    <row r="114" spans="1:24" ht="45.75" customHeight="1">
      <c r="A114" s="103"/>
      <c r="B114" s="541" t="s">
        <v>260</v>
      </c>
      <c r="C114" s="541"/>
      <c r="D114" s="541"/>
      <c r="E114" s="541"/>
      <c r="F114" s="541"/>
      <c r="G114" s="542"/>
      <c r="H114" s="135">
        <v>502</v>
      </c>
      <c r="I114" s="136">
        <v>1020000</v>
      </c>
      <c r="J114" s="137">
        <v>3</v>
      </c>
      <c r="K114" s="543"/>
      <c r="L114" s="543"/>
      <c r="M114" s="543"/>
      <c r="N114" s="132">
        <v>4274</v>
      </c>
      <c r="O114" s="138">
        <v>4274</v>
      </c>
      <c r="P114" s="134">
        <v>0</v>
      </c>
      <c r="Q114" s="138">
        <v>0</v>
      </c>
      <c r="R114" s="132">
        <v>0</v>
      </c>
      <c r="S114" s="138">
        <v>0</v>
      </c>
      <c r="T114" s="132">
        <v>0</v>
      </c>
      <c r="U114" s="138">
        <v>0</v>
      </c>
      <c r="V114" s="132">
        <v>4274</v>
      </c>
      <c r="W114" s="138">
        <v>4274</v>
      </c>
      <c r="X114" s="104"/>
    </row>
    <row r="115" spans="1:24" ht="71.25" customHeight="1">
      <c r="A115" s="103"/>
      <c r="B115" s="541" t="s">
        <v>280</v>
      </c>
      <c r="C115" s="541"/>
      <c r="D115" s="541"/>
      <c r="E115" s="541"/>
      <c r="F115" s="541"/>
      <c r="G115" s="542"/>
      <c r="H115" s="135">
        <v>502</v>
      </c>
      <c r="I115" s="136">
        <v>1020100</v>
      </c>
      <c r="J115" s="137">
        <v>3</v>
      </c>
      <c r="K115" s="543"/>
      <c r="L115" s="543"/>
      <c r="M115" s="543"/>
      <c r="N115" s="132">
        <v>4274</v>
      </c>
      <c r="O115" s="138">
        <v>4274</v>
      </c>
      <c r="P115" s="134">
        <v>0</v>
      </c>
      <c r="Q115" s="138">
        <v>0</v>
      </c>
      <c r="R115" s="132">
        <v>0</v>
      </c>
      <c r="S115" s="138">
        <v>0</v>
      </c>
      <c r="T115" s="132">
        <v>0</v>
      </c>
      <c r="U115" s="138">
        <v>0</v>
      </c>
      <c r="V115" s="132">
        <v>4274</v>
      </c>
      <c r="W115" s="138">
        <v>4274</v>
      </c>
      <c r="X115" s="104"/>
    </row>
    <row r="116" spans="1:24" ht="51" customHeight="1">
      <c r="A116" s="103"/>
      <c r="B116" s="541" t="s">
        <v>281</v>
      </c>
      <c r="C116" s="541"/>
      <c r="D116" s="541"/>
      <c r="E116" s="541"/>
      <c r="F116" s="541"/>
      <c r="G116" s="542"/>
      <c r="H116" s="135">
        <v>502</v>
      </c>
      <c r="I116" s="136">
        <v>1020102</v>
      </c>
      <c r="J116" s="137">
        <v>3</v>
      </c>
      <c r="K116" s="543"/>
      <c r="L116" s="543"/>
      <c r="M116" s="543"/>
      <c r="N116" s="132">
        <v>4274</v>
      </c>
      <c r="O116" s="138">
        <v>4274</v>
      </c>
      <c r="P116" s="134">
        <v>0</v>
      </c>
      <c r="Q116" s="138">
        <v>0</v>
      </c>
      <c r="R116" s="132">
        <v>0</v>
      </c>
      <c r="S116" s="138">
        <v>0</v>
      </c>
      <c r="T116" s="132">
        <v>0</v>
      </c>
      <c r="U116" s="138">
        <v>0</v>
      </c>
      <c r="V116" s="132">
        <v>4274</v>
      </c>
      <c r="W116" s="138">
        <v>4274</v>
      </c>
      <c r="X116" s="104"/>
    </row>
    <row r="117" spans="1:24" ht="30" customHeight="1">
      <c r="A117" s="103"/>
      <c r="B117" s="541" t="s">
        <v>289</v>
      </c>
      <c r="C117" s="541"/>
      <c r="D117" s="541"/>
      <c r="E117" s="541"/>
      <c r="F117" s="541"/>
      <c r="G117" s="542"/>
      <c r="H117" s="135">
        <v>502</v>
      </c>
      <c r="I117" s="136">
        <v>1040000</v>
      </c>
      <c r="J117" s="137">
        <v>3</v>
      </c>
      <c r="K117" s="543"/>
      <c r="L117" s="543"/>
      <c r="M117" s="543"/>
      <c r="N117" s="132">
        <v>42430</v>
      </c>
      <c r="O117" s="138">
        <v>42430</v>
      </c>
      <c r="P117" s="134">
        <v>15000</v>
      </c>
      <c r="Q117" s="138">
        <v>15000</v>
      </c>
      <c r="R117" s="132">
        <v>10000</v>
      </c>
      <c r="S117" s="138">
        <v>10000</v>
      </c>
      <c r="T117" s="132">
        <v>0</v>
      </c>
      <c r="U117" s="138">
        <v>0</v>
      </c>
      <c r="V117" s="132">
        <v>67430</v>
      </c>
      <c r="W117" s="138">
        <v>67430</v>
      </c>
      <c r="X117" s="104"/>
    </row>
    <row r="118" spans="1:24" ht="30" customHeight="1">
      <c r="A118" s="103"/>
      <c r="B118" s="541" t="s">
        <v>290</v>
      </c>
      <c r="C118" s="541"/>
      <c r="D118" s="541"/>
      <c r="E118" s="541"/>
      <c r="F118" s="541"/>
      <c r="G118" s="542"/>
      <c r="H118" s="135">
        <v>502</v>
      </c>
      <c r="I118" s="136">
        <v>1040300</v>
      </c>
      <c r="J118" s="137">
        <v>3</v>
      </c>
      <c r="K118" s="543"/>
      <c r="L118" s="543"/>
      <c r="M118" s="543"/>
      <c r="N118" s="132">
        <v>5000</v>
      </c>
      <c r="O118" s="138">
        <v>5000</v>
      </c>
      <c r="P118" s="134">
        <v>15000</v>
      </c>
      <c r="Q118" s="138">
        <v>15000</v>
      </c>
      <c r="R118" s="132">
        <v>10000</v>
      </c>
      <c r="S118" s="138">
        <v>10000</v>
      </c>
      <c r="T118" s="132">
        <v>0</v>
      </c>
      <c r="U118" s="138">
        <v>0</v>
      </c>
      <c r="V118" s="132">
        <v>30000</v>
      </c>
      <c r="W118" s="138">
        <v>30000</v>
      </c>
      <c r="X118" s="104"/>
    </row>
    <row r="119" spans="1:24" ht="86.25" customHeight="1">
      <c r="A119" s="103"/>
      <c r="B119" s="541" t="s">
        <v>291</v>
      </c>
      <c r="C119" s="541"/>
      <c r="D119" s="541"/>
      <c r="E119" s="541"/>
      <c r="F119" s="541"/>
      <c r="G119" s="542"/>
      <c r="H119" s="135">
        <v>502</v>
      </c>
      <c r="I119" s="136">
        <v>1040400</v>
      </c>
      <c r="J119" s="137">
        <v>3</v>
      </c>
      <c r="K119" s="543"/>
      <c r="L119" s="543"/>
      <c r="M119" s="543"/>
      <c r="N119" s="132">
        <v>37430</v>
      </c>
      <c r="O119" s="138">
        <v>37430</v>
      </c>
      <c r="P119" s="134">
        <v>0</v>
      </c>
      <c r="Q119" s="138">
        <v>0</v>
      </c>
      <c r="R119" s="132">
        <v>0</v>
      </c>
      <c r="S119" s="138">
        <v>0</v>
      </c>
      <c r="T119" s="132">
        <v>0</v>
      </c>
      <c r="U119" s="138">
        <v>0</v>
      </c>
      <c r="V119" s="132">
        <v>37430</v>
      </c>
      <c r="W119" s="138">
        <v>37430</v>
      </c>
      <c r="X119" s="104"/>
    </row>
    <row r="120" spans="1:24" ht="19.5" customHeight="1">
      <c r="A120" s="103"/>
      <c r="B120" s="541" t="s">
        <v>292</v>
      </c>
      <c r="C120" s="541"/>
      <c r="D120" s="541"/>
      <c r="E120" s="541"/>
      <c r="F120" s="541"/>
      <c r="G120" s="542"/>
      <c r="H120" s="135">
        <v>502</v>
      </c>
      <c r="I120" s="136">
        <v>3510000</v>
      </c>
      <c r="J120" s="137">
        <v>6</v>
      </c>
      <c r="K120" s="543"/>
      <c r="L120" s="543"/>
      <c r="M120" s="543"/>
      <c r="N120" s="132">
        <v>110497.4</v>
      </c>
      <c r="O120" s="138">
        <v>110497.4</v>
      </c>
      <c r="P120" s="134">
        <v>24871</v>
      </c>
      <c r="Q120" s="138">
        <v>24871</v>
      </c>
      <c r="R120" s="132">
        <v>7449</v>
      </c>
      <c r="S120" s="138">
        <v>7449</v>
      </c>
      <c r="T120" s="132">
        <v>33633</v>
      </c>
      <c r="U120" s="138">
        <v>33633</v>
      </c>
      <c r="V120" s="132">
        <v>176450.4</v>
      </c>
      <c r="W120" s="138">
        <v>176450.4</v>
      </c>
      <c r="X120" s="104"/>
    </row>
    <row r="121" spans="1:24" ht="56.25" customHeight="1">
      <c r="A121" s="103"/>
      <c r="B121" s="541" t="s">
        <v>293</v>
      </c>
      <c r="C121" s="541"/>
      <c r="D121" s="541"/>
      <c r="E121" s="541"/>
      <c r="F121" s="541"/>
      <c r="G121" s="542"/>
      <c r="H121" s="135">
        <v>502</v>
      </c>
      <c r="I121" s="136">
        <v>3510200</v>
      </c>
      <c r="J121" s="137">
        <v>6</v>
      </c>
      <c r="K121" s="543"/>
      <c r="L121" s="543"/>
      <c r="M121" s="543"/>
      <c r="N121" s="132">
        <v>110497.4</v>
      </c>
      <c r="O121" s="138">
        <v>110497.4</v>
      </c>
      <c r="P121" s="134">
        <v>24871</v>
      </c>
      <c r="Q121" s="138">
        <v>24871</v>
      </c>
      <c r="R121" s="132">
        <v>7449</v>
      </c>
      <c r="S121" s="138">
        <v>7449</v>
      </c>
      <c r="T121" s="132">
        <v>33633</v>
      </c>
      <c r="U121" s="138">
        <v>33633</v>
      </c>
      <c r="V121" s="132">
        <v>176450.4</v>
      </c>
      <c r="W121" s="138">
        <v>176450.4</v>
      </c>
      <c r="X121" s="104"/>
    </row>
    <row r="122" spans="1:24" ht="66" customHeight="1">
      <c r="A122" s="103"/>
      <c r="B122" s="541" t="s">
        <v>294</v>
      </c>
      <c r="C122" s="541"/>
      <c r="D122" s="541"/>
      <c r="E122" s="541"/>
      <c r="F122" s="541"/>
      <c r="G122" s="542"/>
      <c r="H122" s="135">
        <v>502</v>
      </c>
      <c r="I122" s="136">
        <v>3510205</v>
      </c>
      <c r="J122" s="137">
        <v>6</v>
      </c>
      <c r="K122" s="543"/>
      <c r="L122" s="543"/>
      <c r="M122" s="543"/>
      <c r="N122" s="132">
        <v>95148.1</v>
      </c>
      <c r="O122" s="138">
        <v>95148.1</v>
      </c>
      <c r="P122" s="134">
        <v>23758</v>
      </c>
      <c r="Q122" s="138">
        <v>23758</v>
      </c>
      <c r="R122" s="132">
        <v>6336</v>
      </c>
      <c r="S122" s="138">
        <v>6336</v>
      </c>
      <c r="T122" s="132">
        <v>33262</v>
      </c>
      <c r="U122" s="138">
        <v>33262</v>
      </c>
      <c r="V122" s="132">
        <v>158504.1</v>
      </c>
      <c r="W122" s="138">
        <v>158504.1</v>
      </c>
      <c r="X122" s="104"/>
    </row>
    <row r="123" spans="1:24" ht="30" customHeight="1">
      <c r="A123" s="103"/>
      <c r="B123" s="541" t="s">
        <v>295</v>
      </c>
      <c r="C123" s="541"/>
      <c r="D123" s="541"/>
      <c r="E123" s="541"/>
      <c r="F123" s="541"/>
      <c r="G123" s="542"/>
      <c r="H123" s="135">
        <v>502</v>
      </c>
      <c r="I123" s="136">
        <v>3510207</v>
      </c>
      <c r="J123" s="137">
        <v>6</v>
      </c>
      <c r="K123" s="543"/>
      <c r="L123" s="543"/>
      <c r="M123" s="543"/>
      <c r="N123" s="132">
        <v>15349.3</v>
      </c>
      <c r="O123" s="138">
        <v>15349.3</v>
      </c>
      <c r="P123" s="134">
        <v>1113</v>
      </c>
      <c r="Q123" s="138">
        <v>1113</v>
      </c>
      <c r="R123" s="132">
        <v>1113</v>
      </c>
      <c r="S123" s="138">
        <v>1113</v>
      </c>
      <c r="T123" s="132">
        <v>371</v>
      </c>
      <c r="U123" s="138">
        <v>371</v>
      </c>
      <c r="V123" s="132">
        <v>17946.3</v>
      </c>
      <c r="W123" s="138">
        <v>17946.3</v>
      </c>
      <c r="X123" s="104"/>
    </row>
    <row r="124" spans="1:24" ht="23.25" customHeight="1">
      <c r="A124" s="103"/>
      <c r="B124" s="538" t="s">
        <v>296</v>
      </c>
      <c r="C124" s="538"/>
      <c r="D124" s="538"/>
      <c r="E124" s="538"/>
      <c r="F124" s="538"/>
      <c r="G124" s="539"/>
      <c r="H124" s="129">
        <v>503</v>
      </c>
      <c r="I124" s="130">
        <v>0</v>
      </c>
      <c r="J124" s="131">
        <v>0</v>
      </c>
      <c r="K124" s="540"/>
      <c r="L124" s="540"/>
      <c r="M124" s="540"/>
      <c r="N124" s="132">
        <v>236985.4</v>
      </c>
      <c r="O124" s="133">
        <v>236985.4</v>
      </c>
      <c r="P124" s="134">
        <v>184793.5</v>
      </c>
      <c r="Q124" s="133">
        <v>184793.5</v>
      </c>
      <c r="R124" s="132">
        <v>153129.4</v>
      </c>
      <c r="S124" s="133">
        <v>153129.4</v>
      </c>
      <c r="T124" s="132">
        <v>122864.8</v>
      </c>
      <c r="U124" s="133">
        <v>122864.8</v>
      </c>
      <c r="V124" s="132">
        <v>697773.1</v>
      </c>
      <c r="W124" s="133">
        <v>697773.1</v>
      </c>
      <c r="X124" s="104"/>
    </row>
    <row r="125" spans="1:24" ht="45.75" customHeight="1">
      <c r="A125" s="103"/>
      <c r="B125" s="541" t="s">
        <v>260</v>
      </c>
      <c r="C125" s="541"/>
      <c r="D125" s="541"/>
      <c r="E125" s="541"/>
      <c r="F125" s="541"/>
      <c r="G125" s="542"/>
      <c r="H125" s="135">
        <v>503</v>
      </c>
      <c r="I125" s="136">
        <v>1020000</v>
      </c>
      <c r="J125" s="137">
        <v>3</v>
      </c>
      <c r="K125" s="543"/>
      <c r="L125" s="543"/>
      <c r="M125" s="543"/>
      <c r="N125" s="132">
        <v>16222</v>
      </c>
      <c r="O125" s="138">
        <v>16222</v>
      </c>
      <c r="P125" s="134">
        <v>15030</v>
      </c>
      <c r="Q125" s="138">
        <v>15030</v>
      </c>
      <c r="R125" s="132">
        <v>3000</v>
      </c>
      <c r="S125" s="138">
        <v>3000</v>
      </c>
      <c r="T125" s="132">
        <v>0</v>
      </c>
      <c r="U125" s="138">
        <v>0</v>
      </c>
      <c r="V125" s="132">
        <v>34252</v>
      </c>
      <c r="W125" s="138">
        <v>34252</v>
      </c>
      <c r="X125" s="104"/>
    </row>
    <row r="126" spans="1:24" ht="75" customHeight="1">
      <c r="A126" s="103"/>
      <c r="B126" s="541" t="s">
        <v>280</v>
      </c>
      <c r="C126" s="541"/>
      <c r="D126" s="541"/>
      <c r="E126" s="541"/>
      <c r="F126" s="541"/>
      <c r="G126" s="542"/>
      <c r="H126" s="135">
        <v>503</v>
      </c>
      <c r="I126" s="136">
        <v>1020100</v>
      </c>
      <c r="J126" s="137">
        <v>3</v>
      </c>
      <c r="K126" s="543"/>
      <c r="L126" s="543"/>
      <c r="M126" s="543"/>
      <c r="N126" s="132">
        <v>16222</v>
      </c>
      <c r="O126" s="138">
        <v>16222</v>
      </c>
      <c r="P126" s="134">
        <v>15030</v>
      </c>
      <c r="Q126" s="138">
        <v>15030</v>
      </c>
      <c r="R126" s="132">
        <v>3000</v>
      </c>
      <c r="S126" s="138">
        <v>3000</v>
      </c>
      <c r="T126" s="132">
        <v>0</v>
      </c>
      <c r="U126" s="138">
        <v>0</v>
      </c>
      <c r="V126" s="132">
        <v>34252</v>
      </c>
      <c r="W126" s="138">
        <v>34252</v>
      </c>
      <c r="X126" s="104"/>
    </row>
    <row r="127" spans="1:24" ht="51" customHeight="1">
      <c r="A127" s="103"/>
      <c r="B127" s="541" t="s">
        <v>281</v>
      </c>
      <c r="C127" s="541"/>
      <c r="D127" s="541"/>
      <c r="E127" s="541"/>
      <c r="F127" s="541"/>
      <c r="G127" s="542"/>
      <c r="H127" s="135">
        <v>503</v>
      </c>
      <c r="I127" s="136">
        <v>1020102</v>
      </c>
      <c r="J127" s="137">
        <v>3</v>
      </c>
      <c r="K127" s="543"/>
      <c r="L127" s="543"/>
      <c r="M127" s="543"/>
      <c r="N127" s="132">
        <v>16222</v>
      </c>
      <c r="O127" s="138">
        <v>16222</v>
      </c>
      <c r="P127" s="134">
        <v>15030</v>
      </c>
      <c r="Q127" s="138">
        <v>15030</v>
      </c>
      <c r="R127" s="132">
        <v>3000</v>
      </c>
      <c r="S127" s="138">
        <v>3000</v>
      </c>
      <c r="T127" s="132">
        <v>0</v>
      </c>
      <c r="U127" s="138">
        <v>0</v>
      </c>
      <c r="V127" s="132">
        <v>34252</v>
      </c>
      <c r="W127" s="138">
        <v>34252</v>
      </c>
      <c r="X127" s="104"/>
    </row>
    <row r="128" spans="1:24" ht="21.75" customHeight="1">
      <c r="A128" s="103"/>
      <c r="B128" s="541" t="s">
        <v>296</v>
      </c>
      <c r="C128" s="541"/>
      <c r="D128" s="541"/>
      <c r="E128" s="541"/>
      <c r="F128" s="541"/>
      <c r="G128" s="542"/>
      <c r="H128" s="135">
        <v>503</v>
      </c>
      <c r="I128" s="136">
        <v>6000000</v>
      </c>
      <c r="J128" s="137">
        <v>500</v>
      </c>
      <c r="K128" s="543"/>
      <c r="L128" s="543"/>
      <c r="M128" s="543"/>
      <c r="N128" s="132">
        <v>215288</v>
      </c>
      <c r="O128" s="138">
        <v>215288</v>
      </c>
      <c r="P128" s="134">
        <v>169763.5</v>
      </c>
      <c r="Q128" s="138">
        <v>169763.5</v>
      </c>
      <c r="R128" s="132">
        <v>150129.4</v>
      </c>
      <c r="S128" s="138">
        <v>150129.4</v>
      </c>
      <c r="T128" s="132">
        <v>122864.8</v>
      </c>
      <c r="U128" s="138">
        <v>122864.8</v>
      </c>
      <c r="V128" s="132">
        <v>658045.7</v>
      </c>
      <c r="W128" s="138">
        <v>658045.7</v>
      </c>
      <c r="X128" s="104"/>
    </row>
    <row r="129" spans="1:24" ht="15.75" customHeight="1">
      <c r="A129" s="103"/>
      <c r="B129" s="541" t="s">
        <v>297</v>
      </c>
      <c r="C129" s="541"/>
      <c r="D129" s="541"/>
      <c r="E129" s="541"/>
      <c r="F129" s="541"/>
      <c r="G129" s="542"/>
      <c r="H129" s="135">
        <v>503</v>
      </c>
      <c r="I129" s="136">
        <v>6000100</v>
      </c>
      <c r="J129" s="137">
        <v>500</v>
      </c>
      <c r="K129" s="543"/>
      <c r="L129" s="543"/>
      <c r="M129" s="543"/>
      <c r="N129" s="132">
        <v>24839.9</v>
      </c>
      <c r="O129" s="138">
        <v>24839.9</v>
      </c>
      <c r="P129" s="134">
        <v>17868.5</v>
      </c>
      <c r="Q129" s="138">
        <v>17868.5</v>
      </c>
      <c r="R129" s="132">
        <v>18030.3</v>
      </c>
      <c r="S129" s="138">
        <v>18030.3</v>
      </c>
      <c r="T129" s="132">
        <v>12674.4</v>
      </c>
      <c r="U129" s="138">
        <v>12674.4</v>
      </c>
      <c r="V129" s="132">
        <v>73413.1</v>
      </c>
      <c r="W129" s="138">
        <v>73413.1</v>
      </c>
      <c r="X129" s="104"/>
    </row>
    <row r="130" spans="1:24" ht="17.25" customHeight="1">
      <c r="A130" s="103"/>
      <c r="B130" s="541" t="s">
        <v>298</v>
      </c>
      <c r="C130" s="541"/>
      <c r="D130" s="541"/>
      <c r="E130" s="541"/>
      <c r="F130" s="541"/>
      <c r="G130" s="542"/>
      <c r="H130" s="135">
        <v>503</v>
      </c>
      <c r="I130" s="136">
        <v>6000101</v>
      </c>
      <c r="J130" s="137">
        <v>500</v>
      </c>
      <c r="K130" s="543"/>
      <c r="L130" s="543"/>
      <c r="M130" s="543"/>
      <c r="N130" s="132">
        <v>5927</v>
      </c>
      <c r="O130" s="138">
        <v>5927</v>
      </c>
      <c r="P130" s="134">
        <v>6857.1</v>
      </c>
      <c r="Q130" s="138">
        <v>6857.1</v>
      </c>
      <c r="R130" s="132">
        <v>6789.8</v>
      </c>
      <c r="S130" s="138">
        <v>6789.8</v>
      </c>
      <c r="T130" s="132">
        <v>6606.3</v>
      </c>
      <c r="U130" s="138">
        <v>6606.3</v>
      </c>
      <c r="V130" s="132">
        <v>26180.1</v>
      </c>
      <c r="W130" s="138">
        <v>26180.1</v>
      </c>
      <c r="X130" s="104"/>
    </row>
    <row r="131" spans="1:24" ht="18" customHeight="1">
      <c r="A131" s="103"/>
      <c r="B131" s="541" t="s">
        <v>299</v>
      </c>
      <c r="C131" s="541"/>
      <c r="D131" s="541"/>
      <c r="E131" s="541"/>
      <c r="F131" s="541"/>
      <c r="G131" s="542"/>
      <c r="H131" s="135">
        <v>503</v>
      </c>
      <c r="I131" s="136">
        <v>6000102</v>
      </c>
      <c r="J131" s="137">
        <v>500</v>
      </c>
      <c r="K131" s="543"/>
      <c r="L131" s="543"/>
      <c r="M131" s="543"/>
      <c r="N131" s="132">
        <v>2740.8</v>
      </c>
      <c r="O131" s="138">
        <v>2740.8</v>
      </c>
      <c r="P131" s="134">
        <v>3011.4</v>
      </c>
      <c r="Q131" s="138">
        <v>3011.4</v>
      </c>
      <c r="R131" s="132">
        <v>3240.5</v>
      </c>
      <c r="S131" s="138">
        <v>3240.5</v>
      </c>
      <c r="T131" s="132">
        <v>2068.1</v>
      </c>
      <c r="U131" s="138">
        <v>2068.1</v>
      </c>
      <c r="V131" s="132">
        <v>11060.8</v>
      </c>
      <c r="W131" s="138">
        <v>11060.8</v>
      </c>
      <c r="X131" s="104"/>
    </row>
    <row r="132" spans="1:24" ht="29.25" customHeight="1">
      <c r="A132" s="103"/>
      <c r="B132" s="541" t="s">
        <v>300</v>
      </c>
      <c r="C132" s="541"/>
      <c r="D132" s="541"/>
      <c r="E132" s="541"/>
      <c r="F132" s="541"/>
      <c r="G132" s="542"/>
      <c r="H132" s="135">
        <v>503</v>
      </c>
      <c r="I132" s="136">
        <v>6000104</v>
      </c>
      <c r="J132" s="137">
        <v>500</v>
      </c>
      <c r="K132" s="543"/>
      <c r="L132" s="543"/>
      <c r="M132" s="543"/>
      <c r="N132" s="132">
        <v>16172.1</v>
      </c>
      <c r="O132" s="138">
        <v>16172.1</v>
      </c>
      <c r="P132" s="134">
        <v>8000</v>
      </c>
      <c r="Q132" s="138">
        <v>8000</v>
      </c>
      <c r="R132" s="132">
        <v>8000</v>
      </c>
      <c r="S132" s="138">
        <v>8000</v>
      </c>
      <c r="T132" s="132">
        <v>4000</v>
      </c>
      <c r="U132" s="138">
        <v>4000</v>
      </c>
      <c r="V132" s="132">
        <v>36172.2</v>
      </c>
      <c r="W132" s="138">
        <v>36172.2</v>
      </c>
      <c r="X132" s="104"/>
    </row>
    <row r="133" spans="1:24" ht="43.5" customHeight="1">
      <c r="A133" s="103"/>
      <c r="B133" s="541" t="s">
        <v>301</v>
      </c>
      <c r="C133" s="541"/>
      <c r="D133" s="541"/>
      <c r="E133" s="541"/>
      <c r="F133" s="541"/>
      <c r="G133" s="542"/>
      <c r="H133" s="135">
        <v>503</v>
      </c>
      <c r="I133" s="136">
        <v>6000200</v>
      </c>
      <c r="J133" s="137">
        <v>500</v>
      </c>
      <c r="K133" s="543"/>
      <c r="L133" s="543"/>
      <c r="M133" s="543"/>
      <c r="N133" s="132">
        <v>156833.3</v>
      </c>
      <c r="O133" s="138">
        <v>156833.3</v>
      </c>
      <c r="P133" s="134">
        <v>113879.8</v>
      </c>
      <c r="Q133" s="138">
        <v>113879.8</v>
      </c>
      <c r="R133" s="132">
        <v>100502.7</v>
      </c>
      <c r="S133" s="138">
        <v>100502.7</v>
      </c>
      <c r="T133" s="132">
        <v>97631.3</v>
      </c>
      <c r="U133" s="138">
        <v>97631.3</v>
      </c>
      <c r="V133" s="132">
        <v>468846.9</v>
      </c>
      <c r="W133" s="138">
        <v>468846.9</v>
      </c>
      <c r="X133" s="104"/>
    </row>
    <row r="134" spans="1:24" ht="30" customHeight="1">
      <c r="A134" s="103"/>
      <c r="B134" s="541" t="s">
        <v>302</v>
      </c>
      <c r="C134" s="541"/>
      <c r="D134" s="541"/>
      <c r="E134" s="541"/>
      <c r="F134" s="541"/>
      <c r="G134" s="542"/>
      <c r="H134" s="135">
        <v>503</v>
      </c>
      <c r="I134" s="136">
        <v>6000202</v>
      </c>
      <c r="J134" s="137">
        <v>500</v>
      </c>
      <c r="K134" s="543"/>
      <c r="L134" s="543"/>
      <c r="M134" s="543"/>
      <c r="N134" s="132">
        <v>37485.2</v>
      </c>
      <c r="O134" s="138">
        <v>37485.2</v>
      </c>
      <c r="P134" s="134">
        <v>23192.6</v>
      </c>
      <c r="Q134" s="138">
        <v>23192.6</v>
      </c>
      <c r="R134" s="132">
        <v>5000</v>
      </c>
      <c r="S134" s="138">
        <v>5000</v>
      </c>
      <c r="T134" s="132">
        <v>2113.7</v>
      </c>
      <c r="U134" s="138">
        <v>2113.7</v>
      </c>
      <c r="V134" s="132">
        <v>67791.4</v>
      </c>
      <c r="W134" s="138">
        <v>67791.4</v>
      </c>
      <c r="X134" s="104"/>
    </row>
    <row r="135" spans="1:24" ht="29.25" customHeight="1">
      <c r="A135" s="103"/>
      <c r="B135" s="541" t="s">
        <v>303</v>
      </c>
      <c r="C135" s="541"/>
      <c r="D135" s="541"/>
      <c r="E135" s="541"/>
      <c r="F135" s="541"/>
      <c r="G135" s="542"/>
      <c r="H135" s="135">
        <v>503</v>
      </c>
      <c r="I135" s="136">
        <v>6000203</v>
      </c>
      <c r="J135" s="137">
        <v>500</v>
      </c>
      <c r="K135" s="543"/>
      <c r="L135" s="543"/>
      <c r="M135" s="543"/>
      <c r="N135" s="132">
        <v>1539.2</v>
      </c>
      <c r="O135" s="138">
        <v>1539.2</v>
      </c>
      <c r="P135" s="134">
        <v>3878.5</v>
      </c>
      <c r="Q135" s="138">
        <v>3878.5</v>
      </c>
      <c r="R135" s="132">
        <v>4984.2</v>
      </c>
      <c r="S135" s="138">
        <v>4984.2</v>
      </c>
      <c r="T135" s="132">
        <v>1741.8</v>
      </c>
      <c r="U135" s="138">
        <v>1741.8</v>
      </c>
      <c r="V135" s="132">
        <v>12143.6</v>
      </c>
      <c r="W135" s="138">
        <v>12143.6</v>
      </c>
      <c r="X135" s="104"/>
    </row>
    <row r="136" spans="1:24" ht="18" customHeight="1">
      <c r="A136" s="103"/>
      <c r="B136" s="541" t="s">
        <v>304</v>
      </c>
      <c r="C136" s="541"/>
      <c r="D136" s="541"/>
      <c r="E136" s="541"/>
      <c r="F136" s="541"/>
      <c r="G136" s="542"/>
      <c r="H136" s="135">
        <v>503</v>
      </c>
      <c r="I136" s="136">
        <v>6000204</v>
      </c>
      <c r="J136" s="137">
        <v>500</v>
      </c>
      <c r="K136" s="543"/>
      <c r="L136" s="543"/>
      <c r="M136" s="543"/>
      <c r="N136" s="132">
        <v>25670.4</v>
      </c>
      <c r="O136" s="138">
        <v>25670.4</v>
      </c>
      <c r="P136" s="134">
        <v>25000</v>
      </c>
      <c r="Q136" s="138">
        <v>25000</v>
      </c>
      <c r="R136" s="132">
        <v>7000</v>
      </c>
      <c r="S136" s="138">
        <v>7000</v>
      </c>
      <c r="T136" s="132">
        <v>3900</v>
      </c>
      <c r="U136" s="138">
        <v>3900</v>
      </c>
      <c r="V136" s="132">
        <v>61570.4</v>
      </c>
      <c r="W136" s="138">
        <v>61570.4</v>
      </c>
      <c r="X136" s="104"/>
    </row>
    <row r="137" spans="1:24" ht="17.25" customHeight="1">
      <c r="A137" s="103"/>
      <c r="B137" s="541" t="s">
        <v>305</v>
      </c>
      <c r="C137" s="541"/>
      <c r="D137" s="541"/>
      <c r="E137" s="541"/>
      <c r="F137" s="541"/>
      <c r="G137" s="542"/>
      <c r="H137" s="135">
        <v>503</v>
      </c>
      <c r="I137" s="136">
        <v>6000205</v>
      </c>
      <c r="J137" s="137">
        <v>500</v>
      </c>
      <c r="K137" s="543"/>
      <c r="L137" s="543"/>
      <c r="M137" s="543"/>
      <c r="N137" s="132">
        <v>30829.6</v>
      </c>
      <c r="O137" s="138">
        <v>30829.6</v>
      </c>
      <c r="P137" s="134">
        <v>20000</v>
      </c>
      <c r="Q137" s="138">
        <v>20000</v>
      </c>
      <c r="R137" s="132">
        <v>10000</v>
      </c>
      <c r="S137" s="138">
        <v>10000</v>
      </c>
      <c r="T137" s="132">
        <v>2857</v>
      </c>
      <c r="U137" s="138">
        <v>2857</v>
      </c>
      <c r="V137" s="132">
        <v>63686.6</v>
      </c>
      <c r="W137" s="138">
        <v>63686.6</v>
      </c>
      <c r="X137" s="104"/>
    </row>
    <row r="138" spans="1:24" ht="43.5" customHeight="1">
      <c r="A138" s="103"/>
      <c r="B138" s="541" t="s">
        <v>306</v>
      </c>
      <c r="C138" s="541"/>
      <c r="D138" s="541"/>
      <c r="E138" s="541"/>
      <c r="F138" s="541"/>
      <c r="G138" s="542"/>
      <c r="H138" s="135">
        <v>503</v>
      </c>
      <c r="I138" s="136">
        <v>6000206</v>
      </c>
      <c r="J138" s="137">
        <v>500</v>
      </c>
      <c r="K138" s="543"/>
      <c r="L138" s="543"/>
      <c r="M138" s="543"/>
      <c r="N138" s="132">
        <v>0</v>
      </c>
      <c r="O138" s="138">
        <v>0</v>
      </c>
      <c r="P138" s="134">
        <v>0</v>
      </c>
      <c r="Q138" s="138">
        <v>0</v>
      </c>
      <c r="R138" s="132">
        <v>38960</v>
      </c>
      <c r="S138" s="138">
        <v>38960</v>
      </c>
      <c r="T138" s="132">
        <v>38960</v>
      </c>
      <c r="U138" s="138">
        <v>38960</v>
      </c>
      <c r="V138" s="132">
        <v>77920</v>
      </c>
      <c r="W138" s="138">
        <v>77920</v>
      </c>
      <c r="X138" s="104"/>
    </row>
    <row r="139" spans="1:24" ht="19.5" customHeight="1">
      <c r="A139" s="103"/>
      <c r="B139" s="541" t="s">
        <v>307</v>
      </c>
      <c r="C139" s="541"/>
      <c r="D139" s="541"/>
      <c r="E139" s="541"/>
      <c r="F139" s="541"/>
      <c r="G139" s="542"/>
      <c r="H139" s="135">
        <v>503</v>
      </c>
      <c r="I139" s="136">
        <v>6000208</v>
      </c>
      <c r="J139" s="137">
        <v>500</v>
      </c>
      <c r="K139" s="543"/>
      <c r="L139" s="543"/>
      <c r="M139" s="543"/>
      <c r="N139" s="132">
        <v>61308.9</v>
      </c>
      <c r="O139" s="138">
        <v>61308.9</v>
      </c>
      <c r="P139" s="134">
        <v>41808.7</v>
      </c>
      <c r="Q139" s="138">
        <v>41808.7</v>
      </c>
      <c r="R139" s="132">
        <v>34558.5</v>
      </c>
      <c r="S139" s="138">
        <v>34558.5</v>
      </c>
      <c r="T139" s="132">
        <v>48058.8</v>
      </c>
      <c r="U139" s="138">
        <v>48058.8</v>
      </c>
      <c r="V139" s="132">
        <v>185734.9</v>
      </c>
      <c r="W139" s="138">
        <v>185734.9</v>
      </c>
      <c r="X139" s="104"/>
    </row>
    <row r="140" spans="1:24" ht="15" customHeight="1">
      <c r="A140" s="103"/>
      <c r="B140" s="541" t="s">
        <v>308</v>
      </c>
      <c r="C140" s="541"/>
      <c r="D140" s="541"/>
      <c r="E140" s="541"/>
      <c r="F140" s="541"/>
      <c r="G140" s="542"/>
      <c r="H140" s="135">
        <v>503</v>
      </c>
      <c r="I140" s="136">
        <v>6000300</v>
      </c>
      <c r="J140" s="137">
        <v>500</v>
      </c>
      <c r="K140" s="543"/>
      <c r="L140" s="543"/>
      <c r="M140" s="543"/>
      <c r="N140" s="132">
        <v>7257.7</v>
      </c>
      <c r="O140" s="138">
        <v>7257.7</v>
      </c>
      <c r="P140" s="134">
        <v>8812.9</v>
      </c>
      <c r="Q140" s="138">
        <v>8812.9</v>
      </c>
      <c r="R140" s="132">
        <v>9785.3</v>
      </c>
      <c r="S140" s="138">
        <v>9785.3</v>
      </c>
      <c r="T140" s="132">
        <v>3110.4</v>
      </c>
      <c r="U140" s="138">
        <v>3110.4</v>
      </c>
      <c r="V140" s="132">
        <v>28966.4</v>
      </c>
      <c r="W140" s="138">
        <v>28966.4</v>
      </c>
      <c r="X140" s="104"/>
    </row>
    <row r="141" spans="1:24" ht="16.5" customHeight="1">
      <c r="A141" s="103"/>
      <c r="B141" s="541" t="s">
        <v>309</v>
      </c>
      <c r="C141" s="541"/>
      <c r="D141" s="541"/>
      <c r="E141" s="541"/>
      <c r="F141" s="541"/>
      <c r="G141" s="542"/>
      <c r="H141" s="135">
        <v>503</v>
      </c>
      <c r="I141" s="136">
        <v>6000400</v>
      </c>
      <c r="J141" s="137">
        <v>500</v>
      </c>
      <c r="K141" s="543"/>
      <c r="L141" s="543"/>
      <c r="M141" s="543"/>
      <c r="N141" s="132">
        <v>1324</v>
      </c>
      <c r="O141" s="138">
        <v>1324</v>
      </c>
      <c r="P141" s="134">
        <v>2231.3</v>
      </c>
      <c r="Q141" s="138">
        <v>2231.3</v>
      </c>
      <c r="R141" s="132">
        <v>3784.7</v>
      </c>
      <c r="S141" s="138">
        <v>3784.7</v>
      </c>
      <c r="T141" s="132">
        <v>1439.3</v>
      </c>
      <c r="U141" s="138">
        <v>1439.3</v>
      </c>
      <c r="V141" s="132">
        <v>8779.3</v>
      </c>
      <c r="W141" s="138">
        <v>8779.3</v>
      </c>
      <c r="X141" s="104"/>
    </row>
    <row r="142" spans="1:24" ht="27" customHeight="1">
      <c r="A142" s="103"/>
      <c r="B142" s="541" t="s">
        <v>310</v>
      </c>
      <c r="C142" s="541"/>
      <c r="D142" s="541"/>
      <c r="E142" s="541"/>
      <c r="F142" s="541"/>
      <c r="G142" s="542"/>
      <c r="H142" s="135">
        <v>503</v>
      </c>
      <c r="I142" s="136">
        <v>6000500</v>
      </c>
      <c r="J142" s="137">
        <v>500</v>
      </c>
      <c r="K142" s="543"/>
      <c r="L142" s="543"/>
      <c r="M142" s="543"/>
      <c r="N142" s="132">
        <v>25033.1</v>
      </c>
      <c r="O142" s="138">
        <v>25033.1</v>
      </c>
      <c r="P142" s="134">
        <v>26971</v>
      </c>
      <c r="Q142" s="138">
        <v>26971</v>
      </c>
      <c r="R142" s="132">
        <v>18026.4</v>
      </c>
      <c r="S142" s="138">
        <v>18026.4</v>
      </c>
      <c r="T142" s="132">
        <v>8009.4</v>
      </c>
      <c r="U142" s="138">
        <v>8009.4</v>
      </c>
      <c r="V142" s="132">
        <v>78040</v>
      </c>
      <c r="W142" s="138">
        <v>78040</v>
      </c>
      <c r="X142" s="104"/>
    </row>
    <row r="143" spans="1:24" ht="21.75" customHeight="1">
      <c r="A143" s="103"/>
      <c r="B143" s="541" t="s">
        <v>311</v>
      </c>
      <c r="C143" s="541"/>
      <c r="D143" s="541"/>
      <c r="E143" s="541"/>
      <c r="F143" s="541"/>
      <c r="G143" s="542"/>
      <c r="H143" s="135">
        <v>503</v>
      </c>
      <c r="I143" s="136">
        <v>6000501</v>
      </c>
      <c r="J143" s="137">
        <v>500</v>
      </c>
      <c r="K143" s="543"/>
      <c r="L143" s="543"/>
      <c r="M143" s="543"/>
      <c r="N143" s="132">
        <v>16500</v>
      </c>
      <c r="O143" s="138">
        <v>16500</v>
      </c>
      <c r="P143" s="134">
        <v>10000</v>
      </c>
      <c r="Q143" s="138">
        <v>10000</v>
      </c>
      <c r="R143" s="132">
        <v>5000</v>
      </c>
      <c r="S143" s="138">
        <v>5000</v>
      </c>
      <c r="T143" s="132">
        <v>1622.3</v>
      </c>
      <c r="U143" s="138">
        <v>1622.3</v>
      </c>
      <c r="V143" s="132">
        <v>33122.3</v>
      </c>
      <c r="W143" s="138">
        <v>33122.3</v>
      </c>
      <c r="X143" s="104"/>
    </row>
    <row r="144" spans="1:24" ht="29.25" customHeight="1">
      <c r="A144" s="103"/>
      <c r="B144" s="541" t="s">
        <v>312</v>
      </c>
      <c r="C144" s="541"/>
      <c r="D144" s="541"/>
      <c r="E144" s="541"/>
      <c r="F144" s="541"/>
      <c r="G144" s="542"/>
      <c r="H144" s="135">
        <v>503</v>
      </c>
      <c r="I144" s="136">
        <v>6000502</v>
      </c>
      <c r="J144" s="137">
        <v>500</v>
      </c>
      <c r="K144" s="543"/>
      <c r="L144" s="543"/>
      <c r="M144" s="543"/>
      <c r="N144" s="132">
        <v>2042.1</v>
      </c>
      <c r="O144" s="138">
        <v>2042.1</v>
      </c>
      <c r="P144" s="134">
        <v>1021</v>
      </c>
      <c r="Q144" s="138">
        <v>1021</v>
      </c>
      <c r="R144" s="132">
        <v>0</v>
      </c>
      <c r="S144" s="138">
        <v>0</v>
      </c>
      <c r="T144" s="132">
        <v>0</v>
      </c>
      <c r="U144" s="138">
        <v>0</v>
      </c>
      <c r="V144" s="132">
        <v>3063.1</v>
      </c>
      <c r="W144" s="138">
        <v>3063.1</v>
      </c>
      <c r="X144" s="104"/>
    </row>
    <row r="145" spans="1:24" ht="20.25" customHeight="1">
      <c r="A145" s="103"/>
      <c r="B145" s="541" t="s">
        <v>313</v>
      </c>
      <c r="C145" s="541"/>
      <c r="D145" s="541"/>
      <c r="E145" s="541"/>
      <c r="F145" s="541"/>
      <c r="G145" s="542"/>
      <c r="H145" s="135">
        <v>503</v>
      </c>
      <c r="I145" s="136">
        <v>6000503</v>
      </c>
      <c r="J145" s="137">
        <v>500</v>
      </c>
      <c r="K145" s="543"/>
      <c r="L145" s="543"/>
      <c r="M145" s="543"/>
      <c r="N145" s="132">
        <v>456.2</v>
      </c>
      <c r="O145" s="138">
        <v>456.2</v>
      </c>
      <c r="P145" s="134">
        <v>456.2</v>
      </c>
      <c r="Q145" s="138">
        <v>456.2</v>
      </c>
      <c r="R145" s="132">
        <v>456.2</v>
      </c>
      <c r="S145" s="138">
        <v>456.2</v>
      </c>
      <c r="T145" s="132">
        <v>456.3</v>
      </c>
      <c r="U145" s="138">
        <v>456.3</v>
      </c>
      <c r="V145" s="132">
        <v>1825</v>
      </c>
      <c r="W145" s="138">
        <v>1825</v>
      </c>
      <c r="X145" s="104"/>
    </row>
    <row r="146" spans="1:24" ht="19.5" customHeight="1">
      <c r="A146" s="103"/>
      <c r="B146" s="541" t="s">
        <v>314</v>
      </c>
      <c r="C146" s="541"/>
      <c r="D146" s="541"/>
      <c r="E146" s="541"/>
      <c r="F146" s="541"/>
      <c r="G146" s="542"/>
      <c r="H146" s="135">
        <v>503</v>
      </c>
      <c r="I146" s="136">
        <v>6000504</v>
      </c>
      <c r="J146" s="137">
        <v>500</v>
      </c>
      <c r="K146" s="543"/>
      <c r="L146" s="543"/>
      <c r="M146" s="543"/>
      <c r="N146" s="132">
        <v>250</v>
      </c>
      <c r="O146" s="138">
        <v>250</v>
      </c>
      <c r="P146" s="134">
        <v>250</v>
      </c>
      <c r="Q146" s="138">
        <v>250</v>
      </c>
      <c r="R146" s="132">
        <v>250</v>
      </c>
      <c r="S146" s="138">
        <v>250</v>
      </c>
      <c r="T146" s="132">
        <v>250</v>
      </c>
      <c r="U146" s="138">
        <v>250</v>
      </c>
      <c r="V146" s="132">
        <v>1000</v>
      </c>
      <c r="W146" s="138">
        <v>1000</v>
      </c>
      <c r="X146" s="104"/>
    </row>
    <row r="147" spans="1:24" ht="20.25" customHeight="1">
      <c r="A147" s="103"/>
      <c r="B147" s="541" t="s">
        <v>315</v>
      </c>
      <c r="C147" s="541"/>
      <c r="D147" s="541"/>
      <c r="E147" s="541"/>
      <c r="F147" s="541"/>
      <c r="G147" s="542"/>
      <c r="H147" s="135">
        <v>503</v>
      </c>
      <c r="I147" s="136">
        <v>6000505</v>
      </c>
      <c r="J147" s="137">
        <v>500</v>
      </c>
      <c r="K147" s="543"/>
      <c r="L147" s="543"/>
      <c r="M147" s="543"/>
      <c r="N147" s="132">
        <v>100</v>
      </c>
      <c r="O147" s="138">
        <v>100</v>
      </c>
      <c r="P147" s="134">
        <v>300</v>
      </c>
      <c r="Q147" s="138">
        <v>300</v>
      </c>
      <c r="R147" s="132">
        <v>0</v>
      </c>
      <c r="S147" s="138">
        <v>0</v>
      </c>
      <c r="T147" s="132">
        <v>0</v>
      </c>
      <c r="U147" s="138">
        <v>0</v>
      </c>
      <c r="V147" s="132">
        <v>400</v>
      </c>
      <c r="W147" s="138">
        <v>400</v>
      </c>
      <c r="X147" s="104"/>
    </row>
    <row r="148" spans="1:24" ht="18.75" customHeight="1">
      <c r="A148" s="103"/>
      <c r="B148" s="541" t="s">
        <v>316</v>
      </c>
      <c r="C148" s="541"/>
      <c r="D148" s="541"/>
      <c r="E148" s="541"/>
      <c r="F148" s="541"/>
      <c r="G148" s="542"/>
      <c r="H148" s="135">
        <v>503</v>
      </c>
      <c r="I148" s="136">
        <v>6000506</v>
      </c>
      <c r="J148" s="137">
        <v>500</v>
      </c>
      <c r="K148" s="543"/>
      <c r="L148" s="543"/>
      <c r="M148" s="543"/>
      <c r="N148" s="132">
        <v>1152.4</v>
      </c>
      <c r="O148" s="138">
        <v>1152.4</v>
      </c>
      <c r="P148" s="134">
        <v>4609.7</v>
      </c>
      <c r="Q148" s="138">
        <v>4609.7</v>
      </c>
      <c r="R148" s="132">
        <v>4609.7</v>
      </c>
      <c r="S148" s="138">
        <v>4609.7</v>
      </c>
      <c r="T148" s="132">
        <v>1152.4</v>
      </c>
      <c r="U148" s="138">
        <v>1152.4</v>
      </c>
      <c r="V148" s="132">
        <v>11524.3</v>
      </c>
      <c r="W148" s="138">
        <v>11524.3</v>
      </c>
      <c r="X148" s="104"/>
    </row>
    <row r="149" spans="1:24" ht="28.5" customHeight="1">
      <c r="A149" s="103"/>
      <c r="B149" s="541" t="s">
        <v>317</v>
      </c>
      <c r="C149" s="541"/>
      <c r="D149" s="541"/>
      <c r="E149" s="541"/>
      <c r="F149" s="541"/>
      <c r="G149" s="542"/>
      <c r="H149" s="135">
        <v>503</v>
      </c>
      <c r="I149" s="136">
        <v>6000507</v>
      </c>
      <c r="J149" s="137">
        <v>500</v>
      </c>
      <c r="K149" s="543"/>
      <c r="L149" s="543"/>
      <c r="M149" s="543"/>
      <c r="N149" s="132">
        <v>0</v>
      </c>
      <c r="O149" s="138">
        <v>0</v>
      </c>
      <c r="P149" s="134">
        <v>200</v>
      </c>
      <c r="Q149" s="138">
        <v>200</v>
      </c>
      <c r="R149" s="132">
        <v>50</v>
      </c>
      <c r="S149" s="138">
        <v>50</v>
      </c>
      <c r="T149" s="132">
        <v>0</v>
      </c>
      <c r="U149" s="138">
        <v>0</v>
      </c>
      <c r="V149" s="132">
        <v>250</v>
      </c>
      <c r="W149" s="138">
        <v>250</v>
      </c>
      <c r="X149" s="104"/>
    </row>
    <row r="150" spans="1:24" ht="22.5" customHeight="1">
      <c r="A150" s="103"/>
      <c r="B150" s="541" t="s">
        <v>318</v>
      </c>
      <c r="C150" s="541"/>
      <c r="D150" s="541"/>
      <c r="E150" s="541"/>
      <c r="F150" s="541"/>
      <c r="G150" s="542"/>
      <c r="H150" s="135">
        <v>503</v>
      </c>
      <c r="I150" s="136">
        <v>6000508</v>
      </c>
      <c r="J150" s="137">
        <v>500</v>
      </c>
      <c r="K150" s="543"/>
      <c r="L150" s="543"/>
      <c r="M150" s="543"/>
      <c r="N150" s="132">
        <v>350</v>
      </c>
      <c r="O150" s="138">
        <v>350</v>
      </c>
      <c r="P150" s="134">
        <v>3812.6</v>
      </c>
      <c r="Q150" s="138">
        <v>3812.6</v>
      </c>
      <c r="R150" s="132">
        <v>1220.9</v>
      </c>
      <c r="S150" s="138">
        <v>1220.9</v>
      </c>
      <c r="T150" s="132">
        <v>0</v>
      </c>
      <c r="U150" s="138">
        <v>0</v>
      </c>
      <c r="V150" s="132">
        <v>5383.5</v>
      </c>
      <c r="W150" s="138">
        <v>5383.5</v>
      </c>
      <c r="X150" s="104"/>
    </row>
    <row r="151" spans="1:24" ht="21" customHeight="1">
      <c r="A151" s="103"/>
      <c r="B151" s="541" t="s">
        <v>319</v>
      </c>
      <c r="C151" s="541"/>
      <c r="D151" s="541"/>
      <c r="E151" s="541"/>
      <c r="F151" s="541"/>
      <c r="G151" s="542"/>
      <c r="H151" s="135">
        <v>503</v>
      </c>
      <c r="I151" s="136">
        <v>6000509</v>
      </c>
      <c r="J151" s="137">
        <v>500</v>
      </c>
      <c r="K151" s="543"/>
      <c r="L151" s="543"/>
      <c r="M151" s="543"/>
      <c r="N151" s="132">
        <v>942.5</v>
      </c>
      <c r="O151" s="138">
        <v>942.5</v>
      </c>
      <c r="P151" s="134">
        <v>942.5</v>
      </c>
      <c r="Q151" s="138">
        <v>942.5</v>
      </c>
      <c r="R151" s="132">
        <v>942.5</v>
      </c>
      <c r="S151" s="138">
        <v>942.5</v>
      </c>
      <c r="T151" s="132">
        <v>942.5</v>
      </c>
      <c r="U151" s="138">
        <v>942.5</v>
      </c>
      <c r="V151" s="132">
        <v>3770</v>
      </c>
      <c r="W151" s="138">
        <v>3770</v>
      </c>
      <c r="X151" s="104"/>
    </row>
    <row r="152" spans="1:24" ht="20.25" customHeight="1">
      <c r="A152" s="103"/>
      <c r="B152" s="541" t="s">
        <v>320</v>
      </c>
      <c r="C152" s="541"/>
      <c r="D152" s="541"/>
      <c r="E152" s="541"/>
      <c r="F152" s="541"/>
      <c r="G152" s="542"/>
      <c r="H152" s="135">
        <v>503</v>
      </c>
      <c r="I152" s="136">
        <v>6000510</v>
      </c>
      <c r="J152" s="137">
        <v>500</v>
      </c>
      <c r="K152" s="543"/>
      <c r="L152" s="543"/>
      <c r="M152" s="543"/>
      <c r="N152" s="132">
        <v>0</v>
      </c>
      <c r="O152" s="138">
        <v>0</v>
      </c>
      <c r="P152" s="134">
        <v>941.8</v>
      </c>
      <c r="Q152" s="138">
        <v>941.8</v>
      </c>
      <c r="R152" s="132">
        <v>313.9</v>
      </c>
      <c r="S152" s="138">
        <v>313.9</v>
      </c>
      <c r="T152" s="132">
        <v>0</v>
      </c>
      <c r="U152" s="138">
        <v>0</v>
      </c>
      <c r="V152" s="132">
        <v>1255.7</v>
      </c>
      <c r="W152" s="138">
        <v>1255.7</v>
      </c>
      <c r="X152" s="104"/>
    </row>
    <row r="153" spans="1:24" ht="14.25" customHeight="1">
      <c r="A153" s="103"/>
      <c r="B153" s="541" t="s">
        <v>321</v>
      </c>
      <c r="C153" s="541"/>
      <c r="D153" s="541"/>
      <c r="E153" s="541"/>
      <c r="F153" s="541"/>
      <c r="G153" s="542"/>
      <c r="H153" s="135">
        <v>503</v>
      </c>
      <c r="I153" s="136">
        <v>6000511</v>
      </c>
      <c r="J153" s="137">
        <v>500</v>
      </c>
      <c r="K153" s="543"/>
      <c r="L153" s="543"/>
      <c r="M153" s="543"/>
      <c r="N153" s="132">
        <v>1500</v>
      </c>
      <c r="O153" s="138">
        <v>1500</v>
      </c>
      <c r="P153" s="134">
        <v>1700</v>
      </c>
      <c r="Q153" s="138">
        <v>1700</v>
      </c>
      <c r="R153" s="132">
        <v>1700</v>
      </c>
      <c r="S153" s="138">
        <v>1700</v>
      </c>
      <c r="T153" s="132">
        <v>1985.3</v>
      </c>
      <c r="U153" s="138">
        <v>1985.3</v>
      </c>
      <c r="V153" s="132">
        <v>6885.3</v>
      </c>
      <c r="W153" s="138">
        <v>6885.3</v>
      </c>
      <c r="X153" s="104"/>
    </row>
    <row r="154" spans="1:24" ht="17.25" customHeight="1">
      <c r="A154" s="103"/>
      <c r="B154" s="541" t="s">
        <v>322</v>
      </c>
      <c r="C154" s="541"/>
      <c r="D154" s="541"/>
      <c r="E154" s="541"/>
      <c r="F154" s="541"/>
      <c r="G154" s="542"/>
      <c r="H154" s="135">
        <v>503</v>
      </c>
      <c r="I154" s="136">
        <v>6000512</v>
      </c>
      <c r="J154" s="137">
        <v>500</v>
      </c>
      <c r="K154" s="543"/>
      <c r="L154" s="543"/>
      <c r="M154" s="543"/>
      <c r="N154" s="132">
        <v>308.1</v>
      </c>
      <c r="O154" s="138">
        <v>308.1</v>
      </c>
      <c r="P154" s="134">
        <v>205.4</v>
      </c>
      <c r="Q154" s="138">
        <v>205.4</v>
      </c>
      <c r="R154" s="132">
        <v>0</v>
      </c>
      <c r="S154" s="138">
        <v>0</v>
      </c>
      <c r="T154" s="132">
        <v>205.4</v>
      </c>
      <c r="U154" s="138">
        <v>205.4</v>
      </c>
      <c r="V154" s="132">
        <v>718.8</v>
      </c>
      <c r="W154" s="138">
        <v>718.8</v>
      </c>
      <c r="X154" s="104"/>
    </row>
    <row r="155" spans="1:24" ht="43.5" customHeight="1">
      <c r="A155" s="103"/>
      <c r="B155" s="541" t="s">
        <v>323</v>
      </c>
      <c r="C155" s="541"/>
      <c r="D155" s="541"/>
      <c r="E155" s="541"/>
      <c r="F155" s="541"/>
      <c r="G155" s="542"/>
      <c r="H155" s="135">
        <v>503</v>
      </c>
      <c r="I155" s="136">
        <v>6000513</v>
      </c>
      <c r="J155" s="137">
        <v>500</v>
      </c>
      <c r="K155" s="543"/>
      <c r="L155" s="543"/>
      <c r="M155" s="543"/>
      <c r="N155" s="132">
        <v>100</v>
      </c>
      <c r="O155" s="138">
        <v>100</v>
      </c>
      <c r="P155" s="134">
        <v>1200</v>
      </c>
      <c r="Q155" s="138">
        <v>1200</v>
      </c>
      <c r="R155" s="132">
        <v>1200</v>
      </c>
      <c r="S155" s="138">
        <v>1200</v>
      </c>
      <c r="T155" s="132">
        <v>0</v>
      </c>
      <c r="U155" s="138">
        <v>0</v>
      </c>
      <c r="V155" s="132">
        <v>2500</v>
      </c>
      <c r="W155" s="138">
        <v>2500</v>
      </c>
      <c r="X155" s="104"/>
    </row>
    <row r="156" spans="1:24" ht="30" customHeight="1">
      <c r="A156" s="103"/>
      <c r="B156" s="541" t="s">
        <v>324</v>
      </c>
      <c r="C156" s="541"/>
      <c r="D156" s="541"/>
      <c r="E156" s="541"/>
      <c r="F156" s="541"/>
      <c r="G156" s="542"/>
      <c r="H156" s="135">
        <v>503</v>
      </c>
      <c r="I156" s="136">
        <v>6000514</v>
      </c>
      <c r="J156" s="137">
        <v>500</v>
      </c>
      <c r="K156" s="543"/>
      <c r="L156" s="543"/>
      <c r="M156" s="543"/>
      <c r="N156" s="132">
        <v>1331.8</v>
      </c>
      <c r="O156" s="138">
        <v>1331.8</v>
      </c>
      <c r="P156" s="134">
        <v>1331.8</v>
      </c>
      <c r="Q156" s="138">
        <v>1331.8</v>
      </c>
      <c r="R156" s="132">
        <v>2283.2</v>
      </c>
      <c r="S156" s="138">
        <v>2283.2</v>
      </c>
      <c r="T156" s="132">
        <v>1395.2</v>
      </c>
      <c r="U156" s="138">
        <v>1395.2</v>
      </c>
      <c r="V156" s="132">
        <v>6342</v>
      </c>
      <c r="W156" s="138">
        <v>6342</v>
      </c>
      <c r="X156" s="104"/>
    </row>
    <row r="157" spans="1:24" ht="32.25" customHeight="1">
      <c r="A157" s="103"/>
      <c r="B157" s="541" t="s">
        <v>270</v>
      </c>
      <c r="C157" s="541"/>
      <c r="D157" s="541"/>
      <c r="E157" s="541"/>
      <c r="F157" s="541"/>
      <c r="G157" s="542"/>
      <c r="H157" s="135">
        <v>503</v>
      </c>
      <c r="I157" s="136">
        <v>7950000</v>
      </c>
      <c r="J157" s="137">
        <v>500</v>
      </c>
      <c r="K157" s="543"/>
      <c r="L157" s="543"/>
      <c r="M157" s="543"/>
      <c r="N157" s="132">
        <v>5475.4</v>
      </c>
      <c r="O157" s="138">
        <v>5475.4</v>
      </c>
      <c r="P157" s="134">
        <v>0</v>
      </c>
      <c r="Q157" s="138">
        <v>0</v>
      </c>
      <c r="R157" s="132">
        <v>0</v>
      </c>
      <c r="S157" s="138">
        <v>0</v>
      </c>
      <c r="T157" s="132">
        <v>0</v>
      </c>
      <c r="U157" s="138">
        <v>0</v>
      </c>
      <c r="V157" s="132">
        <v>5475.4</v>
      </c>
      <c r="W157" s="138">
        <v>5475.4</v>
      </c>
      <c r="X157" s="104"/>
    </row>
    <row r="158" spans="1:24" ht="54.75" customHeight="1">
      <c r="A158" s="103"/>
      <c r="B158" s="541" t="s">
        <v>325</v>
      </c>
      <c r="C158" s="541"/>
      <c r="D158" s="541"/>
      <c r="E158" s="541"/>
      <c r="F158" s="541"/>
      <c r="G158" s="542"/>
      <c r="H158" s="135">
        <v>503</v>
      </c>
      <c r="I158" s="136">
        <v>7950024</v>
      </c>
      <c r="J158" s="137">
        <v>500</v>
      </c>
      <c r="K158" s="543"/>
      <c r="L158" s="543"/>
      <c r="M158" s="543"/>
      <c r="N158" s="132">
        <v>5475.4</v>
      </c>
      <c r="O158" s="138">
        <v>5475.4</v>
      </c>
      <c r="P158" s="134">
        <v>0</v>
      </c>
      <c r="Q158" s="138">
        <v>0</v>
      </c>
      <c r="R158" s="132">
        <v>0</v>
      </c>
      <c r="S158" s="138">
        <v>0</v>
      </c>
      <c r="T158" s="132">
        <v>0</v>
      </c>
      <c r="U158" s="138">
        <v>0</v>
      </c>
      <c r="V158" s="132">
        <v>5475.4</v>
      </c>
      <c r="W158" s="138">
        <v>5475.4</v>
      </c>
      <c r="X158" s="104"/>
    </row>
    <row r="159" spans="1:24" ht="18.75" customHeight="1">
      <c r="A159" s="103"/>
      <c r="B159" s="538" t="s">
        <v>326</v>
      </c>
      <c r="C159" s="538"/>
      <c r="D159" s="538"/>
      <c r="E159" s="538"/>
      <c r="F159" s="538"/>
      <c r="G159" s="539"/>
      <c r="H159" s="143">
        <v>700</v>
      </c>
      <c r="I159" s="144">
        <v>0</v>
      </c>
      <c r="J159" s="145">
        <v>0</v>
      </c>
      <c r="K159" s="545"/>
      <c r="L159" s="545"/>
      <c r="M159" s="545"/>
      <c r="N159" s="132">
        <v>722598.3</v>
      </c>
      <c r="O159" s="146">
        <v>722598.3</v>
      </c>
      <c r="P159" s="134">
        <v>939130.2</v>
      </c>
      <c r="Q159" s="146">
        <v>939130.2</v>
      </c>
      <c r="R159" s="132">
        <v>369725.7</v>
      </c>
      <c r="S159" s="146">
        <v>369725.7</v>
      </c>
      <c r="T159" s="132">
        <v>571671.1</v>
      </c>
      <c r="U159" s="146">
        <v>571671.1</v>
      </c>
      <c r="V159" s="132">
        <v>2603125.4</v>
      </c>
      <c r="W159" s="146">
        <v>2603125.4</v>
      </c>
      <c r="X159" s="104"/>
    </row>
    <row r="160" spans="1:24" ht="16.5" customHeight="1">
      <c r="A160" s="103"/>
      <c r="B160" s="538" t="s">
        <v>327</v>
      </c>
      <c r="C160" s="538"/>
      <c r="D160" s="538"/>
      <c r="E160" s="538"/>
      <c r="F160" s="538"/>
      <c r="G160" s="539"/>
      <c r="H160" s="129">
        <v>701</v>
      </c>
      <c r="I160" s="130">
        <v>0</v>
      </c>
      <c r="J160" s="131">
        <v>1</v>
      </c>
      <c r="K160" s="540"/>
      <c r="L160" s="540"/>
      <c r="M160" s="540"/>
      <c r="N160" s="132">
        <v>252860.3</v>
      </c>
      <c r="O160" s="133">
        <v>252860.3</v>
      </c>
      <c r="P160" s="134">
        <v>282999.7</v>
      </c>
      <c r="Q160" s="133">
        <v>282999.7</v>
      </c>
      <c r="R160" s="132">
        <v>145570.3</v>
      </c>
      <c r="S160" s="133">
        <v>145570.3</v>
      </c>
      <c r="T160" s="132">
        <v>208337.1</v>
      </c>
      <c r="U160" s="133">
        <v>208337.1</v>
      </c>
      <c r="V160" s="132">
        <v>889767.4</v>
      </c>
      <c r="W160" s="133">
        <v>889767.4</v>
      </c>
      <c r="X160" s="104"/>
    </row>
    <row r="161" spans="1:24" ht="12" customHeight="1">
      <c r="A161" s="103"/>
      <c r="B161" s="541" t="s">
        <v>328</v>
      </c>
      <c r="C161" s="541"/>
      <c r="D161" s="541"/>
      <c r="E161" s="541"/>
      <c r="F161" s="541"/>
      <c r="G161" s="542"/>
      <c r="H161" s="135">
        <v>701</v>
      </c>
      <c r="I161" s="136">
        <v>4200000</v>
      </c>
      <c r="J161" s="137">
        <v>1</v>
      </c>
      <c r="K161" s="543"/>
      <c r="L161" s="543"/>
      <c r="M161" s="543"/>
      <c r="N161" s="132">
        <v>252860.3</v>
      </c>
      <c r="O161" s="138">
        <v>252860.3</v>
      </c>
      <c r="P161" s="134">
        <v>282999.7</v>
      </c>
      <c r="Q161" s="138">
        <v>282999.7</v>
      </c>
      <c r="R161" s="132">
        <v>145570.3</v>
      </c>
      <c r="S161" s="138">
        <v>145570.3</v>
      </c>
      <c r="T161" s="132">
        <v>208337.1</v>
      </c>
      <c r="U161" s="138">
        <v>208337.1</v>
      </c>
      <c r="V161" s="132">
        <v>889767.4</v>
      </c>
      <c r="W161" s="138">
        <v>889767.4</v>
      </c>
      <c r="X161" s="104"/>
    </row>
    <row r="162" spans="1:24" ht="29.25" customHeight="1">
      <c r="A162" s="103"/>
      <c r="B162" s="541" t="s">
        <v>249</v>
      </c>
      <c r="C162" s="541"/>
      <c r="D162" s="541"/>
      <c r="E162" s="541"/>
      <c r="F162" s="541"/>
      <c r="G162" s="542"/>
      <c r="H162" s="135">
        <v>701</v>
      </c>
      <c r="I162" s="136">
        <v>4209900</v>
      </c>
      <c r="J162" s="137">
        <v>1</v>
      </c>
      <c r="K162" s="543"/>
      <c r="L162" s="543"/>
      <c r="M162" s="543"/>
      <c r="N162" s="132">
        <v>252860.3</v>
      </c>
      <c r="O162" s="138">
        <v>252860.3</v>
      </c>
      <c r="P162" s="134">
        <v>282999.7</v>
      </c>
      <c r="Q162" s="138">
        <v>282999.7</v>
      </c>
      <c r="R162" s="132">
        <v>145570.3</v>
      </c>
      <c r="S162" s="138">
        <v>145570.3</v>
      </c>
      <c r="T162" s="132">
        <v>208337.1</v>
      </c>
      <c r="U162" s="138">
        <v>208337.1</v>
      </c>
      <c r="V162" s="132">
        <v>889767.4</v>
      </c>
      <c r="W162" s="138">
        <v>889767.4</v>
      </c>
      <c r="X162" s="104"/>
    </row>
    <row r="163" spans="1:24" ht="46.5" customHeight="1">
      <c r="A163" s="103"/>
      <c r="B163" s="541" t="s">
        <v>329</v>
      </c>
      <c r="C163" s="541"/>
      <c r="D163" s="541"/>
      <c r="E163" s="541"/>
      <c r="F163" s="541"/>
      <c r="G163" s="542"/>
      <c r="H163" s="135">
        <v>701</v>
      </c>
      <c r="I163" s="136">
        <v>4209901</v>
      </c>
      <c r="J163" s="137">
        <v>1</v>
      </c>
      <c r="K163" s="543"/>
      <c r="L163" s="543"/>
      <c r="M163" s="543"/>
      <c r="N163" s="132">
        <v>354.3</v>
      </c>
      <c r="O163" s="138">
        <v>354.3</v>
      </c>
      <c r="P163" s="134">
        <v>354.3</v>
      </c>
      <c r="Q163" s="138">
        <v>354.3</v>
      </c>
      <c r="R163" s="132">
        <v>354.3</v>
      </c>
      <c r="S163" s="138">
        <v>354.3</v>
      </c>
      <c r="T163" s="132">
        <v>354.3</v>
      </c>
      <c r="U163" s="138">
        <v>354.3</v>
      </c>
      <c r="V163" s="132">
        <v>1417.2</v>
      </c>
      <c r="W163" s="138">
        <v>1417.2</v>
      </c>
      <c r="X163" s="104"/>
    </row>
    <row r="164" spans="1:24" ht="87" customHeight="1">
      <c r="A164" s="103"/>
      <c r="B164" s="541" t="s">
        <v>330</v>
      </c>
      <c r="C164" s="541"/>
      <c r="D164" s="541"/>
      <c r="E164" s="541"/>
      <c r="F164" s="541"/>
      <c r="G164" s="542"/>
      <c r="H164" s="135">
        <v>701</v>
      </c>
      <c r="I164" s="136">
        <v>4209902</v>
      </c>
      <c r="J164" s="137">
        <v>1</v>
      </c>
      <c r="K164" s="543"/>
      <c r="L164" s="543"/>
      <c r="M164" s="543"/>
      <c r="N164" s="132">
        <v>508</v>
      </c>
      <c r="O164" s="138">
        <v>508</v>
      </c>
      <c r="P164" s="134">
        <v>660.2</v>
      </c>
      <c r="Q164" s="138">
        <v>660.2</v>
      </c>
      <c r="R164" s="132">
        <v>355.5</v>
      </c>
      <c r="S164" s="138">
        <v>355.5</v>
      </c>
      <c r="T164" s="132">
        <v>507.8</v>
      </c>
      <c r="U164" s="138">
        <v>507.8</v>
      </c>
      <c r="V164" s="132">
        <v>2031.5</v>
      </c>
      <c r="W164" s="138">
        <v>2031.5</v>
      </c>
      <c r="X164" s="104"/>
    </row>
    <row r="165" spans="1:24" ht="34.5" customHeight="1">
      <c r="A165" s="103"/>
      <c r="B165" s="541" t="s">
        <v>331</v>
      </c>
      <c r="C165" s="541"/>
      <c r="D165" s="541"/>
      <c r="E165" s="541"/>
      <c r="F165" s="541"/>
      <c r="G165" s="542"/>
      <c r="H165" s="135">
        <v>701</v>
      </c>
      <c r="I165" s="136">
        <v>4209903</v>
      </c>
      <c r="J165" s="137">
        <v>1</v>
      </c>
      <c r="K165" s="543"/>
      <c r="L165" s="543"/>
      <c r="M165" s="543"/>
      <c r="N165" s="132">
        <v>959.3</v>
      </c>
      <c r="O165" s="138">
        <v>959.3</v>
      </c>
      <c r="P165" s="134">
        <v>1000</v>
      </c>
      <c r="Q165" s="138">
        <v>1000</v>
      </c>
      <c r="R165" s="132">
        <v>800</v>
      </c>
      <c r="S165" s="138">
        <v>800</v>
      </c>
      <c r="T165" s="132">
        <v>86.8</v>
      </c>
      <c r="U165" s="138">
        <v>86.8</v>
      </c>
      <c r="V165" s="132">
        <v>2846.1</v>
      </c>
      <c r="W165" s="138">
        <v>2846.1</v>
      </c>
      <c r="X165" s="104"/>
    </row>
    <row r="166" spans="1:24" ht="31.5" customHeight="1">
      <c r="A166" s="103"/>
      <c r="B166" s="541" t="s">
        <v>332</v>
      </c>
      <c r="C166" s="541"/>
      <c r="D166" s="541"/>
      <c r="E166" s="541"/>
      <c r="F166" s="541"/>
      <c r="G166" s="542"/>
      <c r="H166" s="135">
        <v>701</v>
      </c>
      <c r="I166" s="136">
        <v>4209904</v>
      </c>
      <c r="J166" s="137">
        <v>1</v>
      </c>
      <c r="K166" s="543"/>
      <c r="L166" s="543"/>
      <c r="M166" s="543"/>
      <c r="N166" s="132">
        <v>26000</v>
      </c>
      <c r="O166" s="138">
        <v>26000</v>
      </c>
      <c r="P166" s="134">
        <v>8010</v>
      </c>
      <c r="Q166" s="138">
        <v>8010</v>
      </c>
      <c r="R166" s="132">
        <v>2908.2</v>
      </c>
      <c r="S166" s="138">
        <v>2908.2</v>
      </c>
      <c r="T166" s="132">
        <v>763</v>
      </c>
      <c r="U166" s="138">
        <v>763</v>
      </c>
      <c r="V166" s="132">
        <v>37681.2</v>
      </c>
      <c r="W166" s="138">
        <v>37681.2</v>
      </c>
      <c r="X166" s="104"/>
    </row>
    <row r="167" spans="1:24" ht="20.25" customHeight="1">
      <c r="A167" s="103"/>
      <c r="B167" s="541" t="s">
        <v>333</v>
      </c>
      <c r="C167" s="541"/>
      <c r="D167" s="541"/>
      <c r="E167" s="541"/>
      <c r="F167" s="541"/>
      <c r="G167" s="542"/>
      <c r="H167" s="135">
        <v>701</v>
      </c>
      <c r="I167" s="136">
        <v>4209905</v>
      </c>
      <c r="J167" s="137">
        <v>1</v>
      </c>
      <c r="K167" s="543"/>
      <c r="L167" s="543"/>
      <c r="M167" s="543"/>
      <c r="N167" s="132">
        <v>3369.7</v>
      </c>
      <c r="O167" s="138">
        <v>3369.7</v>
      </c>
      <c r="P167" s="134">
        <v>0</v>
      </c>
      <c r="Q167" s="138">
        <v>0</v>
      </c>
      <c r="R167" s="132">
        <v>0</v>
      </c>
      <c r="S167" s="138">
        <v>0</v>
      </c>
      <c r="T167" s="132">
        <v>0</v>
      </c>
      <c r="U167" s="138">
        <v>0</v>
      </c>
      <c r="V167" s="132">
        <v>3369.7</v>
      </c>
      <c r="W167" s="138">
        <v>3369.7</v>
      </c>
      <c r="X167" s="104"/>
    </row>
    <row r="168" spans="1:24" ht="14.25" customHeight="1">
      <c r="A168" s="103"/>
      <c r="B168" s="538" t="s">
        <v>334</v>
      </c>
      <c r="C168" s="538"/>
      <c r="D168" s="538"/>
      <c r="E168" s="538"/>
      <c r="F168" s="538"/>
      <c r="G168" s="539"/>
      <c r="H168" s="129">
        <v>702</v>
      </c>
      <c r="I168" s="130">
        <v>0</v>
      </c>
      <c r="J168" s="131">
        <v>0</v>
      </c>
      <c r="K168" s="540"/>
      <c r="L168" s="540"/>
      <c r="M168" s="540"/>
      <c r="N168" s="132">
        <v>441535.9</v>
      </c>
      <c r="O168" s="133">
        <v>441535.9</v>
      </c>
      <c r="P168" s="134">
        <v>613452.8</v>
      </c>
      <c r="Q168" s="133">
        <v>613452.8</v>
      </c>
      <c r="R168" s="132">
        <v>200180.4</v>
      </c>
      <c r="S168" s="133">
        <v>200180.4</v>
      </c>
      <c r="T168" s="132">
        <v>353978.6</v>
      </c>
      <c r="U168" s="133">
        <v>353978.6</v>
      </c>
      <c r="V168" s="132">
        <v>1609147.7</v>
      </c>
      <c r="W168" s="133">
        <v>1609147.7</v>
      </c>
      <c r="X168" s="104"/>
    </row>
    <row r="169" spans="1:24" ht="42" customHeight="1">
      <c r="A169" s="103"/>
      <c r="B169" s="541" t="s">
        <v>260</v>
      </c>
      <c r="C169" s="541"/>
      <c r="D169" s="541"/>
      <c r="E169" s="541"/>
      <c r="F169" s="541"/>
      <c r="G169" s="542"/>
      <c r="H169" s="135">
        <v>702</v>
      </c>
      <c r="I169" s="136">
        <v>1020000</v>
      </c>
      <c r="J169" s="137">
        <v>3</v>
      </c>
      <c r="K169" s="543"/>
      <c r="L169" s="543"/>
      <c r="M169" s="543"/>
      <c r="N169" s="132">
        <v>0</v>
      </c>
      <c r="O169" s="138">
        <v>0</v>
      </c>
      <c r="P169" s="134">
        <v>0</v>
      </c>
      <c r="Q169" s="138">
        <v>0</v>
      </c>
      <c r="R169" s="132">
        <v>2874.4</v>
      </c>
      <c r="S169" s="138">
        <v>2874.4</v>
      </c>
      <c r="T169" s="132">
        <v>0</v>
      </c>
      <c r="U169" s="138">
        <v>0</v>
      </c>
      <c r="V169" s="132">
        <v>2874.4</v>
      </c>
      <c r="W169" s="138">
        <v>2874.4</v>
      </c>
      <c r="X169" s="104"/>
    </row>
    <row r="170" spans="1:24" ht="75" customHeight="1">
      <c r="A170" s="103"/>
      <c r="B170" s="541" t="s">
        <v>280</v>
      </c>
      <c r="C170" s="541"/>
      <c r="D170" s="541"/>
      <c r="E170" s="541"/>
      <c r="F170" s="541"/>
      <c r="G170" s="542"/>
      <c r="H170" s="135">
        <v>702</v>
      </c>
      <c r="I170" s="136">
        <v>1020100</v>
      </c>
      <c r="J170" s="137">
        <v>3</v>
      </c>
      <c r="K170" s="543"/>
      <c r="L170" s="543"/>
      <c r="M170" s="543"/>
      <c r="N170" s="132">
        <v>0</v>
      </c>
      <c r="O170" s="138">
        <v>0</v>
      </c>
      <c r="P170" s="134">
        <v>0</v>
      </c>
      <c r="Q170" s="138">
        <v>0</v>
      </c>
      <c r="R170" s="132">
        <v>2874.4</v>
      </c>
      <c r="S170" s="138">
        <v>2874.4</v>
      </c>
      <c r="T170" s="132">
        <v>0</v>
      </c>
      <c r="U170" s="138">
        <v>0</v>
      </c>
      <c r="V170" s="132">
        <v>2874.4</v>
      </c>
      <c r="W170" s="138">
        <v>2874.4</v>
      </c>
      <c r="X170" s="104"/>
    </row>
    <row r="171" spans="1:24" ht="34.5" customHeight="1">
      <c r="A171" s="103"/>
      <c r="B171" s="541" t="s">
        <v>335</v>
      </c>
      <c r="C171" s="541"/>
      <c r="D171" s="541"/>
      <c r="E171" s="541"/>
      <c r="F171" s="541"/>
      <c r="G171" s="542"/>
      <c r="H171" s="135">
        <v>702</v>
      </c>
      <c r="I171" s="136">
        <v>1020110</v>
      </c>
      <c r="J171" s="137">
        <v>3</v>
      </c>
      <c r="K171" s="543"/>
      <c r="L171" s="543"/>
      <c r="M171" s="543"/>
      <c r="N171" s="132">
        <v>0</v>
      </c>
      <c r="O171" s="138">
        <v>0</v>
      </c>
      <c r="P171" s="134">
        <v>0</v>
      </c>
      <c r="Q171" s="138">
        <v>0</v>
      </c>
      <c r="R171" s="132">
        <v>2874.4</v>
      </c>
      <c r="S171" s="138">
        <v>2874.4</v>
      </c>
      <c r="T171" s="132">
        <v>0</v>
      </c>
      <c r="U171" s="138">
        <v>0</v>
      </c>
      <c r="V171" s="132">
        <v>2874.4</v>
      </c>
      <c r="W171" s="138">
        <v>2874.4</v>
      </c>
      <c r="X171" s="104"/>
    </row>
    <row r="172" spans="1:24" ht="32.25" customHeight="1">
      <c r="A172" s="103"/>
      <c r="B172" s="541" t="s">
        <v>336</v>
      </c>
      <c r="C172" s="541"/>
      <c r="D172" s="541"/>
      <c r="E172" s="541"/>
      <c r="F172" s="541"/>
      <c r="G172" s="542"/>
      <c r="H172" s="135">
        <v>702</v>
      </c>
      <c r="I172" s="136">
        <v>4210000</v>
      </c>
      <c r="J172" s="137">
        <v>1</v>
      </c>
      <c r="K172" s="543"/>
      <c r="L172" s="543"/>
      <c r="M172" s="543"/>
      <c r="N172" s="132">
        <v>317926.9</v>
      </c>
      <c r="O172" s="138">
        <v>317926.9</v>
      </c>
      <c r="P172" s="134">
        <v>449126.4</v>
      </c>
      <c r="Q172" s="138">
        <v>449126.4</v>
      </c>
      <c r="R172" s="132">
        <v>145055</v>
      </c>
      <c r="S172" s="138">
        <v>145055</v>
      </c>
      <c r="T172" s="132">
        <v>277141.4</v>
      </c>
      <c r="U172" s="138">
        <v>277141.4</v>
      </c>
      <c r="V172" s="132">
        <v>1189249.7</v>
      </c>
      <c r="W172" s="138">
        <v>1189249.7</v>
      </c>
      <c r="X172" s="104"/>
    </row>
    <row r="173" spans="1:24" ht="32.25" customHeight="1">
      <c r="A173" s="103"/>
      <c r="B173" s="541" t="s">
        <v>249</v>
      </c>
      <c r="C173" s="541"/>
      <c r="D173" s="541"/>
      <c r="E173" s="541"/>
      <c r="F173" s="541"/>
      <c r="G173" s="542"/>
      <c r="H173" s="135">
        <v>702</v>
      </c>
      <c r="I173" s="136">
        <v>4219900</v>
      </c>
      <c r="J173" s="137">
        <v>1</v>
      </c>
      <c r="K173" s="543"/>
      <c r="L173" s="543"/>
      <c r="M173" s="543"/>
      <c r="N173" s="132">
        <v>317926.9</v>
      </c>
      <c r="O173" s="138">
        <v>317926.9</v>
      </c>
      <c r="P173" s="134">
        <v>449126.4</v>
      </c>
      <c r="Q173" s="138">
        <v>449126.4</v>
      </c>
      <c r="R173" s="132">
        <v>145055</v>
      </c>
      <c r="S173" s="138">
        <v>145055</v>
      </c>
      <c r="T173" s="132">
        <v>277141.4</v>
      </c>
      <c r="U173" s="138">
        <v>277141.4</v>
      </c>
      <c r="V173" s="132">
        <v>1189249.7</v>
      </c>
      <c r="W173" s="138">
        <v>1189249.7</v>
      </c>
      <c r="X173" s="104"/>
    </row>
    <row r="174" spans="1:24" ht="31.5" customHeight="1">
      <c r="A174" s="103"/>
      <c r="B174" s="541" t="s">
        <v>337</v>
      </c>
      <c r="C174" s="541"/>
      <c r="D174" s="541"/>
      <c r="E174" s="541"/>
      <c r="F174" s="541"/>
      <c r="G174" s="542"/>
      <c r="H174" s="135">
        <v>702</v>
      </c>
      <c r="I174" s="136">
        <v>4219901</v>
      </c>
      <c r="J174" s="137">
        <v>1</v>
      </c>
      <c r="K174" s="543"/>
      <c r="L174" s="543"/>
      <c r="M174" s="543"/>
      <c r="N174" s="132">
        <v>524.1</v>
      </c>
      <c r="O174" s="138">
        <v>524.1</v>
      </c>
      <c r="P174" s="134">
        <v>524.1</v>
      </c>
      <c r="Q174" s="138">
        <v>524.1</v>
      </c>
      <c r="R174" s="132">
        <v>524.1</v>
      </c>
      <c r="S174" s="138">
        <v>524.1</v>
      </c>
      <c r="T174" s="132">
        <v>524.1</v>
      </c>
      <c r="U174" s="138">
        <v>524.1</v>
      </c>
      <c r="V174" s="132">
        <v>2096.4</v>
      </c>
      <c r="W174" s="138">
        <v>2096.4</v>
      </c>
      <c r="X174" s="104"/>
    </row>
    <row r="175" spans="1:24" ht="90" customHeight="1">
      <c r="A175" s="103"/>
      <c r="B175" s="541" t="s">
        <v>338</v>
      </c>
      <c r="C175" s="541"/>
      <c r="D175" s="541"/>
      <c r="E175" s="541"/>
      <c r="F175" s="541"/>
      <c r="G175" s="542"/>
      <c r="H175" s="135">
        <v>702</v>
      </c>
      <c r="I175" s="136">
        <v>4219902</v>
      </c>
      <c r="J175" s="137">
        <v>1</v>
      </c>
      <c r="K175" s="543"/>
      <c r="L175" s="543"/>
      <c r="M175" s="543"/>
      <c r="N175" s="132">
        <v>201701.1</v>
      </c>
      <c r="O175" s="138">
        <v>201701.1</v>
      </c>
      <c r="P175" s="134">
        <v>341139.2</v>
      </c>
      <c r="Q175" s="138">
        <v>341139.2</v>
      </c>
      <c r="R175" s="132">
        <v>102204.4</v>
      </c>
      <c r="S175" s="138">
        <v>102204.4</v>
      </c>
      <c r="T175" s="132">
        <v>205687.3</v>
      </c>
      <c r="U175" s="138">
        <v>205687.3</v>
      </c>
      <c r="V175" s="132">
        <v>850732</v>
      </c>
      <c r="W175" s="138">
        <v>850732</v>
      </c>
      <c r="X175" s="104"/>
    </row>
    <row r="176" spans="1:24" ht="31.5" customHeight="1">
      <c r="A176" s="103"/>
      <c r="B176" s="541" t="s">
        <v>339</v>
      </c>
      <c r="C176" s="541"/>
      <c r="D176" s="541"/>
      <c r="E176" s="541"/>
      <c r="F176" s="541"/>
      <c r="G176" s="542"/>
      <c r="H176" s="135">
        <v>702</v>
      </c>
      <c r="I176" s="136">
        <v>4219903</v>
      </c>
      <c r="J176" s="137">
        <v>1</v>
      </c>
      <c r="K176" s="543"/>
      <c r="L176" s="543"/>
      <c r="M176" s="543"/>
      <c r="N176" s="132">
        <v>384.4</v>
      </c>
      <c r="O176" s="138">
        <v>384.4</v>
      </c>
      <c r="P176" s="134">
        <v>0</v>
      </c>
      <c r="Q176" s="138">
        <v>0</v>
      </c>
      <c r="R176" s="132">
        <v>0</v>
      </c>
      <c r="S176" s="138">
        <v>0</v>
      </c>
      <c r="T176" s="132">
        <v>0</v>
      </c>
      <c r="U176" s="138">
        <v>0</v>
      </c>
      <c r="V176" s="132">
        <v>384.4</v>
      </c>
      <c r="W176" s="138">
        <v>384.4</v>
      </c>
      <c r="X176" s="104"/>
    </row>
    <row r="177" spans="1:24" ht="31.5" customHeight="1">
      <c r="A177" s="103"/>
      <c r="B177" s="541" t="s">
        <v>340</v>
      </c>
      <c r="C177" s="541"/>
      <c r="D177" s="541"/>
      <c r="E177" s="541"/>
      <c r="F177" s="541"/>
      <c r="G177" s="542"/>
      <c r="H177" s="135">
        <v>702</v>
      </c>
      <c r="I177" s="136">
        <v>4219904</v>
      </c>
      <c r="J177" s="137">
        <v>1</v>
      </c>
      <c r="K177" s="543"/>
      <c r="L177" s="543"/>
      <c r="M177" s="543"/>
      <c r="N177" s="132">
        <v>507.4</v>
      </c>
      <c r="O177" s="138">
        <v>507.4</v>
      </c>
      <c r="P177" s="134">
        <v>0</v>
      </c>
      <c r="Q177" s="138">
        <v>0</v>
      </c>
      <c r="R177" s="132">
        <v>0</v>
      </c>
      <c r="S177" s="138">
        <v>0</v>
      </c>
      <c r="T177" s="132">
        <v>0</v>
      </c>
      <c r="U177" s="138">
        <v>0</v>
      </c>
      <c r="V177" s="132">
        <v>507.4</v>
      </c>
      <c r="W177" s="138">
        <v>507.4</v>
      </c>
      <c r="X177" s="104"/>
    </row>
    <row r="178" spans="1:24" ht="42.75" customHeight="1">
      <c r="A178" s="103"/>
      <c r="B178" s="541" t="s">
        <v>341</v>
      </c>
      <c r="C178" s="541"/>
      <c r="D178" s="541"/>
      <c r="E178" s="541"/>
      <c r="F178" s="541"/>
      <c r="G178" s="542"/>
      <c r="H178" s="135">
        <v>702</v>
      </c>
      <c r="I178" s="136">
        <v>4219905</v>
      </c>
      <c r="J178" s="137">
        <v>1</v>
      </c>
      <c r="K178" s="543"/>
      <c r="L178" s="543"/>
      <c r="M178" s="543"/>
      <c r="N178" s="132">
        <v>5351.7</v>
      </c>
      <c r="O178" s="138">
        <v>5351.7</v>
      </c>
      <c r="P178" s="134">
        <v>1000</v>
      </c>
      <c r="Q178" s="138">
        <v>1000</v>
      </c>
      <c r="R178" s="132">
        <v>670.4</v>
      </c>
      <c r="S178" s="138">
        <v>670.4</v>
      </c>
      <c r="T178" s="132">
        <v>0</v>
      </c>
      <c r="U178" s="138">
        <v>0</v>
      </c>
      <c r="V178" s="132">
        <v>7022.1</v>
      </c>
      <c r="W178" s="138">
        <v>7022.1</v>
      </c>
      <c r="X178" s="104"/>
    </row>
    <row r="179" spans="1:24" ht="31.5" customHeight="1">
      <c r="A179" s="103"/>
      <c r="B179" s="541" t="s">
        <v>342</v>
      </c>
      <c r="C179" s="541"/>
      <c r="D179" s="541"/>
      <c r="E179" s="541"/>
      <c r="F179" s="541"/>
      <c r="G179" s="542"/>
      <c r="H179" s="135">
        <v>702</v>
      </c>
      <c r="I179" s="136">
        <v>4219906</v>
      </c>
      <c r="J179" s="137">
        <v>1</v>
      </c>
      <c r="K179" s="543"/>
      <c r="L179" s="543"/>
      <c r="M179" s="543"/>
      <c r="N179" s="132">
        <v>25410.7</v>
      </c>
      <c r="O179" s="138">
        <v>25410.7</v>
      </c>
      <c r="P179" s="134">
        <v>15000</v>
      </c>
      <c r="Q179" s="138">
        <v>15000</v>
      </c>
      <c r="R179" s="132">
        <v>9906.4</v>
      </c>
      <c r="S179" s="138">
        <v>9906.4</v>
      </c>
      <c r="T179" s="132">
        <v>0</v>
      </c>
      <c r="U179" s="138">
        <v>0</v>
      </c>
      <c r="V179" s="132">
        <v>50317.1</v>
      </c>
      <c r="W179" s="138">
        <v>50317.1</v>
      </c>
      <c r="X179" s="104"/>
    </row>
    <row r="180" spans="1:24" ht="31.5" customHeight="1">
      <c r="A180" s="103"/>
      <c r="B180" s="541" t="s">
        <v>343</v>
      </c>
      <c r="C180" s="541"/>
      <c r="D180" s="541"/>
      <c r="E180" s="541"/>
      <c r="F180" s="541"/>
      <c r="G180" s="542"/>
      <c r="H180" s="135">
        <v>702</v>
      </c>
      <c r="I180" s="136">
        <v>4219907</v>
      </c>
      <c r="J180" s="137">
        <v>1</v>
      </c>
      <c r="K180" s="543"/>
      <c r="L180" s="543"/>
      <c r="M180" s="543"/>
      <c r="N180" s="132">
        <v>943.8</v>
      </c>
      <c r="O180" s="138">
        <v>943.8</v>
      </c>
      <c r="P180" s="134">
        <v>0</v>
      </c>
      <c r="Q180" s="138">
        <v>0</v>
      </c>
      <c r="R180" s="132">
        <v>0</v>
      </c>
      <c r="S180" s="138">
        <v>0</v>
      </c>
      <c r="T180" s="132">
        <v>0</v>
      </c>
      <c r="U180" s="138">
        <v>0</v>
      </c>
      <c r="V180" s="132">
        <v>943.8</v>
      </c>
      <c r="W180" s="138">
        <v>943.8</v>
      </c>
      <c r="X180" s="104"/>
    </row>
    <row r="181" spans="1:24" ht="101.25" customHeight="1">
      <c r="A181" s="103"/>
      <c r="B181" s="541" t="s">
        <v>344</v>
      </c>
      <c r="C181" s="541"/>
      <c r="D181" s="541"/>
      <c r="E181" s="541"/>
      <c r="F181" s="541"/>
      <c r="G181" s="542"/>
      <c r="H181" s="135">
        <v>702</v>
      </c>
      <c r="I181" s="136">
        <v>4219910</v>
      </c>
      <c r="J181" s="137">
        <v>1</v>
      </c>
      <c r="K181" s="543"/>
      <c r="L181" s="543"/>
      <c r="M181" s="543"/>
      <c r="N181" s="132">
        <v>0</v>
      </c>
      <c r="O181" s="138">
        <v>0</v>
      </c>
      <c r="P181" s="134">
        <v>268</v>
      </c>
      <c r="Q181" s="138">
        <v>268</v>
      </c>
      <c r="R181" s="132">
        <v>0</v>
      </c>
      <c r="S181" s="138">
        <v>0</v>
      </c>
      <c r="T181" s="132">
        <v>0</v>
      </c>
      <c r="U181" s="138">
        <v>0</v>
      </c>
      <c r="V181" s="132">
        <v>268</v>
      </c>
      <c r="W181" s="138">
        <v>268</v>
      </c>
      <c r="X181" s="104"/>
    </row>
    <row r="182" spans="1:24" ht="15.75" customHeight="1">
      <c r="A182" s="103"/>
      <c r="B182" s="541" t="s">
        <v>345</v>
      </c>
      <c r="C182" s="541"/>
      <c r="D182" s="541"/>
      <c r="E182" s="541"/>
      <c r="F182" s="541"/>
      <c r="G182" s="542"/>
      <c r="H182" s="135">
        <v>702</v>
      </c>
      <c r="I182" s="136">
        <v>4230000</v>
      </c>
      <c r="J182" s="137">
        <v>1</v>
      </c>
      <c r="K182" s="543"/>
      <c r="L182" s="543"/>
      <c r="M182" s="543"/>
      <c r="N182" s="132">
        <v>64303</v>
      </c>
      <c r="O182" s="138">
        <v>64303</v>
      </c>
      <c r="P182" s="134">
        <v>76133.9</v>
      </c>
      <c r="Q182" s="138">
        <v>76133.9</v>
      </c>
      <c r="R182" s="132">
        <v>25526.2</v>
      </c>
      <c r="S182" s="138">
        <v>25526.2</v>
      </c>
      <c r="T182" s="132">
        <v>50222.7</v>
      </c>
      <c r="U182" s="138">
        <v>50222.7</v>
      </c>
      <c r="V182" s="132">
        <v>216185.8</v>
      </c>
      <c r="W182" s="138">
        <v>216185.8</v>
      </c>
      <c r="X182" s="104"/>
    </row>
    <row r="183" spans="1:24" ht="30" customHeight="1">
      <c r="A183" s="103"/>
      <c r="B183" s="541" t="s">
        <v>249</v>
      </c>
      <c r="C183" s="541"/>
      <c r="D183" s="541"/>
      <c r="E183" s="541"/>
      <c r="F183" s="541"/>
      <c r="G183" s="542"/>
      <c r="H183" s="135">
        <v>702</v>
      </c>
      <c r="I183" s="136">
        <v>4239900</v>
      </c>
      <c r="J183" s="137">
        <v>1</v>
      </c>
      <c r="K183" s="543"/>
      <c r="L183" s="543"/>
      <c r="M183" s="543"/>
      <c r="N183" s="132">
        <v>64303</v>
      </c>
      <c r="O183" s="138">
        <v>64303</v>
      </c>
      <c r="P183" s="134">
        <v>76133.9</v>
      </c>
      <c r="Q183" s="138">
        <v>76133.9</v>
      </c>
      <c r="R183" s="132">
        <v>25526.2</v>
      </c>
      <c r="S183" s="138">
        <v>25526.2</v>
      </c>
      <c r="T183" s="132">
        <v>50222.7</v>
      </c>
      <c r="U183" s="138">
        <v>50222.7</v>
      </c>
      <c r="V183" s="132">
        <v>216185.8</v>
      </c>
      <c r="W183" s="138">
        <v>216185.8</v>
      </c>
      <c r="X183" s="104"/>
    </row>
    <row r="184" spans="1:24" ht="30" customHeight="1">
      <c r="A184" s="103"/>
      <c r="B184" s="541" t="s">
        <v>346</v>
      </c>
      <c r="C184" s="541"/>
      <c r="D184" s="541"/>
      <c r="E184" s="541"/>
      <c r="F184" s="541"/>
      <c r="G184" s="542"/>
      <c r="H184" s="135">
        <v>702</v>
      </c>
      <c r="I184" s="136">
        <v>4239901</v>
      </c>
      <c r="J184" s="137">
        <v>1</v>
      </c>
      <c r="K184" s="543"/>
      <c r="L184" s="543"/>
      <c r="M184" s="543"/>
      <c r="N184" s="132">
        <v>21531.2</v>
      </c>
      <c r="O184" s="138">
        <v>21531.2</v>
      </c>
      <c r="P184" s="134">
        <v>29052.2</v>
      </c>
      <c r="Q184" s="138">
        <v>29052.2</v>
      </c>
      <c r="R184" s="132">
        <v>7909.3</v>
      </c>
      <c r="S184" s="138">
        <v>7909.3</v>
      </c>
      <c r="T184" s="132">
        <v>17335.3</v>
      </c>
      <c r="U184" s="138">
        <v>17335.3</v>
      </c>
      <c r="V184" s="132">
        <v>75827.9</v>
      </c>
      <c r="W184" s="138">
        <v>75827.9</v>
      </c>
      <c r="X184" s="104"/>
    </row>
    <row r="185" spans="1:24" ht="28.5" customHeight="1">
      <c r="A185" s="103"/>
      <c r="B185" s="541" t="s">
        <v>347</v>
      </c>
      <c r="C185" s="541"/>
      <c r="D185" s="541"/>
      <c r="E185" s="541"/>
      <c r="F185" s="541"/>
      <c r="G185" s="542"/>
      <c r="H185" s="135">
        <v>702</v>
      </c>
      <c r="I185" s="136">
        <v>4239902</v>
      </c>
      <c r="J185" s="137">
        <v>1</v>
      </c>
      <c r="K185" s="543"/>
      <c r="L185" s="543"/>
      <c r="M185" s="543"/>
      <c r="N185" s="132">
        <v>31633.9</v>
      </c>
      <c r="O185" s="138">
        <v>31633.9</v>
      </c>
      <c r="P185" s="134">
        <v>45294.4</v>
      </c>
      <c r="Q185" s="138">
        <v>45294.4</v>
      </c>
      <c r="R185" s="132">
        <v>16179.8</v>
      </c>
      <c r="S185" s="138">
        <v>16179.8</v>
      </c>
      <c r="T185" s="132">
        <v>32144.7</v>
      </c>
      <c r="U185" s="138">
        <v>32144.7</v>
      </c>
      <c r="V185" s="132">
        <v>125252.9</v>
      </c>
      <c r="W185" s="138">
        <v>125252.9</v>
      </c>
      <c r="X185" s="104"/>
    </row>
    <row r="186" spans="1:24" ht="27" customHeight="1">
      <c r="A186" s="103"/>
      <c r="B186" s="541" t="s">
        <v>348</v>
      </c>
      <c r="C186" s="541"/>
      <c r="D186" s="541"/>
      <c r="E186" s="541"/>
      <c r="F186" s="541"/>
      <c r="G186" s="542"/>
      <c r="H186" s="135">
        <v>702</v>
      </c>
      <c r="I186" s="136">
        <v>4239903</v>
      </c>
      <c r="J186" s="137">
        <v>1</v>
      </c>
      <c r="K186" s="543"/>
      <c r="L186" s="543"/>
      <c r="M186" s="543"/>
      <c r="N186" s="132">
        <v>37.9</v>
      </c>
      <c r="O186" s="138">
        <v>37.9</v>
      </c>
      <c r="P186" s="134">
        <v>34.9</v>
      </c>
      <c r="Q186" s="138">
        <v>34.9</v>
      </c>
      <c r="R186" s="132">
        <v>33.9</v>
      </c>
      <c r="S186" s="138">
        <v>33.9</v>
      </c>
      <c r="T186" s="132">
        <v>34.9</v>
      </c>
      <c r="U186" s="138">
        <v>34.9</v>
      </c>
      <c r="V186" s="132">
        <v>141.6</v>
      </c>
      <c r="W186" s="138">
        <v>141.6</v>
      </c>
      <c r="X186" s="104"/>
    </row>
    <row r="187" spans="1:24" ht="28.5" customHeight="1">
      <c r="A187" s="103"/>
      <c r="B187" s="541" t="s">
        <v>349</v>
      </c>
      <c r="C187" s="541"/>
      <c r="D187" s="541"/>
      <c r="E187" s="541"/>
      <c r="F187" s="541"/>
      <c r="G187" s="542"/>
      <c r="H187" s="135">
        <v>702</v>
      </c>
      <c r="I187" s="136">
        <v>4239904</v>
      </c>
      <c r="J187" s="137">
        <v>1</v>
      </c>
      <c r="K187" s="543"/>
      <c r="L187" s="543"/>
      <c r="M187" s="543"/>
      <c r="N187" s="132">
        <v>62.7</v>
      </c>
      <c r="O187" s="138">
        <v>62.7</v>
      </c>
      <c r="P187" s="134">
        <v>62.7</v>
      </c>
      <c r="Q187" s="138">
        <v>62.7</v>
      </c>
      <c r="R187" s="132">
        <v>62.7</v>
      </c>
      <c r="S187" s="138">
        <v>62.7</v>
      </c>
      <c r="T187" s="132">
        <v>62.7</v>
      </c>
      <c r="U187" s="138">
        <v>62.7</v>
      </c>
      <c r="V187" s="132">
        <v>250.8</v>
      </c>
      <c r="W187" s="138">
        <v>250.8</v>
      </c>
      <c r="X187" s="104"/>
    </row>
    <row r="188" spans="1:24" ht="90.75" customHeight="1">
      <c r="A188" s="103"/>
      <c r="B188" s="541" t="s">
        <v>350</v>
      </c>
      <c r="C188" s="541"/>
      <c r="D188" s="541"/>
      <c r="E188" s="541"/>
      <c r="F188" s="541"/>
      <c r="G188" s="542"/>
      <c r="H188" s="135">
        <v>702</v>
      </c>
      <c r="I188" s="136">
        <v>4239905</v>
      </c>
      <c r="J188" s="137">
        <v>1</v>
      </c>
      <c r="K188" s="543"/>
      <c r="L188" s="543"/>
      <c r="M188" s="543"/>
      <c r="N188" s="132">
        <v>54</v>
      </c>
      <c r="O188" s="138">
        <v>54</v>
      </c>
      <c r="P188" s="134">
        <v>54</v>
      </c>
      <c r="Q188" s="138">
        <v>54</v>
      </c>
      <c r="R188" s="132">
        <v>54</v>
      </c>
      <c r="S188" s="138">
        <v>54</v>
      </c>
      <c r="T188" s="132">
        <v>54</v>
      </c>
      <c r="U188" s="138">
        <v>54</v>
      </c>
      <c r="V188" s="132">
        <v>216</v>
      </c>
      <c r="W188" s="138">
        <v>216</v>
      </c>
      <c r="X188" s="104"/>
    </row>
    <row r="189" spans="1:24" ht="89.25" customHeight="1">
      <c r="A189" s="103"/>
      <c r="B189" s="541" t="s">
        <v>351</v>
      </c>
      <c r="C189" s="541"/>
      <c r="D189" s="541"/>
      <c r="E189" s="541"/>
      <c r="F189" s="541"/>
      <c r="G189" s="542"/>
      <c r="H189" s="135">
        <v>702</v>
      </c>
      <c r="I189" s="136">
        <v>4239906</v>
      </c>
      <c r="J189" s="137">
        <v>1</v>
      </c>
      <c r="K189" s="543"/>
      <c r="L189" s="543"/>
      <c r="M189" s="543"/>
      <c r="N189" s="132">
        <v>85.2</v>
      </c>
      <c r="O189" s="138">
        <v>85.2</v>
      </c>
      <c r="P189" s="134">
        <v>127.7</v>
      </c>
      <c r="Q189" s="138">
        <v>127.7</v>
      </c>
      <c r="R189" s="132">
        <v>42.5</v>
      </c>
      <c r="S189" s="138">
        <v>42.5</v>
      </c>
      <c r="T189" s="132">
        <v>91.1</v>
      </c>
      <c r="U189" s="138">
        <v>91.1</v>
      </c>
      <c r="V189" s="132">
        <v>346.5</v>
      </c>
      <c r="W189" s="138">
        <v>346.5</v>
      </c>
      <c r="X189" s="104"/>
    </row>
    <row r="190" spans="1:24" ht="30.75" customHeight="1">
      <c r="A190" s="103"/>
      <c r="B190" s="541" t="s">
        <v>352</v>
      </c>
      <c r="C190" s="541"/>
      <c r="D190" s="541"/>
      <c r="E190" s="541"/>
      <c r="F190" s="541"/>
      <c r="G190" s="542"/>
      <c r="H190" s="135">
        <v>702</v>
      </c>
      <c r="I190" s="136">
        <v>4239908</v>
      </c>
      <c r="J190" s="137">
        <v>1</v>
      </c>
      <c r="K190" s="543"/>
      <c r="L190" s="543"/>
      <c r="M190" s="543"/>
      <c r="N190" s="132">
        <v>10898.1</v>
      </c>
      <c r="O190" s="138">
        <v>10898.1</v>
      </c>
      <c r="P190" s="134">
        <v>1508</v>
      </c>
      <c r="Q190" s="138">
        <v>1508</v>
      </c>
      <c r="R190" s="132">
        <v>1244</v>
      </c>
      <c r="S190" s="138">
        <v>1244</v>
      </c>
      <c r="T190" s="132">
        <v>500</v>
      </c>
      <c r="U190" s="138">
        <v>500</v>
      </c>
      <c r="V190" s="132">
        <v>14150.1</v>
      </c>
      <c r="W190" s="138">
        <v>14150.1</v>
      </c>
      <c r="X190" s="104"/>
    </row>
    <row r="191" spans="1:24" ht="18" customHeight="1">
      <c r="A191" s="103"/>
      <c r="B191" s="541" t="s">
        <v>353</v>
      </c>
      <c r="C191" s="541"/>
      <c r="D191" s="541"/>
      <c r="E191" s="541"/>
      <c r="F191" s="541"/>
      <c r="G191" s="542"/>
      <c r="H191" s="135">
        <v>702</v>
      </c>
      <c r="I191" s="136">
        <v>4240000</v>
      </c>
      <c r="J191" s="137">
        <v>1</v>
      </c>
      <c r="K191" s="543"/>
      <c r="L191" s="543"/>
      <c r="M191" s="543"/>
      <c r="N191" s="132">
        <v>38135</v>
      </c>
      <c r="O191" s="138">
        <v>38135</v>
      </c>
      <c r="P191" s="134">
        <v>53674.3</v>
      </c>
      <c r="Q191" s="138">
        <v>53674.3</v>
      </c>
      <c r="R191" s="132">
        <v>16808.6</v>
      </c>
      <c r="S191" s="138">
        <v>16808.6</v>
      </c>
      <c r="T191" s="132">
        <v>9134.1</v>
      </c>
      <c r="U191" s="138">
        <v>9134.1</v>
      </c>
      <c r="V191" s="132">
        <v>117752</v>
      </c>
      <c r="W191" s="138">
        <v>117752</v>
      </c>
      <c r="X191" s="104"/>
    </row>
    <row r="192" spans="1:24" ht="34.5" customHeight="1">
      <c r="A192" s="103"/>
      <c r="B192" s="541" t="s">
        <v>249</v>
      </c>
      <c r="C192" s="541"/>
      <c r="D192" s="541"/>
      <c r="E192" s="541"/>
      <c r="F192" s="541"/>
      <c r="G192" s="542"/>
      <c r="H192" s="135">
        <v>702</v>
      </c>
      <c r="I192" s="136">
        <v>4249900</v>
      </c>
      <c r="J192" s="137">
        <v>1</v>
      </c>
      <c r="K192" s="543"/>
      <c r="L192" s="543"/>
      <c r="M192" s="543"/>
      <c r="N192" s="132">
        <v>38135</v>
      </c>
      <c r="O192" s="138">
        <v>38135</v>
      </c>
      <c r="P192" s="134">
        <v>53674.3</v>
      </c>
      <c r="Q192" s="138">
        <v>53674.3</v>
      </c>
      <c r="R192" s="132">
        <v>16808.6</v>
      </c>
      <c r="S192" s="138">
        <v>16808.6</v>
      </c>
      <c r="T192" s="132">
        <v>9134.1</v>
      </c>
      <c r="U192" s="138">
        <v>9134.1</v>
      </c>
      <c r="V192" s="132">
        <v>117752</v>
      </c>
      <c r="W192" s="138">
        <v>117752</v>
      </c>
      <c r="X192" s="104"/>
    </row>
    <row r="193" spans="1:24" ht="66" customHeight="1">
      <c r="A193" s="103"/>
      <c r="B193" s="541" t="s">
        <v>354</v>
      </c>
      <c r="C193" s="541"/>
      <c r="D193" s="541"/>
      <c r="E193" s="541"/>
      <c r="F193" s="541"/>
      <c r="G193" s="542"/>
      <c r="H193" s="135">
        <v>702</v>
      </c>
      <c r="I193" s="136">
        <v>4249901</v>
      </c>
      <c r="J193" s="137">
        <v>1</v>
      </c>
      <c r="K193" s="543"/>
      <c r="L193" s="543"/>
      <c r="M193" s="543"/>
      <c r="N193" s="132">
        <v>37900.9</v>
      </c>
      <c r="O193" s="138">
        <v>37900.9</v>
      </c>
      <c r="P193" s="134">
        <v>53351.9</v>
      </c>
      <c r="Q193" s="138">
        <v>53351.9</v>
      </c>
      <c r="R193" s="132">
        <v>16366.8</v>
      </c>
      <c r="S193" s="138">
        <v>16366.8</v>
      </c>
      <c r="T193" s="132">
        <v>8692.4</v>
      </c>
      <c r="U193" s="138">
        <v>8692.4</v>
      </c>
      <c r="V193" s="132">
        <v>116312</v>
      </c>
      <c r="W193" s="138">
        <v>116312</v>
      </c>
      <c r="X193" s="104"/>
    </row>
    <row r="194" spans="1:24" ht="26.25" customHeight="1">
      <c r="A194" s="103"/>
      <c r="B194" s="541" t="s">
        <v>355</v>
      </c>
      <c r="C194" s="541"/>
      <c r="D194" s="541"/>
      <c r="E194" s="541"/>
      <c r="F194" s="541"/>
      <c r="G194" s="542"/>
      <c r="H194" s="135">
        <v>702</v>
      </c>
      <c r="I194" s="136">
        <v>4330000</v>
      </c>
      <c r="J194" s="137">
        <v>1</v>
      </c>
      <c r="K194" s="543"/>
      <c r="L194" s="543"/>
      <c r="M194" s="543"/>
      <c r="N194" s="132">
        <v>14564</v>
      </c>
      <c r="O194" s="138">
        <v>14564</v>
      </c>
      <c r="P194" s="134">
        <v>23442.1</v>
      </c>
      <c r="Q194" s="138">
        <v>23442.1</v>
      </c>
      <c r="R194" s="132">
        <v>7061.8</v>
      </c>
      <c r="S194" s="138">
        <v>7061.8</v>
      </c>
      <c r="T194" s="132">
        <v>10669.9</v>
      </c>
      <c r="U194" s="138">
        <v>10669.9</v>
      </c>
      <c r="V194" s="132">
        <v>55737.8</v>
      </c>
      <c r="W194" s="138">
        <v>55737.8</v>
      </c>
      <c r="X194" s="104"/>
    </row>
    <row r="195" spans="1:24" ht="34.5" customHeight="1">
      <c r="A195" s="103"/>
      <c r="B195" s="541" t="s">
        <v>249</v>
      </c>
      <c r="C195" s="541"/>
      <c r="D195" s="541"/>
      <c r="E195" s="541"/>
      <c r="F195" s="541"/>
      <c r="G195" s="542"/>
      <c r="H195" s="135">
        <v>702</v>
      </c>
      <c r="I195" s="136">
        <v>4339900</v>
      </c>
      <c r="J195" s="137">
        <v>1</v>
      </c>
      <c r="K195" s="543"/>
      <c r="L195" s="543"/>
      <c r="M195" s="543"/>
      <c r="N195" s="132">
        <v>14564</v>
      </c>
      <c r="O195" s="138">
        <v>14564</v>
      </c>
      <c r="P195" s="134">
        <v>23442.1</v>
      </c>
      <c r="Q195" s="138">
        <v>23442.1</v>
      </c>
      <c r="R195" s="132">
        <v>7061.8</v>
      </c>
      <c r="S195" s="138">
        <v>7061.8</v>
      </c>
      <c r="T195" s="132">
        <v>10669.9</v>
      </c>
      <c r="U195" s="138">
        <v>10669.9</v>
      </c>
      <c r="V195" s="132">
        <v>55737.8</v>
      </c>
      <c r="W195" s="138">
        <v>55737.8</v>
      </c>
      <c r="X195" s="104"/>
    </row>
    <row r="196" spans="1:24" ht="118.5" customHeight="1">
      <c r="A196" s="103"/>
      <c r="B196" s="541" t="s">
        <v>356</v>
      </c>
      <c r="C196" s="541"/>
      <c r="D196" s="541"/>
      <c r="E196" s="541"/>
      <c r="F196" s="541"/>
      <c r="G196" s="542"/>
      <c r="H196" s="135">
        <v>702</v>
      </c>
      <c r="I196" s="136">
        <v>4339901</v>
      </c>
      <c r="J196" s="137">
        <v>1</v>
      </c>
      <c r="K196" s="543"/>
      <c r="L196" s="543"/>
      <c r="M196" s="543"/>
      <c r="N196" s="132">
        <v>14563</v>
      </c>
      <c r="O196" s="138">
        <v>14563</v>
      </c>
      <c r="P196" s="134">
        <v>23359.8</v>
      </c>
      <c r="Q196" s="138">
        <v>23359.8</v>
      </c>
      <c r="R196" s="132">
        <v>7061</v>
      </c>
      <c r="S196" s="138">
        <v>7061</v>
      </c>
      <c r="T196" s="132">
        <v>10669.2</v>
      </c>
      <c r="U196" s="138">
        <v>10669.2</v>
      </c>
      <c r="V196" s="132">
        <v>55653</v>
      </c>
      <c r="W196" s="138">
        <v>55653</v>
      </c>
      <c r="X196" s="104"/>
    </row>
    <row r="197" spans="1:24" ht="34.5" customHeight="1">
      <c r="A197" s="103"/>
      <c r="B197" s="541" t="s">
        <v>357</v>
      </c>
      <c r="C197" s="541"/>
      <c r="D197" s="541"/>
      <c r="E197" s="541"/>
      <c r="F197" s="541"/>
      <c r="G197" s="542"/>
      <c r="H197" s="135">
        <v>702</v>
      </c>
      <c r="I197" s="136">
        <v>5200000</v>
      </c>
      <c r="J197" s="137">
        <v>1</v>
      </c>
      <c r="K197" s="543"/>
      <c r="L197" s="543"/>
      <c r="M197" s="543"/>
      <c r="N197" s="132">
        <v>6607</v>
      </c>
      <c r="O197" s="138">
        <v>6607</v>
      </c>
      <c r="P197" s="134">
        <v>11076.1</v>
      </c>
      <c r="Q197" s="138">
        <v>11076.1</v>
      </c>
      <c r="R197" s="132">
        <v>2854.4</v>
      </c>
      <c r="S197" s="138">
        <v>2854.4</v>
      </c>
      <c r="T197" s="132">
        <v>6810.5</v>
      </c>
      <c r="U197" s="138">
        <v>6810.5</v>
      </c>
      <c r="V197" s="132">
        <v>27348</v>
      </c>
      <c r="W197" s="138">
        <v>27348</v>
      </c>
      <c r="X197" s="104"/>
    </row>
    <row r="198" spans="1:24" ht="25.5" customHeight="1">
      <c r="A198" s="103"/>
      <c r="B198" s="541" t="s">
        <v>358</v>
      </c>
      <c r="C198" s="541"/>
      <c r="D198" s="541"/>
      <c r="E198" s="541"/>
      <c r="F198" s="541"/>
      <c r="G198" s="542"/>
      <c r="H198" s="135">
        <v>702</v>
      </c>
      <c r="I198" s="136">
        <v>5200900</v>
      </c>
      <c r="J198" s="137">
        <v>1</v>
      </c>
      <c r="K198" s="543"/>
      <c r="L198" s="543"/>
      <c r="M198" s="543"/>
      <c r="N198" s="132">
        <v>6607</v>
      </c>
      <c r="O198" s="138">
        <v>6607</v>
      </c>
      <c r="P198" s="134">
        <v>11076.1</v>
      </c>
      <c r="Q198" s="138">
        <v>11076.1</v>
      </c>
      <c r="R198" s="132">
        <v>2854.4</v>
      </c>
      <c r="S198" s="138">
        <v>2854.4</v>
      </c>
      <c r="T198" s="132">
        <v>6810.5</v>
      </c>
      <c r="U198" s="138">
        <v>6810.5</v>
      </c>
      <c r="V198" s="132">
        <v>27348</v>
      </c>
      <c r="W198" s="138">
        <v>27348</v>
      </c>
      <c r="X198" s="104"/>
    </row>
    <row r="199" spans="1:24" ht="60" customHeight="1">
      <c r="A199" s="103"/>
      <c r="B199" s="541" t="s">
        <v>359</v>
      </c>
      <c r="C199" s="541"/>
      <c r="D199" s="541"/>
      <c r="E199" s="541"/>
      <c r="F199" s="541"/>
      <c r="G199" s="542"/>
      <c r="H199" s="135">
        <v>702</v>
      </c>
      <c r="I199" s="136">
        <v>5200901</v>
      </c>
      <c r="J199" s="137">
        <v>1</v>
      </c>
      <c r="K199" s="543"/>
      <c r="L199" s="543"/>
      <c r="M199" s="543"/>
      <c r="N199" s="132">
        <v>4169.5</v>
      </c>
      <c r="O199" s="138">
        <v>4169.5</v>
      </c>
      <c r="P199" s="134">
        <v>6991.2</v>
      </c>
      <c r="Q199" s="138">
        <v>6991.2</v>
      </c>
      <c r="R199" s="132">
        <v>1802.6</v>
      </c>
      <c r="S199" s="138">
        <v>1802.6</v>
      </c>
      <c r="T199" s="132">
        <v>4298.8</v>
      </c>
      <c r="U199" s="138">
        <v>4298.8</v>
      </c>
      <c r="V199" s="132">
        <v>17262.1</v>
      </c>
      <c r="W199" s="138">
        <v>17262.1</v>
      </c>
      <c r="X199" s="104"/>
    </row>
    <row r="200" spans="1:24" ht="77.25" customHeight="1">
      <c r="A200" s="103"/>
      <c r="B200" s="541" t="s">
        <v>360</v>
      </c>
      <c r="C200" s="541"/>
      <c r="D200" s="541"/>
      <c r="E200" s="541"/>
      <c r="F200" s="541"/>
      <c r="G200" s="542"/>
      <c r="H200" s="135">
        <v>702</v>
      </c>
      <c r="I200" s="136">
        <v>5200902</v>
      </c>
      <c r="J200" s="137">
        <v>1</v>
      </c>
      <c r="K200" s="543"/>
      <c r="L200" s="543"/>
      <c r="M200" s="543"/>
      <c r="N200" s="132">
        <v>98.8</v>
      </c>
      <c r="O200" s="138">
        <v>98.8</v>
      </c>
      <c r="P200" s="134">
        <v>164.5</v>
      </c>
      <c r="Q200" s="138">
        <v>164.5</v>
      </c>
      <c r="R200" s="132">
        <v>41.5</v>
      </c>
      <c r="S200" s="138">
        <v>41.5</v>
      </c>
      <c r="T200" s="132">
        <v>101.1</v>
      </c>
      <c r="U200" s="138">
        <v>101.1</v>
      </c>
      <c r="V200" s="132">
        <v>405.9</v>
      </c>
      <c r="W200" s="138">
        <v>405.9</v>
      </c>
      <c r="X200" s="104"/>
    </row>
    <row r="201" spans="1:24" ht="66" customHeight="1">
      <c r="A201" s="103"/>
      <c r="B201" s="541" t="s">
        <v>361</v>
      </c>
      <c r="C201" s="541"/>
      <c r="D201" s="541"/>
      <c r="E201" s="541"/>
      <c r="F201" s="541"/>
      <c r="G201" s="542"/>
      <c r="H201" s="135">
        <v>702</v>
      </c>
      <c r="I201" s="136">
        <v>5200903</v>
      </c>
      <c r="J201" s="137">
        <v>1</v>
      </c>
      <c r="K201" s="543"/>
      <c r="L201" s="543"/>
      <c r="M201" s="543"/>
      <c r="N201" s="132">
        <v>2284.5</v>
      </c>
      <c r="O201" s="138">
        <v>2284.5</v>
      </c>
      <c r="P201" s="134">
        <v>3830.3</v>
      </c>
      <c r="Q201" s="138">
        <v>3830.3</v>
      </c>
      <c r="R201" s="132">
        <v>987.6</v>
      </c>
      <c r="S201" s="138">
        <v>987.6</v>
      </c>
      <c r="T201" s="132">
        <v>2355.2</v>
      </c>
      <c r="U201" s="138">
        <v>2355.2</v>
      </c>
      <c r="V201" s="132">
        <v>9457.6</v>
      </c>
      <c r="W201" s="138">
        <v>9457.6</v>
      </c>
      <c r="X201" s="104"/>
    </row>
    <row r="202" spans="1:24" ht="74.25" customHeight="1">
      <c r="A202" s="103"/>
      <c r="B202" s="541" t="s">
        <v>362</v>
      </c>
      <c r="C202" s="541"/>
      <c r="D202" s="541"/>
      <c r="E202" s="541"/>
      <c r="F202" s="541"/>
      <c r="G202" s="542"/>
      <c r="H202" s="135">
        <v>702</v>
      </c>
      <c r="I202" s="136">
        <v>5200904</v>
      </c>
      <c r="J202" s="137">
        <v>1</v>
      </c>
      <c r="K202" s="543"/>
      <c r="L202" s="543"/>
      <c r="M202" s="543"/>
      <c r="N202" s="132">
        <v>54.2</v>
      </c>
      <c r="O202" s="138">
        <v>54.2</v>
      </c>
      <c r="P202" s="134">
        <v>90.1</v>
      </c>
      <c r="Q202" s="138">
        <v>90.1</v>
      </c>
      <c r="R202" s="132">
        <v>22.7</v>
      </c>
      <c r="S202" s="138">
        <v>22.7</v>
      </c>
      <c r="T202" s="132">
        <v>55.4</v>
      </c>
      <c r="U202" s="138">
        <v>55.4</v>
      </c>
      <c r="V202" s="132">
        <v>222.4</v>
      </c>
      <c r="W202" s="138">
        <v>222.4</v>
      </c>
      <c r="X202" s="104"/>
    </row>
    <row r="203" spans="1:24" ht="21" customHeight="1">
      <c r="A203" s="103"/>
      <c r="B203" s="538" t="s">
        <v>363</v>
      </c>
      <c r="C203" s="538"/>
      <c r="D203" s="538"/>
      <c r="E203" s="538"/>
      <c r="F203" s="538"/>
      <c r="G203" s="539"/>
      <c r="H203" s="129">
        <v>707</v>
      </c>
      <c r="I203" s="130">
        <v>0</v>
      </c>
      <c r="J203" s="131">
        <v>0</v>
      </c>
      <c r="K203" s="540"/>
      <c r="L203" s="540"/>
      <c r="M203" s="540"/>
      <c r="N203" s="132">
        <v>5259.5</v>
      </c>
      <c r="O203" s="133">
        <v>5259.5</v>
      </c>
      <c r="P203" s="134">
        <v>9377.7</v>
      </c>
      <c r="Q203" s="133">
        <v>9377.7</v>
      </c>
      <c r="R203" s="132">
        <v>4764</v>
      </c>
      <c r="S203" s="133">
        <v>4764</v>
      </c>
      <c r="T203" s="132">
        <v>3138.4</v>
      </c>
      <c r="U203" s="133">
        <v>3138.4</v>
      </c>
      <c r="V203" s="132">
        <v>22539.6</v>
      </c>
      <c r="W203" s="133">
        <v>22539.6</v>
      </c>
      <c r="X203" s="104"/>
    </row>
    <row r="204" spans="1:24" ht="26.25" customHeight="1">
      <c r="A204" s="103"/>
      <c r="B204" s="541" t="s">
        <v>364</v>
      </c>
      <c r="C204" s="541"/>
      <c r="D204" s="541"/>
      <c r="E204" s="541"/>
      <c r="F204" s="541"/>
      <c r="G204" s="542"/>
      <c r="H204" s="135">
        <v>707</v>
      </c>
      <c r="I204" s="136">
        <v>4310000</v>
      </c>
      <c r="J204" s="137">
        <v>0</v>
      </c>
      <c r="K204" s="543"/>
      <c r="L204" s="543"/>
      <c r="M204" s="543"/>
      <c r="N204" s="132">
        <v>4668.2</v>
      </c>
      <c r="O204" s="138">
        <v>4668.2</v>
      </c>
      <c r="P204" s="134">
        <v>9377.7</v>
      </c>
      <c r="Q204" s="138">
        <v>9377.7</v>
      </c>
      <c r="R204" s="132">
        <v>4764</v>
      </c>
      <c r="S204" s="138">
        <v>4764</v>
      </c>
      <c r="T204" s="132">
        <v>3138.4</v>
      </c>
      <c r="U204" s="138">
        <v>3138.4</v>
      </c>
      <c r="V204" s="132">
        <v>21948.3</v>
      </c>
      <c r="W204" s="138">
        <v>21948.3</v>
      </c>
      <c r="X204" s="104"/>
    </row>
    <row r="205" spans="1:24" ht="21" customHeight="1">
      <c r="A205" s="103"/>
      <c r="B205" s="541" t="s">
        <v>365</v>
      </c>
      <c r="C205" s="541"/>
      <c r="D205" s="541"/>
      <c r="E205" s="541"/>
      <c r="F205" s="541"/>
      <c r="G205" s="542"/>
      <c r="H205" s="135">
        <v>707</v>
      </c>
      <c r="I205" s="136">
        <v>4310100</v>
      </c>
      <c r="J205" s="137">
        <v>0</v>
      </c>
      <c r="K205" s="543"/>
      <c r="L205" s="543"/>
      <c r="M205" s="543"/>
      <c r="N205" s="132">
        <v>4668.2</v>
      </c>
      <c r="O205" s="138">
        <v>4668.2</v>
      </c>
      <c r="P205" s="134">
        <v>9377.7</v>
      </c>
      <c r="Q205" s="138">
        <v>9377.7</v>
      </c>
      <c r="R205" s="132">
        <v>4764</v>
      </c>
      <c r="S205" s="138">
        <v>4764</v>
      </c>
      <c r="T205" s="132">
        <v>3138.4</v>
      </c>
      <c r="U205" s="138">
        <v>3138.4</v>
      </c>
      <c r="V205" s="132">
        <v>21948.3</v>
      </c>
      <c r="W205" s="138">
        <v>21948.3</v>
      </c>
      <c r="X205" s="104"/>
    </row>
    <row r="206" spans="1:24" ht="30" customHeight="1">
      <c r="A206" s="103"/>
      <c r="B206" s="541" t="s">
        <v>366</v>
      </c>
      <c r="C206" s="541"/>
      <c r="D206" s="541"/>
      <c r="E206" s="541"/>
      <c r="F206" s="541"/>
      <c r="G206" s="542"/>
      <c r="H206" s="135">
        <v>707</v>
      </c>
      <c r="I206" s="136">
        <v>4310101</v>
      </c>
      <c r="J206" s="137">
        <v>1</v>
      </c>
      <c r="K206" s="543"/>
      <c r="L206" s="543"/>
      <c r="M206" s="543"/>
      <c r="N206" s="132">
        <v>0</v>
      </c>
      <c r="O206" s="138">
        <v>0</v>
      </c>
      <c r="P206" s="134">
        <v>414</v>
      </c>
      <c r="Q206" s="138">
        <v>414</v>
      </c>
      <c r="R206" s="132">
        <v>0</v>
      </c>
      <c r="S206" s="138">
        <v>0</v>
      </c>
      <c r="T206" s="132">
        <v>0</v>
      </c>
      <c r="U206" s="138">
        <v>0</v>
      </c>
      <c r="V206" s="132">
        <v>414</v>
      </c>
      <c r="W206" s="138">
        <v>414</v>
      </c>
      <c r="X206" s="104"/>
    </row>
    <row r="207" spans="1:24" ht="20.25" customHeight="1">
      <c r="A207" s="103"/>
      <c r="B207" s="541" t="s">
        <v>367</v>
      </c>
      <c r="C207" s="541"/>
      <c r="D207" s="541"/>
      <c r="E207" s="541"/>
      <c r="F207" s="541"/>
      <c r="G207" s="542"/>
      <c r="H207" s="135">
        <v>707</v>
      </c>
      <c r="I207" s="136">
        <v>4310102</v>
      </c>
      <c r="J207" s="137">
        <v>500</v>
      </c>
      <c r="K207" s="543"/>
      <c r="L207" s="543"/>
      <c r="M207" s="543"/>
      <c r="N207" s="132">
        <v>500</v>
      </c>
      <c r="O207" s="138">
        <v>500</v>
      </c>
      <c r="P207" s="134">
        <v>0</v>
      </c>
      <c r="Q207" s="138">
        <v>0</v>
      </c>
      <c r="R207" s="132">
        <v>0</v>
      </c>
      <c r="S207" s="138">
        <v>0</v>
      </c>
      <c r="T207" s="132">
        <v>400</v>
      </c>
      <c r="U207" s="138">
        <v>400</v>
      </c>
      <c r="V207" s="132">
        <v>900</v>
      </c>
      <c r="W207" s="138">
        <v>900</v>
      </c>
      <c r="X207" s="104"/>
    </row>
    <row r="208" spans="1:24" ht="22.5" customHeight="1">
      <c r="A208" s="103"/>
      <c r="B208" s="541" t="s">
        <v>368</v>
      </c>
      <c r="C208" s="541"/>
      <c r="D208" s="541"/>
      <c r="E208" s="541"/>
      <c r="F208" s="541"/>
      <c r="G208" s="542"/>
      <c r="H208" s="135">
        <v>707</v>
      </c>
      <c r="I208" s="136">
        <v>4310103</v>
      </c>
      <c r="J208" s="137">
        <v>500</v>
      </c>
      <c r="K208" s="543"/>
      <c r="L208" s="543"/>
      <c r="M208" s="543"/>
      <c r="N208" s="132">
        <v>2045</v>
      </c>
      <c r="O208" s="138">
        <v>2045</v>
      </c>
      <c r="P208" s="134">
        <v>7348.3</v>
      </c>
      <c r="Q208" s="138">
        <v>7348.3</v>
      </c>
      <c r="R208" s="132">
        <v>4210.6</v>
      </c>
      <c r="S208" s="138">
        <v>4210.6</v>
      </c>
      <c r="T208" s="132">
        <v>1330</v>
      </c>
      <c r="U208" s="138">
        <v>1330</v>
      </c>
      <c r="V208" s="132">
        <v>14933.9</v>
      </c>
      <c r="W208" s="138">
        <v>14933.9</v>
      </c>
      <c r="X208" s="104"/>
    </row>
    <row r="209" spans="1:24" ht="29.25" customHeight="1">
      <c r="A209" s="103"/>
      <c r="B209" s="541" t="s">
        <v>270</v>
      </c>
      <c r="C209" s="541"/>
      <c r="D209" s="541"/>
      <c r="E209" s="541"/>
      <c r="F209" s="541"/>
      <c r="G209" s="542"/>
      <c r="H209" s="135">
        <v>707</v>
      </c>
      <c r="I209" s="136">
        <v>7950000</v>
      </c>
      <c r="J209" s="137">
        <v>500</v>
      </c>
      <c r="K209" s="543"/>
      <c r="L209" s="543"/>
      <c r="M209" s="543"/>
      <c r="N209" s="132">
        <v>591.3</v>
      </c>
      <c r="O209" s="138">
        <v>591.3</v>
      </c>
      <c r="P209" s="134">
        <v>0</v>
      </c>
      <c r="Q209" s="138">
        <v>0</v>
      </c>
      <c r="R209" s="132">
        <v>0</v>
      </c>
      <c r="S209" s="138">
        <v>0</v>
      </c>
      <c r="T209" s="132">
        <v>0</v>
      </c>
      <c r="U209" s="138">
        <v>0</v>
      </c>
      <c r="V209" s="132">
        <v>591.3</v>
      </c>
      <c r="W209" s="138">
        <v>591.3</v>
      </c>
      <c r="X209" s="104"/>
    </row>
    <row r="210" spans="1:24" ht="50.25" customHeight="1">
      <c r="A210" s="103"/>
      <c r="B210" s="541" t="s">
        <v>482</v>
      </c>
      <c r="C210" s="541"/>
      <c r="D210" s="541"/>
      <c r="E210" s="541"/>
      <c r="F210" s="541"/>
      <c r="G210" s="542"/>
      <c r="H210" s="135">
        <v>707</v>
      </c>
      <c r="I210" s="136">
        <v>7950015</v>
      </c>
      <c r="J210" s="137">
        <v>500</v>
      </c>
      <c r="K210" s="543"/>
      <c r="L210" s="543"/>
      <c r="M210" s="543"/>
      <c r="N210" s="132">
        <v>591.3</v>
      </c>
      <c r="O210" s="138">
        <v>591.3</v>
      </c>
      <c r="P210" s="134">
        <v>0</v>
      </c>
      <c r="Q210" s="138">
        <v>0</v>
      </c>
      <c r="R210" s="132">
        <v>0</v>
      </c>
      <c r="S210" s="138">
        <v>0</v>
      </c>
      <c r="T210" s="132">
        <v>0</v>
      </c>
      <c r="U210" s="138">
        <v>0</v>
      </c>
      <c r="V210" s="132">
        <v>591.3</v>
      </c>
      <c r="W210" s="138">
        <v>591.3</v>
      </c>
      <c r="X210" s="104"/>
    </row>
    <row r="211" spans="1:24" ht="19.5" customHeight="1">
      <c r="A211" s="103"/>
      <c r="B211" s="538" t="s">
        <v>369</v>
      </c>
      <c r="C211" s="538"/>
      <c r="D211" s="538"/>
      <c r="E211" s="538"/>
      <c r="F211" s="538"/>
      <c r="G211" s="539"/>
      <c r="H211" s="129">
        <v>709</v>
      </c>
      <c r="I211" s="130">
        <v>0</v>
      </c>
      <c r="J211" s="131">
        <v>0</v>
      </c>
      <c r="K211" s="540"/>
      <c r="L211" s="540"/>
      <c r="M211" s="540"/>
      <c r="N211" s="132">
        <v>22942.6</v>
      </c>
      <c r="O211" s="133">
        <v>22942.6</v>
      </c>
      <c r="P211" s="134">
        <v>33300</v>
      </c>
      <c r="Q211" s="133">
        <v>33300</v>
      </c>
      <c r="R211" s="132">
        <v>19211</v>
      </c>
      <c r="S211" s="133">
        <v>19211</v>
      </c>
      <c r="T211" s="132">
        <v>6217</v>
      </c>
      <c r="U211" s="133">
        <v>6217</v>
      </c>
      <c r="V211" s="132">
        <v>81670.7</v>
      </c>
      <c r="W211" s="133">
        <v>81670.7</v>
      </c>
      <c r="X211" s="104"/>
    </row>
    <row r="212" spans="1:24" ht="51.75" customHeight="1">
      <c r="A212" s="103"/>
      <c r="B212" s="541" t="s">
        <v>260</v>
      </c>
      <c r="C212" s="541"/>
      <c r="D212" s="541"/>
      <c r="E212" s="541"/>
      <c r="F212" s="541"/>
      <c r="G212" s="542"/>
      <c r="H212" s="135">
        <v>709</v>
      </c>
      <c r="I212" s="136">
        <v>1020000</v>
      </c>
      <c r="J212" s="137">
        <v>3</v>
      </c>
      <c r="K212" s="543"/>
      <c r="L212" s="543"/>
      <c r="M212" s="543"/>
      <c r="N212" s="132">
        <v>8799.8</v>
      </c>
      <c r="O212" s="138">
        <v>8799.8</v>
      </c>
      <c r="P212" s="134">
        <v>17300</v>
      </c>
      <c r="Q212" s="138">
        <v>17300</v>
      </c>
      <c r="R212" s="132">
        <v>11461</v>
      </c>
      <c r="S212" s="138">
        <v>11461</v>
      </c>
      <c r="T212" s="132">
        <v>0</v>
      </c>
      <c r="U212" s="138">
        <v>0</v>
      </c>
      <c r="V212" s="132">
        <v>37560.8</v>
      </c>
      <c r="W212" s="138">
        <v>37560.8</v>
      </c>
      <c r="X212" s="104"/>
    </row>
    <row r="213" spans="1:24" ht="73.5" customHeight="1">
      <c r="A213" s="103"/>
      <c r="B213" s="541" t="s">
        <v>280</v>
      </c>
      <c r="C213" s="541"/>
      <c r="D213" s="541"/>
      <c r="E213" s="541"/>
      <c r="F213" s="541"/>
      <c r="G213" s="542"/>
      <c r="H213" s="135">
        <v>709</v>
      </c>
      <c r="I213" s="136">
        <v>1020100</v>
      </c>
      <c r="J213" s="137">
        <v>3</v>
      </c>
      <c r="K213" s="543"/>
      <c r="L213" s="543"/>
      <c r="M213" s="543"/>
      <c r="N213" s="132">
        <v>8799.8</v>
      </c>
      <c r="O213" s="138">
        <v>8799.8</v>
      </c>
      <c r="P213" s="134">
        <v>17300</v>
      </c>
      <c r="Q213" s="138">
        <v>17300</v>
      </c>
      <c r="R213" s="132">
        <v>11461</v>
      </c>
      <c r="S213" s="138">
        <v>11461</v>
      </c>
      <c r="T213" s="132">
        <v>0</v>
      </c>
      <c r="U213" s="138">
        <v>0</v>
      </c>
      <c r="V213" s="132">
        <v>37560.8</v>
      </c>
      <c r="W213" s="138">
        <v>37560.8</v>
      </c>
      <c r="X213" s="104"/>
    </row>
    <row r="214" spans="1:24" ht="44.25" customHeight="1">
      <c r="A214" s="103"/>
      <c r="B214" s="541" t="s">
        <v>281</v>
      </c>
      <c r="C214" s="541"/>
      <c r="D214" s="541"/>
      <c r="E214" s="541"/>
      <c r="F214" s="541"/>
      <c r="G214" s="542"/>
      <c r="H214" s="135">
        <v>709</v>
      </c>
      <c r="I214" s="136">
        <v>1020102</v>
      </c>
      <c r="J214" s="137">
        <v>3</v>
      </c>
      <c r="K214" s="543"/>
      <c r="L214" s="543"/>
      <c r="M214" s="543"/>
      <c r="N214" s="132">
        <v>8799.8</v>
      </c>
      <c r="O214" s="138">
        <v>8799.8</v>
      </c>
      <c r="P214" s="134">
        <v>4200</v>
      </c>
      <c r="Q214" s="138">
        <v>4200</v>
      </c>
      <c r="R214" s="132">
        <v>0</v>
      </c>
      <c r="S214" s="138">
        <v>0</v>
      </c>
      <c r="T214" s="132">
        <v>0</v>
      </c>
      <c r="U214" s="138">
        <v>0</v>
      </c>
      <c r="V214" s="132">
        <v>12999.8</v>
      </c>
      <c r="W214" s="138">
        <v>12999.8</v>
      </c>
      <c r="X214" s="104"/>
    </row>
    <row r="215" spans="1:24" ht="33" customHeight="1">
      <c r="A215" s="103"/>
      <c r="B215" s="541" t="s">
        <v>370</v>
      </c>
      <c r="C215" s="541"/>
      <c r="D215" s="541"/>
      <c r="E215" s="541"/>
      <c r="F215" s="541"/>
      <c r="G215" s="542"/>
      <c r="H215" s="135">
        <v>709</v>
      </c>
      <c r="I215" s="136">
        <v>1020103</v>
      </c>
      <c r="J215" s="137">
        <v>3</v>
      </c>
      <c r="K215" s="543"/>
      <c r="L215" s="543"/>
      <c r="M215" s="543"/>
      <c r="N215" s="132">
        <v>0</v>
      </c>
      <c r="O215" s="138">
        <v>0</v>
      </c>
      <c r="P215" s="134">
        <v>3100</v>
      </c>
      <c r="Q215" s="138">
        <v>3100</v>
      </c>
      <c r="R215" s="132">
        <v>0</v>
      </c>
      <c r="S215" s="138">
        <v>0</v>
      </c>
      <c r="T215" s="132">
        <v>0</v>
      </c>
      <c r="U215" s="138">
        <v>0</v>
      </c>
      <c r="V215" s="132">
        <v>3100</v>
      </c>
      <c r="W215" s="138">
        <v>3100</v>
      </c>
      <c r="X215" s="104"/>
    </row>
    <row r="216" spans="1:24" ht="42" customHeight="1">
      <c r="A216" s="103"/>
      <c r="B216" s="541" t="s">
        <v>371</v>
      </c>
      <c r="C216" s="541"/>
      <c r="D216" s="541"/>
      <c r="E216" s="541"/>
      <c r="F216" s="541"/>
      <c r="G216" s="542"/>
      <c r="H216" s="135">
        <v>709</v>
      </c>
      <c r="I216" s="136">
        <v>1020104</v>
      </c>
      <c r="J216" s="137">
        <v>3</v>
      </c>
      <c r="K216" s="543"/>
      <c r="L216" s="543"/>
      <c r="M216" s="543"/>
      <c r="N216" s="132">
        <v>0</v>
      </c>
      <c r="O216" s="138">
        <v>0</v>
      </c>
      <c r="P216" s="134">
        <v>300</v>
      </c>
      <c r="Q216" s="138">
        <v>300</v>
      </c>
      <c r="R216" s="132">
        <v>0</v>
      </c>
      <c r="S216" s="138">
        <v>0</v>
      </c>
      <c r="T216" s="132">
        <v>0</v>
      </c>
      <c r="U216" s="138">
        <v>0</v>
      </c>
      <c r="V216" s="132">
        <v>300</v>
      </c>
      <c r="W216" s="138">
        <v>300</v>
      </c>
      <c r="X216" s="104"/>
    </row>
    <row r="217" spans="1:24" ht="48" customHeight="1">
      <c r="A217" s="103"/>
      <c r="B217" s="541" t="s">
        <v>372</v>
      </c>
      <c r="C217" s="541"/>
      <c r="D217" s="541"/>
      <c r="E217" s="541"/>
      <c r="F217" s="541"/>
      <c r="G217" s="542"/>
      <c r="H217" s="135">
        <v>709</v>
      </c>
      <c r="I217" s="136">
        <v>1020105</v>
      </c>
      <c r="J217" s="137">
        <v>3</v>
      </c>
      <c r="K217" s="543"/>
      <c r="L217" s="543"/>
      <c r="M217" s="543"/>
      <c r="N217" s="132">
        <v>0</v>
      </c>
      <c r="O217" s="138">
        <v>0</v>
      </c>
      <c r="P217" s="134">
        <v>0</v>
      </c>
      <c r="Q217" s="138">
        <v>0</v>
      </c>
      <c r="R217" s="132">
        <v>2400</v>
      </c>
      <c r="S217" s="138">
        <v>2400</v>
      </c>
      <c r="T217" s="132">
        <v>0</v>
      </c>
      <c r="U217" s="138">
        <v>0</v>
      </c>
      <c r="V217" s="132">
        <v>2400</v>
      </c>
      <c r="W217" s="138">
        <v>2400</v>
      </c>
      <c r="X217" s="104"/>
    </row>
    <row r="218" spans="1:24" ht="30.75" customHeight="1">
      <c r="A218" s="103"/>
      <c r="B218" s="541" t="s">
        <v>373</v>
      </c>
      <c r="C218" s="541"/>
      <c r="D218" s="541"/>
      <c r="E218" s="541"/>
      <c r="F218" s="541"/>
      <c r="G218" s="542"/>
      <c r="H218" s="135">
        <v>709</v>
      </c>
      <c r="I218" s="136">
        <v>1020106</v>
      </c>
      <c r="J218" s="137">
        <v>3</v>
      </c>
      <c r="K218" s="543"/>
      <c r="L218" s="543"/>
      <c r="M218" s="543"/>
      <c r="N218" s="132">
        <v>0</v>
      </c>
      <c r="O218" s="138">
        <v>0</v>
      </c>
      <c r="P218" s="134">
        <v>5000</v>
      </c>
      <c r="Q218" s="138">
        <v>5000</v>
      </c>
      <c r="R218" s="132">
        <v>5230</v>
      </c>
      <c r="S218" s="138">
        <v>5230</v>
      </c>
      <c r="T218" s="132">
        <v>0</v>
      </c>
      <c r="U218" s="138">
        <v>0</v>
      </c>
      <c r="V218" s="132">
        <v>10230</v>
      </c>
      <c r="W218" s="138">
        <v>10230</v>
      </c>
      <c r="X218" s="104"/>
    </row>
    <row r="219" spans="1:24" ht="31.5" customHeight="1">
      <c r="A219" s="103"/>
      <c r="B219" s="541" t="s">
        <v>374</v>
      </c>
      <c r="C219" s="541"/>
      <c r="D219" s="541"/>
      <c r="E219" s="541"/>
      <c r="F219" s="541"/>
      <c r="G219" s="542"/>
      <c r="H219" s="135">
        <v>709</v>
      </c>
      <c r="I219" s="136">
        <v>1020107</v>
      </c>
      <c r="J219" s="137">
        <v>3</v>
      </c>
      <c r="K219" s="543"/>
      <c r="L219" s="543"/>
      <c r="M219" s="543"/>
      <c r="N219" s="132">
        <v>0</v>
      </c>
      <c r="O219" s="138">
        <v>0</v>
      </c>
      <c r="P219" s="134">
        <v>4700</v>
      </c>
      <c r="Q219" s="138">
        <v>4700</v>
      </c>
      <c r="R219" s="132">
        <v>3831</v>
      </c>
      <c r="S219" s="138">
        <v>3831</v>
      </c>
      <c r="T219" s="132">
        <v>0</v>
      </c>
      <c r="U219" s="138">
        <v>0</v>
      </c>
      <c r="V219" s="132">
        <v>8531</v>
      </c>
      <c r="W219" s="138">
        <v>8531</v>
      </c>
      <c r="X219" s="104"/>
    </row>
    <row r="220" spans="1:24" ht="19.5" customHeight="1">
      <c r="A220" s="103"/>
      <c r="B220" s="541" t="s">
        <v>375</v>
      </c>
      <c r="C220" s="541"/>
      <c r="D220" s="541"/>
      <c r="E220" s="541"/>
      <c r="F220" s="541"/>
      <c r="G220" s="542"/>
      <c r="H220" s="135">
        <v>709</v>
      </c>
      <c r="I220" s="136">
        <v>4360000</v>
      </c>
      <c r="J220" s="137">
        <v>500</v>
      </c>
      <c r="K220" s="543"/>
      <c r="L220" s="543"/>
      <c r="M220" s="543"/>
      <c r="N220" s="132">
        <v>9350</v>
      </c>
      <c r="O220" s="138">
        <v>9350</v>
      </c>
      <c r="P220" s="134">
        <v>15000</v>
      </c>
      <c r="Q220" s="138">
        <v>15000</v>
      </c>
      <c r="R220" s="132">
        <v>6750</v>
      </c>
      <c r="S220" s="138">
        <v>6750</v>
      </c>
      <c r="T220" s="132">
        <v>3950</v>
      </c>
      <c r="U220" s="138">
        <v>3950</v>
      </c>
      <c r="V220" s="132">
        <v>35050</v>
      </c>
      <c r="W220" s="138">
        <v>35050</v>
      </c>
      <c r="X220" s="104"/>
    </row>
    <row r="221" spans="1:24" ht="20.25" customHeight="1">
      <c r="A221" s="103"/>
      <c r="B221" s="541" t="s">
        <v>365</v>
      </c>
      <c r="C221" s="541"/>
      <c r="D221" s="541"/>
      <c r="E221" s="541"/>
      <c r="F221" s="541"/>
      <c r="G221" s="542"/>
      <c r="H221" s="135">
        <v>709</v>
      </c>
      <c r="I221" s="136">
        <v>4360900</v>
      </c>
      <c r="J221" s="137">
        <v>500</v>
      </c>
      <c r="K221" s="543"/>
      <c r="L221" s="543"/>
      <c r="M221" s="543"/>
      <c r="N221" s="132">
        <v>9350</v>
      </c>
      <c r="O221" s="138">
        <v>9350</v>
      </c>
      <c r="P221" s="134">
        <v>15000</v>
      </c>
      <c r="Q221" s="138">
        <v>15000</v>
      </c>
      <c r="R221" s="132">
        <v>6750</v>
      </c>
      <c r="S221" s="138">
        <v>6750</v>
      </c>
      <c r="T221" s="132">
        <v>3950</v>
      </c>
      <c r="U221" s="138">
        <v>3950</v>
      </c>
      <c r="V221" s="132">
        <v>35050</v>
      </c>
      <c r="W221" s="138">
        <v>35050</v>
      </c>
      <c r="X221" s="104"/>
    </row>
    <row r="222" spans="1:24" ht="15.75" customHeight="1">
      <c r="A222" s="103"/>
      <c r="B222" s="541" t="s">
        <v>375</v>
      </c>
      <c r="C222" s="541"/>
      <c r="D222" s="541"/>
      <c r="E222" s="541"/>
      <c r="F222" s="541"/>
      <c r="G222" s="542"/>
      <c r="H222" s="135">
        <v>709</v>
      </c>
      <c r="I222" s="136">
        <v>4360901</v>
      </c>
      <c r="J222" s="137">
        <v>500</v>
      </c>
      <c r="K222" s="543"/>
      <c r="L222" s="543"/>
      <c r="M222" s="543"/>
      <c r="N222" s="132">
        <v>8800</v>
      </c>
      <c r="O222" s="138">
        <v>8800</v>
      </c>
      <c r="P222" s="134">
        <v>13500</v>
      </c>
      <c r="Q222" s="138">
        <v>13500</v>
      </c>
      <c r="R222" s="132">
        <v>6200</v>
      </c>
      <c r="S222" s="138">
        <v>6200</v>
      </c>
      <c r="T222" s="132">
        <v>3400</v>
      </c>
      <c r="U222" s="138">
        <v>3400</v>
      </c>
      <c r="V222" s="132">
        <v>31900</v>
      </c>
      <c r="W222" s="138">
        <v>31900</v>
      </c>
      <c r="X222" s="104"/>
    </row>
    <row r="223" spans="1:24" ht="27" customHeight="1">
      <c r="A223" s="103"/>
      <c r="B223" s="541" t="s">
        <v>376</v>
      </c>
      <c r="C223" s="541"/>
      <c r="D223" s="541"/>
      <c r="E223" s="541"/>
      <c r="F223" s="541"/>
      <c r="G223" s="542"/>
      <c r="H223" s="135">
        <v>709</v>
      </c>
      <c r="I223" s="136">
        <v>4360902</v>
      </c>
      <c r="J223" s="137">
        <v>500</v>
      </c>
      <c r="K223" s="543"/>
      <c r="L223" s="543"/>
      <c r="M223" s="543"/>
      <c r="N223" s="132">
        <v>550</v>
      </c>
      <c r="O223" s="138">
        <v>550</v>
      </c>
      <c r="P223" s="134">
        <v>1500</v>
      </c>
      <c r="Q223" s="138">
        <v>1500</v>
      </c>
      <c r="R223" s="132">
        <v>550</v>
      </c>
      <c r="S223" s="138">
        <v>550</v>
      </c>
      <c r="T223" s="132">
        <v>550</v>
      </c>
      <c r="U223" s="138">
        <v>550</v>
      </c>
      <c r="V223" s="132">
        <v>3150</v>
      </c>
      <c r="W223" s="138">
        <v>3150</v>
      </c>
      <c r="X223" s="104"/>
    </row>
    <row r="224" spans="1:24" ht="29.25" customHeight="1">
      <c r="A224" s="103"/>
      <c r="B224" s="541" t="s">
        <v>377</v>
      </c>
      <c r="C224" s="541"/>
      <c r="D224" s="541"/>
      <c r="E224" s="541"/>
      <c r="F224" s="541"/>
      <c r="G224" s="542"/>
      <c r="H224" s="135">
        <v>709</v>
      </c>
      <c r="I224" s="136">
        <v>4850000</v>
      </c>
      <c r="J224" s="137">
        <v>500</v>
      </c>
      <c r="K224" s="543"/>
      <c r="L224" s="543"/>
      <c r="M224" s="543"/>
      <c r="N224" s="132">
        <v>36.6</v>
      </c>
      <c r="O224" s="138">
        <v>36.6</v>
      </c>
      <c r="P224" s="134">
        <v>1000</v>
      </c>
      <c r="Q224" s="138">
        <v>1000</v>
      </c>
      <c r="R224" s="132">
        <v>1000</v>
      </c>
      <c r="S224" s="138">
        <v>1000</v>
      </c>
      <c r="T224" s="132">
        <v>2267</v>
      </c>
      <c r="U224" s="138">
        <v>2267</v>
      </c>
      <c r="V224" s="132">
        <v>4303.6</v>
      </c>
      <c r="W224" s="138">
        <v>4303.6</v>
      </c>
      <c r="X224" s="104"/>
    </row>
    <row r="225" spans="1:24" ht="27" customHeight="1">
      <c r="A225" s="103"/>
      <c r="B225" s="541" t="s">
        <v>378</v>
      </c>
      <c r="C225" s="541"/>
      <c r="D225" s="541"/>
      <c r="E225" s="541"/>
      <c r="F225" s="541"/>
      <c r="G225" s="542"/>
      <c r="H225" s="135">
        <v>709</v>
      </c>
      <c r="I225" s="136">
        <v>4859700</v>
      </c>
      <c r="J225" s="137">
        <v>500</v>
      </c>
      <c r="K225" s="543"/>
      <c r="L225" s="543"/>
      <c r="M225" s="543"/>
      <c r="N225" s="132">
        <v>36.6</v>
      </c>
      <c r="O225" s="138">
        <v>36.6</v>
      </c>
      <c r="P225" s="134">
        <v>1000</v>
      </c>
      <c r="Q225" s="138">
        <v>1000</v>
      </c>
      <c r="R225" s="132">
        <v>1000</v>
      </c>
      <c r="S225" s="138">
        <v>1000</v>
      </c>
      <c r="T225" s="132">
        <v>2267</v>
      </c>
      <c r="U225" s="138">
        <v>2267</v>
      </c>
      <c r="V225" s="132">
        <v>4303.6</v>
      </c>
      <c r="W225" s="138">
        <v>4303.6</v>
      </c>
      <c r="X225" s="104"/>
    </row>
    <row r="226" spans="1:24" ht="20.25" customHeight="1">
      <c r="A226" s="103"/>
      <c r="B226" s="541" t="s">
        <v>379</v>
      </c>
      <c r="C226" s="541"/>
      <c r="D226" s="541"/>
      <c r="E226" s="541"/>
      <c r="F226" s="541"/>
      <c r="G226" s="542"/>
      <c r="H226" s="135">
        <v>709</v>
      </c>
      <c r="I226" s="136">
        <v>4859705</v>
      </c>
      <c r="J226" s="137">
        <v>500</v>
      </c>
      <c r="K226" s="543"/>
      <c r="L226" s="543"/>
      <c r="M226" s="543"/>
      <c r="N226" s="132">
        <v>36.6</v>
      </c>
      <c r="O226" s="138">
        <v>36.6</v>
      </c>
      <c r="P226" s="134">
        <v>1000</v>
      </c>
      <c r="Q226" s="138">
        <v>1000</v>
      </c>
      <c r="R226" s="132">
        <v>1000</v>
      </c>
      <c r="S226" s="138">
        <v>1000</v>
      </c>
      <c r="T226" s="132">
        <v>2267</v>
      </c>
      <c r="U226" s="138">
        <v>2267</v>
      </c>
      <c r="V226" s="132">
        <v>4303.6</v>
      </c>
      <c r="W226" s="138">
        <v>4303.6</v>
      </c>
      <c r="X226" s="104"/>
    </row>
    <row r="227" spans="1:24" ht="30.75" customHeight="1">
      <c r="A227" s="103"/>
      <c r="B227" s="541" t="s">
        <v>270</v>
      </c>
      <c r="C227" s="541"/>
      <c r="D227" s="541"/>
      <c r="E227" s="541"/>
      <c r="F227" s="541"/>
      <c r="G227" s="542"/>
      <c r="H227" s="135">
        <v>709</v>
      </c>
      <c r="I227" s="136">
        <v>7950000</v>
      </c>
      <c r="J227" s="137">
        <v>500</v>
      </c>
      <c r="K227" s="543"/>
      <c r="L227" s="543"/>
      <c r="M227" s="543"/>
      <c r="N227" s="132">
        <v>4756.2</v>
      </c>
      <c r="O227" s="138">
        <v>4756.2</v>
      </c>
      <c r="P227" s="134">
        <v>0</v>
      </c>
      <c r="Q227" s="138">
        <v>0</v>
      </c>
      <c r="R227" s="132">
        <v>0</v>
      </c>
      <c r="S227" s="138">
        <v>0</v>
      </c>
      <c r="T227" s="132">
        <v>0</v>
      </c>
      <c r="U227" s="138">
        <v>0</v>
      </c>
      <c r="V227" s="132">
        <v>4756.3</v>
      </c>
      <c r="W227" s="138">
        <v>4756.3</v>
      </c>
      <c r="X227" s="104"/>
    </row>
    <row r="228" spans="1:24" ht="58.5" customHeight="1">
      <c r="A228" s="103"/>
      <c r="B228" s="541" t="s">
        <v>380</v>
      </c>
      <c r="C228" s="541"/>
      <c r="D228" s="541"/>
      <c r="E228" s="541"/>
      <c r="F228" s="541"/>
      <c r="G228" s="542"/>
      <c r="H228" s="135">
        <v>709</v>
      </c>
      <c r="I228" s="136">
        <v>7950003</v>
      </c>
      <c r="J228" s="137">
        <v>500</v>
      </c>
      <c r="K228" s="543"/>
      <c r="L228" s="543"/>
      <c r="M228" s="543"/>
      <c r="N228" s="132">
        <v>102.3</v>
      </c>
      <c r="O228" s="138">
        <v>102.3</v>
      </c>
      <c r="P228" s="134">
        <v>0</v>
      </c>
      <c r="Q228" s="138">
        <v>0</v>
      </c>
      <c r="R228" s="132">
        <v>0</v>
      </c>
      <c r="S228" s="138">
        <v>0</v>
      </c>
      <c r="T228" s="132">
        <v>0</v>
      </c>
      <c r="U228" s="138">
        <v>0</v>
      </c>
      <c r="V228" s="132">
        <v>102.3</v>
      </c>
      <c r="W228" s="138">
        <v>102.3</v>
      </c>
      <c r="X228" s="104"/>
    </row>
    <row r="229" spans="1:24" ht="54.75" customHeight="1">
      <c r="A229" s="103"/>
      <c r="B229" s="541" t="s">
        <v>381</v>
      </c>
      <c r="C229" s="541"/>
      <c r="D229" s="541"/>
      <c r="E229" s="541"/>
      <c r="F229" s="541"/>
      <c r="G229" s="542"/>
      <c r="H229" s="135">
        <v>709</v>
      </c>
      <c r="I229" s="136">
        <v>7950005</v>
      </c>
      <c r="J229" s="137">
        <v>500</v>
      </c>
      <c r="K229" s="543"/>
      <c r="L229" s="543"/>
      <c r="M229" s="543"/>
      <c r="N229" s="132">
        <v>366.2</v>
      </c>
      <c r="O229" s="138">
        <v>366.2</v>
      </c>
      <c r="P229" s="134">
        <v>0</v>
      </c>
      <c r="Q229" s="138">
        <v>0</v>
      </c>
      <c r="R229" s="132">
        <v>0</v>
      </c>
      <c r="S229" s="138">
        <v>0</v>
      </c>
      <c r="T229" s="132">
        <v>0</v>
      </c>
      <c r="U229" s="138">
        <v>0</v>
      </c>
      <c r="V229" s="132">
        <v>366.2</v>
      </c>
      <c r="W229" s="138">
        <v>366.2</v>
      </c>
      <c r="X229" s="104"/>
    </row>
    <row r="230" spans="1:24" ht="66" customHeight="1">
      <c r="A230" s="103"/>
      <c r="B230" s="541" t="s">
        <v>382</v>
      </c>
      <c r="C230" s="541"/>
      <c r="D230" s="541"/>
      <c r="E230" s="541"/>
      <c r="F230" s="541"/>
      <c r="G230" s="542"/>
      <c r="H230" s="135">
        <v>709</v>
      </c>
      <c r="I230" s="136">
        <v>7950014</v>
      </c>
      <c r="J230" s="137">
        <v>500</v>
      </c>
      <c r="K230" s="543"/>
      <c r="L230" s="543"/>
      <c r="M230" s="543"/>
      <c r="N230" s="132">
        <v>196.7</v>
      </c>
      <c r="O230" s="138">
        <v>196.7</v>
      </c>
      <c r="P230" s="134">
        <v>0</v>
      </c>
      <c r="Q230" s="138">
        <v>0</v>
      </c>
      <c r="R230" s="132">
        <v>0</v>
      </c>
      <c r="S230" s="138">
        <v>0</v>
      </c>
      <c r="T230" s="132">
        <v>0</v>
      </c>
      <c r="U230" s="138">
        <v>0</v>
      </c>
      <c r="V230" s="132">
        <v>196.7</v>
      </c>
      <c r="W230" s="138">
        <v>196.7</v>
      </c>
      <c r="X230" s="104"/>
    </row>
    <row r="231" spans="1:24" ht="33" customHeight="1">
      <c r="A231" s="103"/>
      <c r="B231" s="541" t="s">
        <v>383</v>
      </c>
      <c r="C231" s="541"/>
      <c r="D231" s="541"/>
      <c r="E231" s="541"/>
      <c r="F231" s="541"/>
      <c r="G231" s="542"/>
      <c r="H231" s="135">
        <v>709</v>
      </c>
      <c r="I231" s="136">
        <v>7950017</v>
      </c>
      <c r="J231" s="137">
        <v>500</v>
      </c>
      <c r="K231" s="543"/>
      <c r="L231" s="543"/>
      <c r="M231" s="543"/>
      <c r="N231" s="132">
        <v>4091</v>
      </c>
      <c r="O231" s="138">
        <v>4091</v>
      </c>
      <c r="P231" s="134">
        <v>0</v>
      </c>
      <c r="Q231" s="138">
        <v>0</v>
      </c>
      <c r="R231" s="132">
        <v>0</v>
      </c>
      <c r="S231" s="138">
        <v>0</v>
      </c>
      <c r="T231" s="132">
        <v>0</v>
      </c>
      <c r="U231" s="138">
        <v>0</v>
      </c>
      <c r="V231" s="132">
        <v>4091.1</v>
      </c>
      <c r="W231" s="138">
        <v>4091.1</v>
      </c>
      <c r="X231" s="104"/>
    </row>
    <row r="232" spans="1:24" ht="36.75" customHeight="1">
      <c r="A232" s="103"/>
      <c r="B232" s="538" t="s">
        <v>384</v>
      </c>
      <c r="C232" s="538"/>
      <c r="D232" s="538"/>
      <c r="E232" s="538"/>
      <c r="F232" s="538"/>
      <c r="G232" s="539"/>
      <c r="H232" s="143">
        <v>800</v>
      </c>
      <c r="I232" s="144">
        <v>0</v>
      </c>
      <c r="J232" s="145">
        <v>0</v>
      </c>
      <c r="K232" s="545"/>
      <c r="L232" s="545"/>
      <c r="M232" s="545"/>
      <c r="N232" s="132">
        <v>28245.9</v>
      </c>
      <c r="O232" s="146">
        <v>28245.9</v>
      </c>
      <c r="P232" s="134">
        <v>25893.1</v>
      </c>
      <c r="Q232" s="146">
        <v>25893.1</v>
      </c>
      <c r="R232" s="132">
        <v>17903</v>
      </c>
      <c r="S232" s="146">
        <v>17903</v>
      </c>
      <c r="T232" s="132">
        <v>17673.1</v>
      </c>
      <c r="U232" s="146">
        <v>17673.1</v>
      </c>
      <c r="V232" s="132">
        <v>89715.1</v>
      </c>
      <c r="W232" s="146">
        <v>89715.1</v>
      </c>
      <c r="X232" s="104"/>
    </row>
    <row r="233" spans="1:24" ht="21" customHeight="1">
      <c r="A233" s="103"/>
      <c r="B233" s="538" t="s">
        <v>385</v>
      </c>
      <c r="C233" s="538"/>
      <c r="D233" s="538"/>
      <c r="E233" s="538"/>
      <c r="F233" s="538"/>
      <c r="G233" s="539"/>
      <c r="H233" s="129">
        <v>801</v>
      </c>
      <c r="I233" s="130">
        <v>0</v>
      </c>
      <c r="J233" s="131">
        <v>1</v>
      </c>
      <c r="K233" s="540"/>
      <c r="L233" s="540"/>
      <c r="M233" s="540"/>
      <c r="N233" s="132">
        <v>27365.9</v>
      </c>
      <c r="O233" s="133">
        <v>27365.9</v>
      </c>
      <c r="P233" s="134">
        <v>23763.1</v>
      </c>
      <c r="Q233" s="133">
        <v>23763.1</v>
      </c>
      <c r="R233" s="132">
        <v>17463</v>
      </c>
      <c r="S233" s="133">
        <v>17463</v>
      </c>
      <c r="T233" s="132">
        <v>17673.1</v>
      </c>
      <c r="U233" s="133">
        <v>17673.1</v>
      </c>
      <c r="V233" s="132">
        <v>86265.1</v>
      </c>
      <c r="W233" s="133">
        <v>86265.1</v>
      </c>
      <c r="X233" s="104"/>
    </row>
    <row r="234" spans="1:24" ht="27.75" customHeight="1">
      <c r="A234" s="103"/>
      <c r="B234" s="541" t="s">
        <v>263</v>
      </c>
      <c r="C234" s="541"/>
      <c r="D234" s="541"/>
      <c r="E234" s="541"/>
      <c r="F234" s="541"/>
      <c r="G234" s="542"/>
      <c r="H234" s="135">
        <v>801</v>
      </c>
      <c r="I234" s="136">
        <v>4400000</v>
      </c>
      <c r="J234" s="137">
        <v>1</v>
      </c>
      <c r="K234" s="543"/>
      <c r="L234" s="543"/>
      <c r="M234" s="543"/>
      <c r="N234" s="132">
        <v>15354.7</v>
      </c>
      <c r="O234" s="138">
        <v>15354.7</v>
      </c>
      <c r="P234" s="134">
        <v>15870.2</v>
      </c>
      <c r="Q234" s="138">
        <v>15870.2</v>
      </c>
      <c r="R234" s="132">
        <v>10246.1</v>
      </c>
      <c r="S234" s="138">
        <v>10246.1</v>
      </c>
      <c r="T234" s="132">
        <v>11860.2</v>
      </c>
      <c r="U234" s="138">
        <v>11860.2</v>
      </c>
      <c r="V234" s="132">
        <v>53331.2</v>
      </c>
      <c r="W234" s="138">
        <v>53331.2</v>
      </c>
      <c r="X234" s="104"/>
    </row>
    <row r="235" spans="1:24" ht="30" customHeight="1">
      <c r="A235" s="103"/>
      <c r="B235" s="541" t="s">
        <v>249</v>
      </c>
      <c r="C235" s="541"/>
      <c r="D235" s="541"/>
      <c r="E235" s="541"/>
      <c r="F235" s="541"/>
      <c r="G235" s="542"/>
      <c r="H235" s="135">
        <v>801</v>
      </c>
      <c r="I235" s="136">
        <v>4409900</v>
      </c>
      <c r="J235" s="137">
        <v>1</v>
      </c>
      <c r="K235" s="543"/>
      <c r="L235" s="543"/>
      <c r="M235" s="543"/>
      <c r="N235" s="132">
        <v>15354.7</v>
      </c>
      <c r="O235" s="138">
        <v>15354.7</v>
      </c>
      <c r="P235" s="134">
        <v>15870.2</v>
      </c>
      <c r="Q235" s="138">
        <v>15870.2</v>
      </c>
      <c r="R235" s="132">
        <v>10246.1</v>
      </c>
      <c r="S235" s="138">
        <v>10246.1</v>
      </c>
      <c r="T235" s="132">
        <v>11860.2</v>
      </c>
      <c r="U235" s="138">
        <v>11860.2</v>
      </c>
      <c r="V235" s="132">
        <v>53331.2</v>
      </c>
      <c r="W235" s="138">
        <v>53331.2</v>
      </c>
      <c r="X235" s="104"/>
    </row>
    <row r="236" spans="1:24" ht="46.5" customHeight="1">
      <c r="A236" s="103"/>
      <c r="B236" s="541" t="s">
        <v>386</v>
      </c>
      <c r="C236" s="541"/>
      <c r="D236" s="541"/>
      <c r="E236" s="541"/>
      <c r="F236" s="541"/>
      <c r="G236" s="542"/>
      <c r="H236" s="135">
        <v>801</v>
      </c>
      <c r="I236" s="136">
        <v>4409901</v>
      </c>
      <c r="J236" s="137">
        <v>1</v>
      </c>
      <c r="K236" s="543"/>
      <c r="L236" s="543"/>
      <c r="M236" s="543"/>
      <c r="N236" s="132">
        <v>6756.2</v>
      </c>
      <c r="O236" s="138">
        <v>6756.2</v>
      </c>
      <c r="P236" s="134">
        <v>6502.5</v>
      </c>
      <c r="Q236" s="138">
        <v>6502.5</v>
      </c>
      <c r="R236" s="132">
        <v>3530.7</v>
      </c>
      <c r="S236" s="138">
        <v>3530.7</v>
      </c>
      <c r="T236" s="132">
        <v>5167</v>
      </c>
      <c r="U236" s="138">
        <v>5167</v>
      </c>
      <c r="V236" s="132">
        <v>21956.4</v>
      </c>
      <c r="W236" s="138">
        <v>21956.4</v>
      </c>
      <c r="X236" s="104"/>
    </row>
    <row r="237" spans="1:24" ht="41.25" customHeight="1">
      <c r="A237" s="103"/>
      <c r="B237" s="541" t="s">
        <v>387</v>
      </c>
      <c r="C237" s="541"/>
      <c r="D237" s="541"/>
      <c r="E237" s="541"/>
      <c r="F237" s="541"/>
      <c r="G237" s="542"/>
      <c r="H237" s="135">
        <v>801</v>
      </c>
      <c r="I237" s="136">
        <v>4409902</v>
      </c>
      <c r="J237" s="137">
        <v>1</v>
      </c>
      <c r="K237" s="543"/>
      <c r="L237" s="543"/>
      <c r="M237" s="543"/>
      <c r="N237" s="132">
        <v>3327.5</v>
      </c>
      <c r="O237" s="138">
        <v>3327.5</v>
      </c>
      <c r="P237" s="134">
        <v>3303</v>
      </c>
      <c r="Q237" s="138">
        <v>3303</v>
      </c>
      <c r="R237" s="132">
        <v>2187.2</v>
      </c>
      <c r="S237" s="138">
        <v>2187.2</v>
      </c>
      <c r="T237" s="132">
        <v>2604.7</v>
      </c>
      <c r="U237" s="138">
        <v>2604.7</v>
      </c>
      <c r="V237" s="132">
        <v>11422.3</v>
      </c>
      <c r="W237" s="138">
        <v>11422.3</v>
      </c>
      <c r="X237" s="104"/>
    </row>
    <row r="238" spans="1:24" ht="44.25" customHeight="1">
      <c r="A238" s="103"/>
      <c r="B238" s="541" t="s">
        <v>388</v>
      </c>
      <c r="C238" s="541"/>
      <c r="D238" s="541"/>
      <c r="E238" s="541"/>
      <c r="F238" s="541"/>
      <c r="G238" s="542"/>
      <c r="H238" s="135">
        <v>801</v>
      </c>
      <c r="I238" s="136">
        <v>4409903</v>
      </c>
      <c r="J238" s="137">
        <v>1</v>
      </c>
      <c r="K238" s="543"/>
      <c r="L238" s="543"/>
      <c r="M238" s="543"/>
      <c r="N238" s="132">
        <v>1289</v>
      </c>
      <c r="O238" s="138">
        <v>1289</v>
      </c>
      <c r="P238" s="134">
        <v>992.7</v>
      </c>
      <c r="Q238" s="138">
        <v>992.7</v>
      </c>
      <c r="R238" s="132">
        <v>824.8</v>
      </c>
      <c r="S238" s="138">
        <v>824.8</v>
      </c>
      <c r="T238" s="132">
        <v>628.9</v>
      </c>
      <c r="U238" s="138">
        <v>628.9</v>
      </c>
      <c r="V238" s="132">
        <v>3735.4</v>
      </c>
      <c r="W238" s="138">
        <v>3735.4</v>
      </c>
      <c r="X238" s="104"/>
    </row>
    <row r="239" spans="1:24" ht="45.75" customHeight="1">
      <c r="A239" s="103"/>
      <c r="B239" s="541" t="s">
        <v>389</v>
      </c>
      <c r="C239" s="541"/>
      <c r="D239" s="541"/>
      <c r="E239" s="541"/>
      <c r="F239" s="541"/>
      <c r="G239" s="542"/>
      <c r="H239" s="135">
        <v>801</v>
      </c>
      <c r="I239" s="136">
        <v>4409904</v>
      </c>
      <c r="J239" s="137">
        <v>1</v>
      </c>
      <c r="K239" s="543"/>
      <c r="L239" s="543"/>
      <c r="M239" s="543"/>
      <c r="N239" s="132">
        <v>606.1</v>
      </c>
      <c r="O239" s="138">
        <v>606.1</v>
      </c>
      <c r="P239" s="134">
        <v>570.9</v>
      </c>
      <c r="Q239" s="138">
        <v>570.9</v>
      </c>
      <c r="R239" s="132">
        <v>318.8</v>
      </c>
      <c r="S239" s="138">
        <v>318.8</v>
      </c>
      <c r="T239" s="132">
        <v>1346.4</v>
      </c>
      <c r="U239" s="138">
        <v>1346.4</v>
      </c>
      <c r="V239" s="132">
        <v>2842.3</v>
      </c>
      <c r="W239" s="138">
        <v>2842.3</v>
      </c>
      <c r="X239" s="104"/>
    </row>
    <row r="240" spans="1:24" ht="48" customHeight="1">
      <c r="A240" s="103"/>
      <c r="B240" s="541" t="s">
        <v>390</v>
      </c>
      <c r="C240" s="541"/>
      <c r="D240" s="541"/>
      <c r="E240" s="541"/>
      <c r="F240" s="541"/>
      <c r="G240" s="542"/>
      <c r="H240" s="135">
        <v>801</v>
      </c>
      <c r="I240" s="136">
        <v>4409905</v>
      </c>
      <c r="J240" s="137">
        <v>1</v>
      </c>
      <c r="K240" s="543"/>
      <c r="L240" s="543"/>
      <c r="M240" s="543"/>
      <c r="N240" s="132">
        <v>1810</v>
      </c>
      <c r="O240" s="138">
        <v>1810</v>
      </c>
      <c r="P240" s="134">
        <v>2149.5</v>
      </c>
      <c r="Q240" s="138">
        <v>2149.5</v>
      </c>
      <c r="R240" s="132">
        <v>1356.4</v>
      </c>
      <c r="S240" s="138">
        <v>1356.4</v>
      </c>
      <c r="T240" s="132">
        <v>1587.1</v>
      </c>
      <c r="U240" s="138">
        <v>1587.1</v>
      </c>
      <c r="V240" s="132">
        <v>6903</v>
      </c>
      <c r="W240" s="138">
        <v>6903</v>
      </c>
      <c r="X240" s="104"/>
    </row>
    <row r="241" spans="1:24" ht="55.5" customHeight="1">
      <c r="A241" s="103"/>
      <c r="B241" s="541" t="s">
        <v>391</v>
      </c>
      <c r="C241" s="541"/>
      <c r="D241" s="541"/>
      <c r="E241" s="541"/>
      <c r="F241" s="541"/>
      <c r="G241" s="542"/>
      <c r="H241" s="135">
        <v>801</v>
      </c>
      <c r="I241" s="136">
        <v>4409906</v>
      </c>
      <c r="J241" s="137">
        <v>1</v>
      </c>
      <c r="K241" s="543"/>
      <c r="L241" s="543"/>
      <c r="M241" s="543"/>
      <c r="N241" s="132">
        <v>565.9</v>
      </c>
      <c r="O241" s="138">
        <v>565.9</v>
      </c>
      <c r="P241" s="134">
        <v>851.6</v>
      </c>
      <c r="Q241" s="138">
        <v>851.6</v>
      </c>
      <c r="R241" s="132">
        <v>1528.2</v>
      </c>
      <c r="S241" s="138">
        <v>1528.2</v>
      </c>
      <c r="T241" s="132">
        <v>526.1</v>
      </c>
      <c r="U241" s="138">
        <v>526.1</v>
      </c>
      <c r="V241" s="132">
        <v>3471.8</v>
      </c>
      <c r="W241" s="138">
        <v>3471.8</v>
      </c>
      <c r="X241" s="104"/>
    </row>
    <row r="242" spans="1:24" ht="30.75" customHeight="1">
      <c r="A242" s="103"/>
      <c r="B242" s="541" t="s">
        <v>392</v>
      </c>
      <c r="C242" s="541"/>
      <c r="D242" s="541"/>
      <c r="E242" s="541"/>
      <c r="F242" s="541"/>
      <c r="G242" s="542"/>
      <c r="H242" s="135">
        <v>801</v>
      </c>
      <c r="I242" s="136">
        <v>4409908</v>
      </c>
      <c r="J242" s="137">
        <v>1</v>
      </c>
      <c r="K242" s="543"/>
      <c r="L242" s="543"/>
      <c r="M242" s="543"/>
      <c r="N242" s="132">
        <v>1000</v>
      </c>
      <c r="O242" s="138">
        <v>1000</v>
      </c>
      <c r="P242" s="134">
        <v>1500</v>
      </c>
      <c r="Q242" s="138">
        <v>1500</v>
      </c>
      <c r="R242" s="132">
        <v>500</v>
      </c>
      <c r="S242" s="138">
        <v>500</v>
      </c>
      <c r="T242" s="132">
        <v>0</v>
      </c>
      <c r="U242" s="138">
        <v>0</v>
      </c>
      <c r="V242" s="132">
        <v>3000</v>
      </c>
      <c r="W242" s="138">
        <v>3000</v>
      </c>
      <c r="X242" s="104"/>
    </row>
    <row r="243" spans="1:24" ht="17.25" customHeight="1">
      <c r="A243" s="103"/>
      <c r="B243" s="541" t="s">
        <v>393</v>
      </c>
      <c r="C243" s="541"/>
      <c r="D243" s="541"/>
      <c r="E243" s="541"/>
      <c r="F243" s="541"/>
      <c r="G243" s="542"/>
      <c r="H243" s="135">
        <v>801</v>
      </c>
      <c r="I243" s="136">
        <v>4420000</v>
      </c>
      <c r="J243" s="137">
        <v>1</v>
      </c>
      <c r="K243" s="543"/>
      <c r="L243" s="543"/>
      <c r="M243" s="543"/>
      <c r="N243" s="132">
        <v>11711.2</v>
      </c>
      <c r="O243" s="138">
        <v>11711.2</v>
      </c>
      <c r="P243" s="134">
        <v>7892.9</v>
      </c>
      <c r="Q243" s="138">
        <v>7892.9</v>
      </c>
      <c r="R243" s="132">
        <v>6891.9</v>
      </c>
      <c r="S243" s="138">
        <v>6891.9</v>
      </c>
      <c r="T243" s="132">
        <v>5812.9</v>
      </c>
      <c r="U243" s="138">
        <v>5812.9</v>
      </c>
      <c r="V243" s="132">
        <v>32308.9</v>
      </c>
      <c r="W243" s="138">
        <v>32308.9</v>
      </c>
      <c r="X243" s="104"/>
    </row>
    <row r="244" spans="1:24" ht="30" customHeight="1">
      <c r="A244" s="103"/>
      <c r="B244" s="541" t="s">
        <v>249</v>
      </c>
      <c r="C244" s="541"/>
      <c r="D244" s="541"/>
      <c r="E244" s="541"/>
      <c r="F244" s="541"/>
      <c r="G244" s="542"/>
      <c r="H244" s="135">
        <v>801</v>
      </c>
      <c r="I244" s="136">
        <v>4429900</v>
      </c>
      <c r="J244" s="137">
        <v>1</v>
      </c>
      <c r="K244" s="543"/>
      <c r="L244" s="543"/>
      <c r="M244" s="543"/>
      <c r="N244" s="132">
        <v>11711.2</v>
      </c>
      <c r="O244" s="138">
        <v>11711.2</v>
      </c>
      <c r="P244" s="134">
        <v>7892.9</v>
      </c>
      <c r="Q244" s="138">
        <v>7892.9</v>
      </c>
      <c r="R244" s="132">
        <v>6891.9</v>
      </c>
      <c r="S244" s="138">
        <v>6891.9</v>
      </c>
      <c r="T244" s="132">
        <v>5812.9</v>
      </c>
      <c r="U244" s="138">
        <v>5812.9</v>
      </c>
      <c r="V244" s="132">
        <v>32308.9</v>
      </c>
      <c r="W244" s="138">
        <v>32308.9</v>
      </c>
      <c r="X244" s="104"/>
    </row>
    <row r="245" spans="1:24" ht="17.25" customHeight="1">
      <c r="A245" s="103"/>
      <c r="B245" s="541" t="s">
        <v>394</v>
      </c>
      <c r="C245" s="541"/>
      <c r="D245" s="541"/>
      <c r="E245" s="541"/>
      <c r="F245" s="541"/>
      <c r="G245" s="542"/>
      <c r="H245" s="135">
        <v>801</v>
      </c>
      <c r="I245" s="136">
        <v>4429902</v>
      </c>
      <c r="J245" s="137">
        <v>1</v>
      </c>
      <c r="K245" s="543"/>
      <c r="L245" s="543"/>
      <c r="M245" s="543"/>
      <c r="N245" s="132">
        <v>3968.9</v>
      </c>
      <c r="O245" s="138">
        <v>3968.9</v>
      </c>
      <c r="P245" s="134">
        <v>500</v>
      </c>
      <c r="Q245" s="138">
        <v>500</v>
      </c>
      <c r="R245" s="132">
        <v>500</v>
      </c>
      <c r="S245" s="138">
        <v>500</v>
      </c>
      <c r="T245" s="132">
        <v>0</v>
      </c>
      <c r="U245" s="138">
        <v>0</v>
      </c>
      <c r="V245" s="132">
        <v>4968.9</v>
      </c>
      <c r="W245" s="138">
        <v>4968.9</v>
      </c>
      <c r="X245" s="104"/>
    </row>
    <row r="246" spans="1:24" ht="30.75" customHeight="1">
      <c r="A246" s="103"/>
      <c r="B246" s="541" t="s">
        <v>395</v>
      </c>
      <c r="C246" s="541"/>
      <c r="D246" s="541"/>
      <c r="E246" s="541"/>
      <c r="F246" s="541"/>
      <c r="G246" s="542"/>
      <c r="H246" s="135">
        <v>801</v>
      </c>
      <c r="I246" s="136">
        <v>4500000</v>
      </c>
      <c r="J246" s="137">
        <v>1</v>
      </c>
      <c r="K246" s="543"/>
      <c r="L246" s="543"/>
      <c r="M246" s="543"/>
      <c r="N246" s="132">
        <v>300</v>
      </c>
      <c r="O246" s="138">
        <v>300</v>
      </c>
      <c r="P246" s="134">
        <v>0</v>
      </c>
      <c r="Q246" s="138">
        <v>0</v>
      </c>
      <c r="R246" s="132">
        <v>325</v>
      </c>
      <c r="S246" s="138">
        <v>325</v>
      </c>
      <c r="T246" s="132">
        <v>0</v>
      </c>
      <c r="U246" s="138">
        <v>0</v>
      </c>
      <c r="V246" s="132">
        <v>625</v>
      </c>
      <c r="W246" s="138">
        <v>625</v>
      </c>
      <c r="X246" s="104"/>
    </row>
    <row r="247" spans="1:24" ht="30" customHeight="1">
      <c r="A247" s="103"/>
      <c r="B247" s="541" t="s">
        <v>396</v>
      </c>
      <c r="C247" s="541"/>
      <c r="D247" s="541"/>
      <c r="E247" s="541"/>
      <c r="F247" s="541"/>
      <c r="G247" s="542"/>
      <c r="H247" s="135">
        <v>801</v>
      </c>
      <c r="I247" s="136">
        <v>4500600</v>
      </c>
      <c r="J247" s="137">
        <v>1</v>
      </c>
      <c r="K247" s="543"/>
      <c r="L247" s="543"/>
      <c r="M247" s="543"/>
      <c r="N247" s="132">
        <v>300</v>
      </c>
      <c r="O247" s="138">
        <v>300</v>
      </c>
      <c r="P247" s="134">
        <v>0</v>
      </c>
      <c r="Q247" s="138">
        <v>0</v>
      </c>
      <c r="R247" s="132">
        <v>325</v>
      </c>
      <c r="S247" s="138">
        <v>325</v>
      </c>
      <c r="T247" s="132">
        <v>0</v>
      </c>
      <c r="U247" s="138">
        <v>0</v>
      </c>
      <c r="V247" s="132">
        <v>625</v>
      </c>
      <c r="W247" s="138">
        <v>625</v>
      </c>
      <c r="X247" s="104"/>
    </row>
    <row r="248" spans="1:24" ht="43.5" customHeight="1">
      <c r="A248" s="103"/>
      <c r="B248" s="538" t="s">
        <v>397</v>
      </c>
      <c r="C248" s="538"/>
      <c r="D248" s="538"/>
      <c r="E248" s="538"/>
      <c r="F248" s="538"/>
      <c r="G248" s="539"/>
      <c r="H248" s="129">
        <v>806</v>
      </c>
      <c r="I248" s="130">
        <v>0</v>
      </c>
      <c r="J248" s="131">
        <v>500</v>
      </c>
      <c r="K248" s="540"/>
      <c r="L248" s="540"/>
      <c r="M248" s="540"/>
      <c r="N248" s="132">
        <v>880</v>
      </c>
      <c r="O248" s="133">
        <v>880</v>
      </c>
      <c r="P248" s="134">
        <v>2130</v>
      </c>
      <c r="Q248" s="133">
        <v>2130</v>
      </c>
      <c r="R248" s="132">
        <v>440</v>
      </c>
      <c r="S248" s="133">
        <v>440</v>
      </c>
      <c r="T248" s="132">
        <v>0</v>
      </c>
      <c r="U248" s="133">
        <v>0</v>
      </c>
      <c r="V248" s="132">
        <v>3450</v>
      </c>
      <c r="W248" s="133">
        <v>3450</v>
      </c>
      <c r="X248" s="104"/>
    </row>
    <row r="249" spans="1:24" ht="32.25" customHeight="1">
      <c r="A249" s="103"/>
      <c r="B249" s="541" t="s">
        <v>395</v>
      </c>
      <c r="C249" s="541"/>
      <c r="D249" s="541"/>
      <c r="E249" s="541"/>
      <c r="F249" s="541"/>
      <c r="G249" s="542"/>
      <c r="H249" s="135">
        <v>806</v>
      </c>
      <c r="I249" s="136">
        <v>4500000</v>
      </c>
      <c r="J249" s="137">
        <v>500</v>
      </c>
      <c r="K249" s="543"/>
      <c r="L249" s="543"/>
      <c r="M249" s="543"/>
      <c r="N249" s="132">
        <v>880</v>
      </c>
      <c r="O249" s="138">
        <v>880</v>
      </c>
      <c r="P249" s="134">
        <v>2130</v>
      </c>
      <c r="Q249" s="138">
        <v>2130</v>
      </c>
      <c r="R249" s="132">
        <v>440</v>
      </c>
      <c r="S249" s="138">
        <v>440</v>
      </c>
      <c r="T249" s="132">
        <v>0</v>
      </c>
      <c r="U249" s="138">
        <v>0</v>
      </c>
      <c r="V249" s="132">
        <v>3450</v>
      </c>
      <c r="W249" s="138">
        <v>3450</v>
      </c>
      <c r="X249" s="104"/>
    </row>
    <row r="250" spans="1:24" ht="29.25" customHeight="1">
      <c r="A250" s="103"/>
      <c r="B250" s="541" t="s">
        <v>398</v>
      </c>
      <c r="C250" s="541"/>
      <c r="D250" s="541"/>
      <c r="E250" s="541"/>
      <c r="F250" s="541"/>
      <c r="G250" s="542"/>
      <c r="H250" s="135">
        <v>806</v>
      </c>
      <c r="I250" s="136">
        <v>4508500</v>
      </c>
      <c r="J250" s="137">
        <v>500</v>
      </c>
      <c r="K250" s="543"/>
      <c r="L250" s="543"/>
      <c r="M250" s="543"/>
      <c r="N250" s="132">
        <v>880</v>
      </c>
      <c r="O250" s="138">
        <v>880</v>
      </c>
      <c r="P250" s="134">
        <v>2130</v>
      </c>
      <c r="Q250" s="138">
        <v>2130</v>
      </c>
      <c r="R250" s="132">
        <v>440</v>
      </c>
      <c r="S250" s="138">
        <v>440</v>
      </c>
      <c r="T250" s="132">
        <v>0</v>
      </c>
      <c r="U250" s="138">
        <v>0</v>
      </c>
      <c r="V250" s="132">
        <v>3450</v>
      </c>
      <c r="W250" s="138">
        <v>3450</v>
      </c>
      <c r="X250" s="104"/>
    </row>
    <row r="251" spans="1:24" ht="16.5" customHeight="1">
      <c r="A251" s="103"/>
      <c r="B251" s="541" t="s">
        <v>399</v>
      </c>
      <c r="C251" s="541"/>
      <c r="D251" s="541"/>
      <c r="E251" s="541"/>
      <c r="F251" s="541"/>
      <c r="G251" s="542"/>
      <c r="H251" s="135">
        <v>806</v>
      </c>
      <c r="I251" s="136">
        <v>4508501</v>
      </c>
      <c r="J251" s="137">
        <v>500</v>
      </c>
      <c r="K251" s="543"/>
      <c r="L251" s="543"/>
      <c r="M251" s="543"/>
      <c r="N251" s="132">
        <v>500</v>
      </c>
      <c r="O251" s="138">
        <v>500</v>
      </c>
      <c r="P251" s="134">
        <v>1750</v>
      </c>
      <c r="Q251" s="138">
        <v>1750</v>
      </c>
      <c r="R251" s="132">
        <v>250</v>
      </c>
      <c r="S251" s="138">
        <v>250</v>
      </c>
      <c r="T251" s="132">
        <v>0</v>
      </c>
      <c r="U251" s="138">
        <v>0</v>
      </c>
      <c r="V251" s="132">
        <v>2500</v>
      </c>
      <c r="W251" s="138">
        <v>2500</v>
      </c>
      <c r="X251" s="104"/>
    </row>
    <row r="252" spans="1:24" ht="27.75" customHeight="1">
      <c r="A252" s="103"/>
      <c r="B252" s="541" t="s">
        <v>400</v>
      </c>
      <c r="C252" s="541"/>
      <c r="D252" s="541"/>
      <c r="E252" s="541"/>
      <c r="F252" s="541"/>
      <c r="G252" s="542"/>
      <c r="H252" s="135">
        <v>806</v>
      </c>
      <c r="I252" s="136">
        <v>4508502</v>
      </c>
      <c r="J252" s="137">
        <v>500</v>
      </c>
      <c r="K252" s="543"/>
      <c r="L252" s="543"/>
      <c r="M252" s="543"/>
      <c r="N252" s="132">
        <v>380</v>
      </c>
      <c r="O252" s="138">
        <v>380</v>
      </c>
      <c r="P252" s="134">
        <v>380</v>
      </c>
      <c r="Q252" s="138">
        <v>380</v>
      </c>
      <c r="R252" s="132">
        <v>190</v>
      </c>
      <c r="S252" s="138">
        <v>190</v>
      </c>
      <c r="T252" s="132">
        <v>0</v>
      </c>
      <c r="U252" s="138">
        <v>0</v>
      </c>
      <c r="V252" s="132">
        <v>950</v>
      </c>
      <c r="W252" s="138">
        <v>950</v>
      </c>
      <c r="X252" s="104"/>
    </row>
    <row r="253" spans="1:24" ht="34.5" customHeight="1">
      <c r="A253" s="103"/>
      <c r="B253" s="538" t="s">
        <v>401</v>
      </c>
      <c r="C253" s="538"/>
      <c r="D253" s="538"/>
      <c r="E253" s="538"/>
      <c r="F253" s="538"/>
      <c r="G253" s="539"/>
      <c r="H253" s="143">
        <v>900</v>
      </c>
      <c r="I253" s="144">
        <v>0</v>
      </c>
      <c r="J253" s="145">
        <v>0</v>
      </c>
      <c r="K253" s="545"/>
      <c r="L253" s="545"/>
      <c r="M253" s="545"/>
      <c r="N253" s="132">
        <v>300965.6</v>
      </c>
      <c r="O253" s="146">
        <v>300965.6</v>
      </c>
      <c r="P253" s="134">
        <v>300022.9</v>
      </c>
      <c r="Q253" s="146">
        <v>300022.9</v>
      </c>
      <c r="R253" s="132">
        <v>242403.7</v>
      </c>
      <c r="S253" s="146">
        <v>242403.7</v>
      </c>
      <c r="T253" s="132">
        <v>198798.3</v>
      </c>
      <c r="U253" s="146">
        <v>198798.3</v>
      </c>
      <c r="V253" s="132">
        <v>1042190.6</v>
      </c>
      <c r="W253" s="146">
        <v>1042190.6</v>
      </c>
      <c r="X253" s="104"/>
    </row>
    <row r="254" spans="1:24" ht="21.75" customHeight="1">
      <c r="A254" s="103"/>
      <c r="B254" s="538" t="s">
        <v>402</v>
      </c>
      <c r="C254" s="538"/>
      <c r="D254" s="538"/>
      <c r="E254" s="538"/>
      <c r="F254" s="538"/>
      <c r="G254" s="539"/>
      <c r="H254" s="129">
        <v>901</v>
      </c>
      <c r="I254" s="130">
        <v>0</v>
      </c>
      <c r="J254" s="131">
        <v>1</v>
      </c>
      <c r="K254" s="540"/>
      <c r="L254" s="540"/>
      <c r="M254" s="540"/>
      <c r="N254" s="132">
        <v>72572.8</v>
      </c>
      <c r="O254" s="133">
        <v>72572.8</v>
      </c>
      <c r="P254" s="134">
        <v>56380.8</v>
      </c>
      <c r="Q254" s="133">
        <v>56380.8</v>
      </c>
      <c r="R254" s="132">
        <v>50520.3</v>
      </c>
      <c r="S254" s="133">
        <v>50520.3</v>
      </c>
      <c r="T254" s="132">
        <v>45119.1</v>
      </c>
      <c r="U254" s="133">
        <v>45119.1</v>
      </c>
      <c r="V254" s="132">
        <v>224593</v>
      </c>
      <c r="W254" s="133">
        <v>224593</v>
      </c>
      <c r="X254" s="104"/>
    </row>
    <row r="255" spans="1:24" ht="26.25" customHeight="1">
      <c r="A255" s="103"/>
      <c r="B255" s="541" t="s">
        <v>403</v>
      </c>
      <c r="C255" s="541"/>
      <c r="D255" s="541"/>
      <c r="E255" s="541"/>
      <c r="F255" s="541"/>
      <c r="G255" s="542"/>
      <c r="H255" s="135">
        <v>901</v>
      </c>
      <c r="I255" s="136">
        <v>4700000</v>
      </c>
      <c r="J255" s="137">
        <v>1</v>
      </c>
      <c r="K255" s="543"/>
      <c r="L255" s="543"/>
      <c r="M255" s="543"/>
      <c r="N255" s="132">
        <v>53753.8</v>
      </c>
      <c r="O255" s="138">
        <v>53753.8</v>
      </c>
      <c r="P255" s="134">
        <v>48278.2</v>
      </c>
      <c r="Q255" s="138">
        <v>48278.2</v>
      </c>
      <c r="R255" s="132">
        <v>44169.6</v>
      </c>
      <c r="S255" s="138">
        <v>44169.6</v>
      </c>
      <c r="T255" s="132">
        <v>38640</v>
      </c>
      <c r="U255" s="138">
        <v>38640</v>
      </c>
      <c r="V255" s="132">
        <v>184841.5</v>
      </c>
      <c r="W255" s="138">
        <v>184841.5</v>
      </c>
      <c r="X255" s="104"/>
    </row>
    <row r="256" spans="1:24" ht="29.25" customHeight="1">
      <c r="A256" s="103"/>
      <c r="B256" s="541" t="s">
        <v>249</v>
      </c>
      <c r="C256" s="541"/>
      <c r="D256" s="541"/>
      <c r="E256" s="541"/>
      <c r="F256" s="541"/>
      <c r="G256" s="542"/>
      <c r="H256" s="135">
        <v>901</v>
      </c>
      <c r="I256" s="136">
        <v>4709900</v>
      </c>
      <c r="J256" s="137">
        <v>1</v>
      </c>
      <c r="K256" s="543"/>
      <c r="L256" s="543"/>
      <c r="M256" s="543"/>
      <c r="N256" s="132">
        <v>53753.8</v>
      </c>
      <c r="O256" s="138">
        <v>53753.8</v>
      </c>
      <c r="P256" s="134">
        <v>48278.2</v>
      </c>
      <c r="Q256" s="138">
        <v>48278.2</v>
      </c>
      <c r="R256" s="132">
        <v>44169.6</v>
      </c>
      <c r="S256" s="138">
        <v>44169.6</v>
      </c>
      <c r="T256" s="132">
        <v>38640</v>
      </c>
      <c r="U256" s="138">
        <v>38640</v>
      </c>
      <c r="V256" s="132">
        <v>184841.5</v>
      </c>
      <c r="W256" s="138">
        <v>184841.5</v>
      </c>
      <c r="X256" s="104"/>
    </row>
    <row r="257" spans="1:24" ht="56.25" customHeight="1">
      <c r="A257" s="103"/>
      <c r="B257" s="541" t="s">
        <v>404</v>
      </c>
      <c r="C257" s="541"/>
      <c r="D257" s="541"/>
      <c r="E257" s="541"/>
      <c r="F257" s="541"/>
      <c r="G257" s="542"/>
      <c r="H257" s="135">
        <v>901</v>
      </c>
      <c r="I257" s="136">
        <v>4709902</v>
      </c>
      <c r="J257" s="137">
        <v>1</v>
      </c>
      <c r="K257" s="543"/>
      <c r="L257" s="543"/>
      <c r="M257" s="543"/>
      <c r="N257" s="132">
        <v>1100</v>
      </c>
      <c r="O257" s="138">
        <v>1100</v>
      </c>
      <c r="P257" s="134">
        <v>1000</v>
      </c>
      <c r="Q257" s="138">
        <v>1000</v>
      </c>
      <c r="R257" s="132">
        <v>1500</v>
      </c>
      <c r="S257" s="138">
        <v>1500</v>
      </c>
      <c r="T257" s="132">
        <v>1208</v>
      </c>
      <c r="U257" s="138">
        <v>1208</v>
      </c>
      <c r="V257" s="132">
        <v>4808</v>
      </c>
      <c r="W257" s="138">
        <v>4808</v>
      </c>
      <c r="X257" s="104"/>
    </row>
    <row r="258" spans="1:24" ht="29.25" customHeight="1">
      <c r="A258" s="103"/>
      <c r="B258" s="541" t="s">
        <v>405</v>
      </c>
      <c r="C258" s="541"/>
      <c r="D258" s="541"/>
      <c r="E258" s="541"/>
      <c r="F258" s="541"/>
      <c r="G258" s="542"/>
      <c r="H258" s="135">
        <v>901</v>
      </c>
      <c r="I258" s="136">
        <v>4709903</v>
      </c>
      <c r="J258" s="137">
        <v>1</v>
      </c>
      <c r="K258" s="543"/>
      <c r="L258" s="543"/>
      <c r="M258" s="543"/>
      <c r="N258" s="132">
        <v>9126</v>
      </c>
      <c r="O258" s="138">
        <v>9126</v>
      </c>
      <c r="P258" s="134">
        <v>3000</v>
      </c>
      <c r="Q258" s="138">
        <v>3000</v>
      </c>
      <c r="R258" s="132">
        <v>2000</v>
      </c>
      <c r="S258" s="138">
        <v>2000</v>
      </c>
      <c r="T258" s="132">
        <v>1614</v>
      </c>
      <c r="U258" s="138">
        <v>1614</v>
      </c>
      <c r="V258" s="132">
        <v>15740</v>
      </c>
      <c r="W258" s="138">
        <v>15740</v>
      </c>
      <c r="X258" s="104"/>
    </row>
    <row r="259" spans="1:24" ht="21.75" customHeight="1">
      <c r="A259" s="103"/>
      <c r="B259" s="541" t="s">
        <v>406</v>
      </c>
      <c r="C259" s="541"/>
      <c r="D259" s="541"/>
      <c r="E259" s="541"/>
      <c r="F259" s="541"/>
      <c r="G259" s="542"/>
      <c r="H259" s="135">
        <v>901</v>
      </c>
      <c r="I259" s="136">
        <v>4760000</v>
      </c>
      <c r="J259" s="137">
        <v>1</v>
      </c>
      <c r="K259" s="543"/>
      <c r="L259" s="543"/>
      <c r="M259" s="543"/>
      <c r="N259" s="132">
        <v>18819</v>
      </c>
      <c r="O259" s="138">
        <v>18819</v>
      </c>
      <c r="P259" s="134">
        <v>8102.6</v>
      </c>
      <c r="Q259" s="138">
        <v>8102.6</v>
      </c>
      <c r="R259" s="132">
        <v>6350.7</v>
      </c>
      <c r="S259" s="138">
        <v>6350.7</v>
      </c>
      <c r="T259" s="132">
        <v>6479.1</v>
      </c>
      <c r="U259" s="138">
        <v>6479.1</v>
      </c>
      <c r="V259" s="132">
        <v>39751.5</v>
      </c>
      <c r="W259" s="138">
        <v>39751.5</v>
      </c>
      <c r="X259" s="104"/>
    </row>
    <row r="260" spans="1:24" ht="31.5" customHeight="1">
      <c r="A260" s="103"/>
      <c r="B260" s="541" t="s">
        <v>249</v>
      </c>
      <c r="C260" s="541"/>
      <c r="D260" s="541"/>
      <c r="E260" s="541"/>
      <c r="F260" s="541"/>
      <c r="G260" s="542"/>
      <c r="H260" s="135">
        <v>901</v>
      </c>
      <c r="I260" s="136">
        <v>4769900</v>
      </c>
      <c r="J260" s="137">
        <v>1</v>
      </c>
      <c r="K260" s="543"/>
      <c r="L260" s="543"/>
      <c r="M260" s="543"/>
      <c r="N260" s="132">
        <v>18819</v>
      </c>
      <c r="O260" s="138">
        <v>18819</v>
      </c>
      <c r="P260" s="134">
        <v>8102.6</v>
      </c>
      <c r="Q260" s="138">
        <v>8102.6</v>
      </c>
      <c r="R260" s="132">
        <v>6350.7</v>
      </c>
      <c r="S260" s="138">
        <v>6350.7</v>
      </c>
      <c r="T260" s="132">
        <v>6479.1</v>
      </c>
      <c r="U260" s="138">
        <v>6479.1</v>
      </c>
      <c r="V260" s="132">
        <v>39751.5</v>
      </c>
      <c r="W260" s="138">
        <v>39751.5</v>
      </c>
      <c r="X260" s="104"/>
    </row>
    <row r="261" spans="1:24" ht="31.5" customHeight="1">
      <c r="A261" s="103"/>
      <c r="B261" s="541" t="s">
        <v>407</v>
      </c>
      <c r="C261" s="541"/>
      <c r="D261" s="541"/>
      <c r="E261" s="541"/>
      <c r="F261" s="541"/>
      <c r="G261" s="542"/>
      <c r="H261" s="135">
        <v>901</v>
      </c>
      <c r="I261" s="136">
        <v>4769901</v>
      </c>
      <c r="J261" s="137">
        <v>1</v>
      </c>
      <c r="K261" s="543"/>
      <c r="L261" s="543"/>
      <c r="M261" s="543"/>
      <c r="N261" s="132">
        <v>2225</v>
      </c>
      <c r="O261" s="138">
        <v>2225</v>
      </c>
      <c r="P261" s="134">
        <v>0</v>
      </c>
      <c r="Q261" s="138">
        <v>0</v>
      </c>
      <c r="R261" s="132">
        <v>0</v>
      </c>
      <c r="S261" s="138">
        <v>0</v>
      </c>
      <c r="T261" s="132">
        <v>0</v>
      </c>
      <c r="U261" s="138">
        <v>0</v>
      </c>
      <c r="V261" s="132">
        <v>2225</v>
      </c>
      <c r="W261" s="138">
        <v>2225</v>
      </c>
      <c r="X261" s="104"/>
    </row>
    <row r="262" spans="1:24" ht="17.25" customHeight="1">
      <c r="A262" s="103"/>
      <c r="B262" s="541" t="s">
        <v>408</v>
      </c>
      <c r="C262" s="541"/>
      <c r="D262" s="541"/>
      <c r="E262" s="541"/>
      <c r="F262" s="541"/>
      <c r="G262" s="542"/>
      <c r="H262" s="135">
        <v>901</v>
      </c>
      <c r="I262" s="136">
        <v>4769902</v>
      </c>
      <c r="J262" s="137">
        <v>1</v>
      </c>
      <c r="K262" s="543"/>
      <c r="L262" s="543"/>
      <c r="M262" s="543"/>
      <c r="N262" s="132">
        <v>8847.3</v>
      </c>
      <c r="O262" s="138">
        <v>8847.3</v>
      </c>
      <c r="P262" s="134">
        <v>500</v>
      </c>
      <c r="Q262" s="138">
        <v>500</v>
      </c>
      <c r="R262" s="132">
        <v>500</v>
      </c>
      <c r="S262" s="138">
        <v>500</v>
      </c>
      <c r="T262" s="132">
        <v>0</v>
      </c>
      <c r="U262" s="138">
        <v>0</v>
      </c>
      <c r="V262" s="132">
        <v>9847.3</v>
      </c>
      <c r="W262" s="138">
        <v>9847.3</v>
      </c>
      <c r="X262" s="104"/>
    </row>
    <row r="263" spans="1:24" ht="13.5" customHeight="1">
      <c r="A263" s="103"/>
      <c r="B263" s="541" t="s">
        <v>409</v>
      </c>
      <c r="C263" s="541"/>
      <c r="D263" s="541"/>
      <c r="E263" s="541"/>
      <c r="F263" s="541"/>
      <c r="G263" s="542"/>
      <c r="H263" s="135">
        <v>901</v>
      </c>
      <c r="I263" s="136">
        <v>4769903</v>
      </c>
      <c r="J263" s="137">
        <v>1</v>
      </c>
      <c r="K263" s="543"/>
      <c r="L263" s="543"/>
      <c r="M263" s="543"/>
      <c r="N263" s="132">
        <v>455.5</v>
      </c>
      <c r="O263" s="138">
        <v>455.5</v>
      </c>
      <c r="P263" s="134">
        <v>0</v>
      </c>
      <c r="Q263" s="138">
        <v>0</v>
      </c>
      <c r="R263" s="132">
        <v>0</v>
      </c>
      <c r="S263" s="138">
        <v>0</v>
      </c>
      <c r="T263" s="132">
        <v>0</v>
      </c>
      <c r="U263" s="138">
        <v>0</v>
      </c>
      <c r="V263" s="132">
        <v>455.5</v>
      </c>
      <c r="W263" s="138">
        <v>455.5</v>
      </c>
      <c r="X263" s="104"/>
    </row>
    <row r="264" spans="1:24" ht="15.75" customHeight="1">
      <c r="A264" s="103"/>
      <c r="B264" s="538" t="s">
        <v>410</v>
      </c>
      <c r="C264" s="538"/>
      <c r="D264" s="538"/>
      <c r="E264" s="538"/>
      <c r="F264" s="538"/>
      <c r="G264" s="539"/>
      <c r="H264" s="129">
        <v>902</v>
      </c>
      <c r="I264" s="130">
        <v>0</v>
      </c>
      <c r="J264" s="131">
        <v>0</v>
      </c>
      <c r="K264" s="540"/>
      <c r="L264" s="540"/>
      <c r="M264" s="540"/>
      <c r="N264" s="132">
        <v>89952.6</v>
      </c>
      <c r="O264" s="133">
        <v>89952.6</v>
      </c>
      <c r="P264" s="134">
        <v>90128.7</v>
      </c>
      <c r="Q264" s="133">
        <v>90128.7</v>
      </c>
      <c r="R264" s="132">
        <v>78029</v>
      </c>
      <c r="S264" s="133">
        <v>78029</v>
      </c>
      <c r="T264" s="132">
        <v>73204.3</v>
      </c>
      <c r="U264" s="133">
        <v>73204.3</v>
      </c>
      <c r="V264" s="132">
        <v>331314.7</v>
      </c>
      <c r="W264" s="133">
        <v>331314.7</v>
      </c>
      <c r="X264" s="104"/>
    </row>
    <row r="265" spans="1:24" ht="43.5" customHeight="1">
      <c r="A265" s="103"/>
      <c r="B265" s="541" t="s">
        <v>260</v>
      </c>
      <c r="C265" s="541"/>
      <c r="D265" s="541"/>
      <c r="E265" s="541"/>
      <c r="F265" s="541"/>
      <c r="G265" s="542"/>
      <c r="H265" s="135">
        <v>902</v>
      </c>
      <c r="I265" s="136">
        <v>1020000</v>
      </c>
      <c r="J265" s="137">
        <v>3</v>
      </c>
      <c r="K265" s="543"/>
      <c r="L265" s="543"/>
      <c r="M265" s="543"/>
      <c r="N265" s="132">
        <v>0</v>
      </c>
      <c r="O265" s="138">
        <v>0</v>
      </c>
      <c r="P265" s="134">
        <v>2400</v>
      </c>
      <c r="Q265" s="138">
        <v>2400</v>
      </c>
      <c r="R265" s="132">
        <v>2700</v>
      </c>
      <c r="S265" s="138">
        <v>2700</v>
      </c>
      <c r="T265" s="132">
        <v>0</v>
      </c>
      <c r="U265" s="138">
        <v>0</v>
      </c>
      <c r="V265" s="132">
        <v>5100</v>
      </c>
      <c r="W265" s="138">
        <v>5100</v>
      </c>
      <c r="X265" s="104"/>
    </row>
    <row r="266" spans="1:24" ht="72.75" customHeight="1">
      <c r="A266" s="103"/>
      <c r="B266" s="541" t="s">
        <v>280</v>
      </c>
      <c r="C266" s="541"/>
      <c r="D266" s="541"/>
      <c r="E266" s="541"/>
      <c r="F266" s="541"/>
      <c r="G266" s="542"/>
      <c r="H266" s="135">
        <v>902</v>
      </c>
      <c r="I266" s="136">
        <v>1020100</v>
      </c>
      <c r="J266" s="137">
        <v>3</v>
      </c>
      <c r="K266" s="543"/>
      <c r="L266" s="543"/>
      <c r="M266" s="543"/>
      <c r="N266" s="132">
        <v>0</v>
      </c>
      <c r="O266" s="138">
        <v>0</v>
      </c>
      <c r="P266" s="134">
        <v>2400</v>
      </c>
      <c r="Q266" s="138">
        <v>2400</v>
      </c>
      <c r="R266" s="132">
        <v>2700</v>
      </c>
      <c r="S266" s="138">
        <v>2700</v>
      </c>
      <c r="T266" s="132">
        <v>0</v>
      </c>
      <c r="U266" s="138">
        <v>0</v>
      </c>
      <c r="V266" s="132">
        <v>5100</v>
      </c>
      <c r="W266" s="138">
        <v>5100</v>
      </c>
      <c r="X266" s="104"/>
    </row>
    <row r="267" spans="1:24" ht="43.5" customHeight="1">
      <c r="A267" s="103"/>
      <c r="B267" s="541" t="s">
        <v>281</v>
      </c>
      <c r="C267" s="541"/>
      <c r="D267" s="541"/>
      <c r="E267" s="541"/>
      <c r="F267" s="541"/>
      <c r="G267" s="542"/>
      <c r="H267" s="135">
        <v>902</v>
      </c>
      <c r="I267" s="136">
        <v>1020102</v>
      </c>
      <c r="J267" s="137">
        <v>3</v>
      </c>
      <c r="K267" s="543"/>
      <c r="L267" s="543"/>
      <c r="M267" s="543"/>
      <c r="N267" s="132">
        <v>0</v>
      </c>
      <c r="O267" s="138">
        <v>0</v>
      </c>
      <c r="P267" s="134">
        <v>400</v>
      </c>
      <c r="Q267" s="138">
        <v>400</v>
      </c>
      <c r="R267" s="132">
        <v>0</v>
      </c>
      <c r="S267" s="138">
        <v>0</v>
      </c>
      <c r="T267" s="132">
        <v>0</v>
      </c>
      <c r="U267" s="138">
        <v>0</v>
      </c>
      <c r="V267" s="132">
        <v>400</v>
      </c>
      <c r="W267" s="138">
        <v>400</v>
      </c>
      <c r="X267" s="104"/>
    </row>
    <row r="268" spans="1:24" ht="49.5" customHeight="1">
      <c r="A268" s="103"/>
      <c r="B268" s="541" t="s">
        <v>411</v>
      </c>
      <c r="C268" s="541"/>
      <c r="D268" s="541"/>
      <c r="E268" s="541"/>
      <c r="F268" s="541"/>
      <c r="G268" s="542"/>
      <c r="H268" s="135">
        <v>902</v>
      </c>
      <c r="I268" s="136">
        <v>1020108</v>
      </c>
      <c r="J268" s="137">
        <v>3</v>
      </c>
      <c r="K268" s="543"/>
      <c r="L268" s="543"/>
      <c r="M268" s="543"/>
      <c r="N268" s="132">
        <v>0</v>
      </c>
      <c r="O268" s="138">
        <v>0</v>
      </c>
      <c r="P268" s="134">
        <v>1000</v>
      </c>
      <c r="Q268" s="138">
        <v>1000</v>
      </c>
      <c r="R268" s="132">
        <v>1100</v>
      </c>
      <c r="S268" s="138">
        <v>1100</v>
      </c>
      <c r="T268" s="132">
        <v>0</v>
      </c>
      <c r="U268" s="138">
        <v>0</v>
      </c>
      <c r="V268" s="132">
        <v>2100</v>
      </c>
      <c r="W268" s="138">
        <v>2100</v>
      </c>
      <c r="X268" s="104"/>
    </row>
    <row r="269" spans="1:24" ht="30.75" customHeight="1">
      <c r="A269" s="103"/>
      <c r="B269" s="541" t="s">
        <v>412</v>
      </c>
      <c r="C269" s="541"/>
      <c r="D269" s="541"/>
      <c r="E269" s="541"/>
      <c r="F269" s="541"/>
      <c r="G269" s="542"/>
      <c r="H269" s="135">
        <v>902</v>
      </c>
      <c r="I269" s="136">
        <v>1020109</v>
      </c>
      <c r="J269" s="137">
        <v>3</v>
      </c>
      <c r="K269" s="543"/>
      <c r="L269" s="543"/>
      <c r="M269" s="543"/>
      <c r="N269" s="132">
        <v>0</v>
      </c>
      <c r="O269" s="138">
        <v>0</v>
      </c>
      <c r="P269" s="134">
        <v>1000</v>
      </c>
      <c r="Q269" s="138">
        <v>1000</v>
      </c>
      <c r="R269" s="132">
        <v>1600</v>
      </c>
      <c r="S269" s="138">
        <v>1600</v>
      </c>
      <c r="T269" s="132">
        <v>0</v>
      </c>
      <c r="U269" s="138">
        <v>0</v>
      </c>
      <c r="V269" s="132">
        <v>2600</v>
      </c>
      <c r="W269" s="138">
        <v>2600</v>
      </c>
      <c r="X269" s="104"/>
    </row>
    <row r="270" spans="1:24" ht="33.75" customHeight="1">
      <c r="A270" s="103"/>
      <c r="B270" s="541" t="s">
        <v>403</v>
      </c>
      <c r="C270" s="541"/>
      <c r="D270" s="541"/>
      <c r="E270" s="541"/>
      <c r="F270" s="541"/>
      <c r="G270" s="542"/>
      <c r="H270" s="135">
        <v>902</v>
      </c>
      <c r="I270" s="136">
        <v>4700000</v>
      </c>
      <c r="J270" s="137">
        <v>1</v>
      </c>
      <c r="K270" s="543"/>
      <c r="L270" s="543"/>
      <c r="M270" s="543"/>
      <c r="N270" s="132">
        <v>11380.4</v>
      </c>
      <c r="O270" s="138">
        <v>11380.4</v>
      </c>
      <c r="P270" s="134">
        <v>12709.8</v>
      </c>
      <c r="Q270" s="138">
        <v>12709.8</v>
      </c>
      <c r="R270" s="132">
        <v>10683</v>
      </c>
      <c r="S270" s="138">
        <v>10683</v>
      </c>
      <c r="T270" s="132">
        <v>10695.6</v>
      </c>
      <c r="U270" s="138">
        <v>10695.6</v>
      </c>
      <c r="V270" s="132">
        <v>45468.9</v>
      </c>
      <c r="W270" s="138">
        <v>45468.9</v>
      </c>
      <c r="X270" s="104"/>
    </row>
    <row r="271" spans="1:24" ht="28.5" customHeight="1">
      <c r="A271" s="103"/>
      <c r="B271" s="541" t="s">
        <v>249</v>
      </c>
      <c r="C271" s="541"/>
      <c r="D271" s="541"/>
      <c r="E271" s="541"/>
      <c r="F271" s="541"/>
      <c r="G271" s="542"/>
      <c r="H271" s="135">
        <v>902</v>
      </c>
      <c r="I271" s="136">
        <v>4709900</v>
      </c>
      <c r="J271" s="137">
        <v>1</v>
      </c>
      <c r="K271" s="543"/>
      <c r="L271" s="543"/>
      <c r="M271" s="543"/>
      <c r="N271" s="132">
        <v>11380.4</v>
      </c>
      <c r="O271" s="138">
        <v>11380.4</v>
      </c>
      <c r="P271" s="134">
        <v>12709.8</v>
      </c>
      <c r="Q271" s="138">
        <v>12709.8</v>
      </c>
      <c r="R271" s="132">
        <v>10683</v>
      </c>
      <c r="S271" s="138">
        <v>10683</v>
      </c>
      <c r="T271" s="132">
        <v>10695.6</v>
      </c>
      <c r="U271" s="138">
        <v>10695.6</v>
      </c>
      <c r="V271" s="132">
        <v>45468.9</v>
      </c>
      <c r="W271" s="138">
        <v>45468.9</v>
      </c>
      <c r="X271" s="104"/>
    </row>
    <row r="272" spans="1:24" ht="15" customHeight="1">
      <c r="A272" s="103"/>
      <c r="B272" s="541" t="s">
        <v>413</v>
      </c>
      <c r="C272" s="541"/>
      <c r="D272" s="541"/>
      <c r="E272" s="541"/>
      <c r="F272" s="541"/>
      <c r="G272" s="542"/>
      <c r="H272" s="135">
        <v>902</v>
      </c>
      <c r="I272" s="136">
        <v>4709906</v>
      </c>
      <c r="J272" s="137">
        <v>1</v>
      </c>
      <c r="K272" s="543"/>
      <c r="L272" s="543"/>
      <c r="M272" s="543"/>
      <c r="N272" s="132">
        <v>2143.5</v>
      </c>
      <c r="O272" s="138">
        <v>2143.5</v>
      </c>
      <c r="P272" s="134">
        <v>2446.6</v>
      </c>
      <c r="Q272" s="138">
        <v>2446.6</v>
      </c>
      <c r="R272" s="132">
        <v>2002.2</v>
      </c>
      <c r="S272" s="138">
        <v>2002.2</v>
      </c>
      <c r="T272" s="132">
        <v>1973.3</v>
      </c>
      <c r="U272" s="138">
        <v>1973.3</v>
      </c>
      <c r="V272" s="132">
        <v>8565.7</v>
      </c>
      <c r="W272" s="138">
        <v>8565.7</v>
      </c>
      <c r="X272" s="104"/>
    </row>
    <row r="273" spans="1:24" ht="116.25" customHeight="1">
      <c r="A273" s="103"/>
      <c r="B273" s="541" t="s">
        <v>414</v>
      </c>
      <c r="C273" s="541"/>
      <c r="D273" s="541"/>
      <c r="E273" s="541"/>
      <c r="F273" s="541"/>
      <c r="G273" s="542"/>
      <c r="H273" s="135">
        <v>902</v>
      </c>
      <c r="I273" s="136">
        <v>4709909</v>
      </c>
      <c r="J273" s="137">
        <v>1</v>
      </c>
      <c r="K273" s="543"/>
      <c r="L273" s="543"/>
      <c r="M273" s="543"/>
      <c r="N273" s="132">
        <v>2246.8</v>
      </c>
      <c r="O273" s="138">
        <v>2246.8</v>
      </c>
      <c r="P273" s="134">
        <v>2246.7</v>
      </c>
      <c r="Q273" s="138">
        <v>2246.7</v>
      </c>
      <c r="R273" s="132">
        <v>2246.8</v>
      </c>
      <c r="S273" s="138">
        <v>2246.8</v>
      </c>
      <c r="T273" s="132">
        <v>2246.7</v>
      </c>
      <c r="U273" s="138">
        <v>2246.7</v>
      </c>
      <c r="V273" s="132">
        <v>8987</v>
      </c>
      <c r="W273" s="138">
        <v>8987</v>
      </c>
      <c r="X273" s="104"/>
    </row>
    <row r="274" spans="1:24" ht="27" customHeight="1">
      <c r="A274" s="103"/>
      <c r="B274" s="541" t="s">
        <v>415</v>
      </c>
      <c r="C274" s="541"/>
      <c r="D274" s="541"/>
      <c r="E274" s="541"/>
      <c r="F274" s="541"/>
      <c r="G274" s="542"/>
      <c r="H274" s="135">
        <v>902</v>
      </c>
      <c r="I274" s="136">
        <v>4710000</v>
      </c>
      <c r="J274" s="137">
        <v>1</v>
      </c>
      <c r="K274" s="543"/>
      <c r="L274" s="543"/>
      <c r="M274" s="543"/>
      <c r="N274" s="132">
        <v>78572.2</v>
      </c>
      <c r="O274" s="138">
        <v>78572.2</v>
      </c>
      <c r="P274" s="134">
        <v>75018.9</v>
      </c>
      <c r="Q274" s="138">
        <v>75018.9</v>
      </c>
      <c r="R274" s="132">
        <v>64646</v>
      </c>
      <c r="S274" s="138">
        <v>64646</v>
      </c>
      <c r="T274" s="132">
        <v>62508.7</v>
      </c>
      <c r="U274" s="138">
        <v>62508.7</v>
      </c>
      <c r="V274" s="132">
        <v>280745.8</v>
      </c>
      <c r="W274" s="138">
        <v>280745.8</v>
      </c>
      <c r="X274" s="104"/>
    </row>
    <row r="275" spans="1:24" ht="33" customHeight="1">
      <c r="A275" s="103"/>
      <c r="B275" s="541" t="s">
        <v>249</v>
      </c>
      <c r="C275" s="541"/>
      <c r="D275" s="541"/>
      <c r="E275" s="541"/>
      <c r="F275" s="541"/>
      <c r="G275" s="542"/>
      <c r="H275" s="135">
        <v>902</v>
      </c>
      <c r="I275" s="136">
        <v>4719900</v>
      </c>
      <c r="J275" s="137">
        <v>1</v>
      </c>
      <c r="K275" s="543"/>
      <c r="L275" s="543"/>
      <c r="M275" s="543"/>
      <c r="N275" s="132">
        <v>78572.2</v>
      </c>
      <c r="O275" s="138">
        <v>78572.2</v>
      </c>
      <c r="P275" s="134">
        <v>75018.9</v>
      </c>
      <c r="Q275" s="138">
        <v>75018.9</v>
      </c>
      <c r="R275" s="132">
        <v>64646</v>
      </c>
      <c r="S275" s="138">
        <v>64646</v>
      </c>
      <c r="T275" s="132">
        <v>62508.7</v>
      </c>
      <c r="U275" s="138">
        <v>62508.7</v>
      </c>
      <c r="V275" s="132">
        <v>280745.8</v>
      </c>
      <c r="W275" s="138">
        <v>280745.8</v>
      </c>
      <c r="X275" s="104"/>
    </row>
    <row r="276" spans="1:24" ht="85.5" customHeight="1">
      <c r="A276" s="103"/>
      <c r="B276" s="541" t="s">
        <v>416</v>
      </c>
      <c r="C276" s="541"/>
      <c r="D276" s="541"/>
      <c r="E276" s="541"/>
      <c r="F276" s="541"/>
      <c r="G276" s="542"/>
      <c r="H276" s="135">
        <v>902</v>
      </c>
      <c r="I276" s="136">
        <v>4719902</v>
      </c>
      <c r="J276" s="137">
        <v>1</v>
      </c>
      <c r="K276" s="543"/>
      <c r="L276" s="543"/>
      <c r="M276" s="543"/>
      <c r="N276" s="132">
        <v>14606</v>
      </c>
      <c r="O276" s="138">
        <v>14606</v>
      </c>
      <c r="P276" s="134">
        <v>14606</v>
      </c>
      <c r="Q276" s="138">
        <v>14606</v>
      </c>
      <c r="R276" s="132">
        <v>14606</v>
      </c>
      <c r="S276" s="138">
        <v>14606</v>
      </c>
      <c r="T276" s="132">
        <v>14605</v>
      </c>
      <c r="U276" s="138">
        <v>14605</v>
      </c>
      <c r="V276" s="132">
        <v>58423</v>
      </c>
      <c r="W276" s="138">
        <v>58423</v>
      </c>
      <c r="X276" s="104"/>
    </row>
    <row r="277" spans="1:24" ht="46.5" customHeight="1">
      <c r="A277" s="103"/>
      <c r="B277" s="541" t="s">
        <v>417</v>
      </c>
      <c r="C277" s="541"/>
      <c r="D277" s="541"/>
      <c r="E277" s="541"/>
      <c r="F277" s="541"/>
      <c r="G277" s="542"/>
      <c r="H277" s="135">
        <v>902</v>
      </c>
      <c r="I277" s="136">
        <v>4719903</v>
      </c>
      <c r="J277" s="137">
        <v>1</v>
      </c>
      <c r="K277" s="543"/>
      <c r="L277" s="543"/>
      <c r="M277" s="543"/>
      <c r="N277" s="132">
        <v>20.2</v>
      </c>
      <c r="O277" s="138">
        <v>20.2</v>
      </c>
      <c r="P277" s="134">
        <v>0</v>
      </c>
      <c r="Q277" s="138">
        <v>0</v>
      </c>
      <c r="R277" s="132">
        <v>0</v>
      </c>
      <c r="S277" s="138">
        <v>0</v>
      </c>
      <c r="T277" s="132">
        <v>0</v>
      </c>
      <c r="U277" s="138">
        <v>0</v>
      </c>
      <c r="V277" s="132">
        <v>20.2</v>
      </c>
      <c r="W277" s="138">
        <v>20.2</v>
      </c>
      <c r="X277" s="104"/>
    </row>
    <row r="278" spans="1:24" ht="35.25" customHeight="1">
      <c r="A278" s="103"/>
      <c r="B278" s="541" t="s">
        <v>418</v>
      </c>
      <c r="C278" s="541"/>
      <c r="D278" s="541"/>
      <c r="E278" s="541"/>
      <c r="F278" s="541"/>
      <c r="G278" s="542"/>
      <c r="H278" s="135">
        <v>902</v>
      </c>
      <c r="I278" s="136">
        <v>4719904</v>
      </c>
      <c r="J278" s="137">
        <v>1</v>
      </c>
      <c r="K278" s="543"/>
      <c r="L278" s="543"/>
      <c r="M278" s="543"/>
      <c r="N278" s="132">
        <v>11723.2</v>
      </c>
      <c r="O278" s="138">
        <v>11723.2</v>
      </c>
      <c r="P278" s="134">
        <v>3000</v>
      </c>
      <c r="Q278" s="138">
        <v>3000</v>
      </c>
      <c r="R278" s="132">
        <v>3000</v>
      </c>
      <c r="S278" s="138">
        <v>3000</v>
      </c>
      <c r="T278" s="132">
        <v>335</v>
      </c>
      <c r="U278" s="138">
        <v>335</v>
      </c>
      <c r="V278" s="132">
        <v>18058.2</v>
      </c>
      <c r="W278" s="138">
        <v>18058.2</v>
      </c>
      <c r="X278" s="104"/>
    </row>
    <row r="279" spans="1:24" ht="29.25" customHeight="1">
      <c r="A279" s="103"/>
      <c r="B279" s="541" t="s">
        <v>419</v>
      </c>
      <c r="C279" s="541"/>
      <c r="D279" s="541"/>
      <c r="E279" s="541"/>
      <c r="F279" s="541"/>
      <c r="G279" s="542"/>
      <c r="H279" s="135">
        <v>902</v>
      </c>
      <c r="I279" s="136">
        <v>4719905</v>
      </c>
      <c r="J279" s="137">
        <v>1</v>
      </c>
      <c r="K279" s="543"/>
      <c r="L279" s="543"/>
      <c r="M279" s="543"/>
      <c r="N279" s="132">
        <v>250.8</v>
      </c>
      <c r="O279" s="138">
        <v>250.8</v>
      </c>
      <c r="P279" s="134">
        <v>0</v>
      </c>
      <c r="Q279" s="138">
        <v>0</v>
      </c>
      <c r="R279" s="132">
        <v>0</v>
      </c>
      <c r="S279" s="138">
        <v>0</v>
      </c>
      <c r="T279" s="132">
        <v>0</v>
      </c>
      <c r="U279" s="138">
        <v>0</v>
      </c>
      <c r="V279" s="132">
        <v>250.8</v>
      </c>
      <c r="W279" s="138">
        <v>250.8</v>
      </c>
      <c r="X279" s="104"/>
    </row>
    <row r="280" spans="1:24" ht="101.25" customHeight="1">
      <c r="A280" s="103"/>
      <c r="B280" s="541" t="s">
        <v>420</v>
      </c>
      <c r="C280" s="541"/>
      <c r="D280" s="541"/>
      <c r="E280" s="541"/>
      <c r="F280" s="541"/>
      <c r="G280" s="542"/>
      <c r="H280" s="135">
        <v>902</v>
      </c>
      <c r="I280" s="136">
        <v>4719906</v>
      </c>
      <c r="J280" s="137">
        <v>1</v>
      </c>
      <c r="K280" s="543"/>
      <c r="L280" s="543"/>
      <c r="M280" s="543"/>
      <c r="N280" s="132">
        <v>10634.4</v>
      </c>
      <c r="O280" s="138">
        <v>10634.4</v>
      </c>
      <c r="P280" s="134">
        <v>10634</v>
      </c>
      <c r="Q280" s="138">
        <v>10634</v>
      </c>
      <c r="R280" s="132">
        <v>10635</v>
      </c>
      <c r="S280" s="138">
        <v>10635</v>
      </c>
      <c r="T280" s="132">
        <v>10635</v>
      </c>
      <c r="U280" s="138">
        <v>10635</v>
      </c>
      <c r="V280" s="132">
        <v>42538.4</v>
      </c>
      <c r="W280" s="138">
        <v>42538.4</v>
      </c>
      <c r="X280" s="104"/>
    </row>
    <row r="281" spans="1:24" ht="28.5" customHeight="1">
      <c r="A281" s="103"/>
      <c r="B281" s="538" t="s">
        <v>421</v>
      </c>
      <c r="C281" s="538"/>
      <c r="D281" s="538"/>
      <c r="E281" s="538"/>
      <c r="F281" s="538"/>
      <c r="G281" s="539"/>
      <c r="H281" s="129">
        <v>903</v>
      </c>
      <c r="I281" s="130">
        <v>0</v>
      </c>
      <c r="J281" s="131">
        <v>1</v>
      </c>
      <c r="K281" s="540"/>
      <c r="L281" s="540"/>
      <c r="M281" s="540"/>
      <c r="N281" s="132">
        <v>1022.7</v>
      </c>
      <c r="O281" s="133">
        <v>1022.7</v>
      </c>
      <c r="P281" s="134">
        <v>1283.4</v>
      </c>
      <c r="Q281" s="133">
        <v>1283.4</v>
      </c>
      <c r="R281" s="132">
        <v>647.9</v>
      </c>
      <c r="S281" s="133">
        <v>647.9</v>
      </c>
      <c r="T281" s="132">
        <v>817.1</v>
      </c>
      <c r="U281" s="133">
        <v>817.1</v>
      </c>
      <c r="V281" s="132">
        <v>3771.1</v>
      </c>
      <c r="W281" s="133">
        <v>3771.1</v>
      </c>
      <c r="X281" s="104"/>
    </row>
    <row r="282" spans="1:24" ht="26.25" customHeight="1">
      <c r="A282" s="103"/>
      <c r="B282" s="541" t="s">
        <v>403</v>
      </c>
      <c r="C282" s="541"/>
      <c r="D282" s="541"/>
      <c r="E282" s="541"/>
      <c r="F282" s="541"/>
      <c r="G282" s="542"/>
      <c r="H282" s="135">
        <v>903</v>
      </c>
      <c r="I282" s="136">
        <v>4700000</v>
      </c>
      <c r="J282" s="137">
        <v>1</v>
      </c>
      <c r="K282" s="543"/>
      <c r="L282" s="543"/>
      <c r="M282" s="543"/>
      <c r="N282" s="132">
        <v>1022.7</v>
      </c>
      <c r="O282" s="138">
        <v>1022.7</v>
      </c>
      <c r="P282" s="134">
        <v>1283.4</v>
      </c>
      <c r="Q282" s="138">
        <v>1283.4</v>
      </c>
      <c r="R282" s="132">
        <v>647.9</v>
      </c>
      <c r="S282" s="138">
        <v>647.9</v>
      </c>
      <c r="T282" s="132">
        <v>817.1</v>
      </c>
      <c r="U282" s="138">
        <v>817.1</v>
      </c>
      <c r="V282" s="132">
        <v>3771.1</v>
      </c>
      <c r="W282" s="138">
        <v>3771.1</v>
      </c>
      <c r="X282" s="104"/>
    </row>
    <row r="283" spans="1:24" ht="31.5" customHeight="1">
      <c r="A283" s="103"/>
      <c r="B283" s="541" t="s">
        <v>249</v>
      </c>
      <c r="C283" s="541"/>
      <c r="D283" s="541"/>
      <c r="E283" s="541"/>
      <c r="F283" s="541"/>
      <c r="G283" s="542"/>
      <c r="H283" s="135">
        <v>903</v>
      </c>
      <c r="I283" s="136">
        <v>4709900</v>
      </c>
      <c r="J283" s="137">
        <v>1</v>
      </c>
      <c r="K283" s="543"/>
      <c r="L283" s="543"/>
      <c r="M283" s="543"/>
      <c r="N283" s="132">
        <v>1022.7</v>
      </c>
      <c r="O283" s="138">
        <v>1022.7</v>
      </c>
      <c r="P283" s="134">
        <v>1283.4</v>
      </c>
      <c r="Q283" s="138">
        <v>1283.4</v>
      </c>
      <c r="R283" s="132">
        <v>647.9</v>
      </c>
      <c r="S283" s="138">
        <v>647.9</v>
      </c>
      <c r="T283" s="132">
        <v>817.1</v>
      </c>
      <c r="U283" s="138">
        <v>817.1</v>
      </c>
      <c r="V283" s="132">
        <v>3771.1</v>
      </c>
      <c r="W283" s="138">
        <v>3771.1</v>
      </c>
      <c r="X283" s="104"/>
    </row>
    <row r="284" spans="1:24" ht="30" customHeight="1">
      <c r="A284" s="103"/>
      <c r="B284" s="541" t="s">
        <v>422</v>
      </c>
      <c r="C284" s="541"/>
      <c r="D284" s="541"/>
      <c r="E284" s="541"/>
      <c r="F284" s="541"/>
      <c r="G284" s="542"/>
      <c r="H284" s="135">
        <v>903</v>
      </c>
      <c r="I284" s="136">
        <v>4709907</v>
      </c>
      <c r="J284" s="137">
        <v>1</v>
      </c>
      <c r="K284" s="543"/>
      <c r="L284" s="543"/>
      <c r="M284" s="543"/>
      <c r="N284" s="132">
        <v>390.3</v>
      </c>
      <c r="O284" s="138">
        <v>390.3</v>
      </c>
      <c r="P284" s="134">
        <v>443.6</v>
      </c>
      <c r="Q284" s="138">
        <v>443.6</v>
      </c>
      <c r="R284" s="132">
        <v>249.1</v>
      </c>
      <c r="S284" s="138">
        <v>249.1</v>
      </c>
      <c r="T284" s="132">
        <v>347.4</v>
      </c>
      <c r="U284" s="138">
        <v>347.4</v>
      </c>
      <c r="V284" s="132">
        <v>1430.4</v>
      </c>
      <c r="W284" s="138">
        <v>1430.4</v>
      </c>
      <c r="X284" s="104"/>
    </row>
    <row r="285" spans="1:24" ht="33.75" customHeight="1">
      <c r="A285" s="103"/>
      <c r="B285" s="541" t="s">
        <v>423</v>
      </c>
      <c r="C285" s="541"/>
      <c r="D285" s="541"/>
      <c r="E285" s="541"/>
      <c r="F285" s="541"/>
      <c r="G285" s="542"/>
      <c r="H285" s="135">
        <v>903</v>
      </c>
      <c r="I285" s="136">
        <v>4709908</v>
      </c>
      <c r="J285" s="137">
        <v>1</v>
      </c>
      <c r="K285" s="543"/>
      <c r="L285" s="543"/>
      <c r="M285" s="543"/>
      <c r="N285" s="132">
        <v>418.7</v>
      </c>
      <c r="O285" s="138">
        <v>418.7</v>
      </c>
      <c r="P285" s="134">
        <v>667</v>
      </c>
      <c r="Q285" s="138">
        <v>667</v>
      </c>
      <c r="R285" s="132">
        <v>182.6</v>
      </c>
      <c r="S285" s="138">
        <v>182.6</v>
      </c>
      <c r="T285" s="132">
        <v>282.7</v>
      </c>
      <c r="U285" s="138">
        <v>282.7</v>
      </c>
      <c r="V285" s="132">
        <v>1550.9</v>
      </c>
      <c r="W285" s="138">
        <v>1550.9</v>
      </c>
      <c r="X285" s="104"/>
    </row>
    <row r="286" spans="1:24" ht="24.75" customHeight="1">
      <c r="A286" s="103"/>
      <c r="B286" s="538" t="s">
        <v>424</v>
      </c>
      <c r="C286" s="538"/>
      <c r="D286" s="538"/>
      <c r="E286" s="538"/>
      <c r="F286" s="538"/>
      <c r="G286" s="539"/>
      <c r="H286" s="129">
        <v>904</v>
      </c>
      <c r="I286" s="130">
        <v>0</v>
      </c>
      <c r="J286" s="131">
        <v>0</v>
      </c>
      <c r="K286" s="540"/>
      <c r="L286" s="540"/>
      <c r="M286" s="540"/>
      <c r="N286" s="132">
        <v>65845.9</v>
      </c>
      <c r="O286" s="133">
        <v>65845.9</v>
      </c>
      <c r="P286" s="134">
        <v>71535.8</v>
      </c>
      <c r="Q286" s="133">
        <v>71535.8</v>
      </c>
      <c r="R286" s="132">
        <v>31037.8</v>
      </c>
      <c r="S286" s="133">
        <v>31037.8</v>
      </c>
      <c r="T286" s="132">
        <v>24112.4</v>
      </c>
      <c r="U286" s="133">
        <v>24112.4</v>
      </c>
      <c r="V286" s="132">
        <v>192531.9</v>
      </c>
      <c r="W286" s="133">
        <v>192531.9</v>
      </c>
      <c r="X286" s="104"/>
    </row>
    <row r="287" spans="1:24" ht="42.75" customHeight="1">
      <c r="A287" s="103"/>
      <c r="B287" s="541" t="s">
        <v>260</v>
      </c>
      <c r="C287" s="541"/>
      <c r="D287" s="541"/>
      <c r="E287" s="541"/>
      <c r="F287" s="541"/>
      <c r="G287" s="542"/>
      <c r="H287" s="135">
        <v>904</v>
      </c>
      <c r="I287" s="136">
        <v>1020000</v>
      </c>
      <c r="J287" s="137">
        <v>3</v>
      </c>
      <c r="K287" s="543"/>
      <c r="L287" s="543"/>
      <c r="M287" s="543"/>
      <c r="N287" s="132">
        <v>39200</v>
      </c>
      <c r="O287" s="138">
        <v>39200</v>
      </c>
      <c r="P287" s="134">
        <v>39174.1</v>
      </c>
      <c r="Q287" s="138">
        <v>39174.1</v>
      </c>
      <c r="R287" s="132">
        <v>0</v>
      </c>
      <c r="S287" s="138">
        <v>0</v>
      </c>
      <c r="T287" s="132">
        <v>0</v>
      </c>
      <c r="U287" s="138">
        <v>0</v>
      </c>
      <c r="V287" s="132">
        <v>78374.1</v>
      </c>
      <c r="W287" s="138">
        <v>78374.1</v>
      </c>
      <c r="X287" s="104"/>
    </row>
    <row r="288" spans="1:24" ht="79.5" customHeight="1">
      <c r="A288" s="103"/>
      <c r="B288" s="541" t="s">
        <v>280</v>
      </c>
      <c r="C288" s="541"/>
      <c r="D288" s="541"/>
      <c r="E288" s="541"/>
      <c r="F288" s="541"/>
      <c r="G288" s="542"/>
      <c r="H288" s="135">
        <v>904</v>
      </c>
      <c r="I288" s="136">
        <v>1020100</v>
      </c>
      <c r="J288" s="137">
        <v>3</v>
      </c>
      <c r="K288" s="543"/>
      <c r="L288" s="543"/>
      <c r="M288" s="543"/>
      <c r="N288" s="132">
        <v>39200</v>
      </c>
      <c r="O288" s="138">
        <v>39200</v>
      </c>
      <c r="P288" s="134">
        <v>39174.1</v>
      </c>
      <c r="Q288" s="138">
        <v>39174.1</v>
      </c>
      <c r="R288" s="132">
        <v>0</v>
      </c>
      <c r="S288" s="138">
        <v>0</v>
      </c>
      <c r="T288" s="132">
        <v>0</v>
      </c>
      <c r="U288" s="138">
        <v>0</v>
      </c>
      <c r="V288" s="132">
        <v>78374.1</v>
      </c>
      <c r="W288" s="138">
        <v>78374.1</v>
      </c>
      <c r="X288" s="104"/>
    </row>
    <row r="289" spans="1:24" ht="49.5" customHeight="1">
      <c r="A289" s="103"/>
      <c r="B289" s="541" t="s">
        <v>281</v>
      </c>
      <c r="C289" s="541"/>
      <c r="D289" s="541"/>
      <c r="E289" s="541"/>
      <c r="F289" s="541"/>
      <c r="G289" s="542"/>
      <c r="H289" s="135">
        <v>904</v>
      </c>
      <c r="I289" s="136">
        <v>1020102</v>
      </c>
      <c r="J289" s="137">
        <v>3</v>
      </c>
      <c r="K289" s="543"/>
      <c r="L289" s="543"/>
      <c r="M289" s="543"/>
      <c r="N289" s="132">
        <v>39200</v>
      </c>
      <c r="O289" s="138">
        <v>39200</v>
      </c>
      <c r="P289" s="134">
        <v>39174.1</v>
      </c>
      <c r="Q289" s="138">
        <v>39174.1</v>
      </c>
      <c r="R289" s="132">
        <v>0</v>
      </c>
      <c r="S289" s="138">
        <v>0</v>
      </c>
      <c r="T289" s="132">
        <v>0</v>
      </c>
      <c r="U289" s="138">
        <v>0</v>
      </c>
      <c r="V289" s="132">
        <v>78374.1</v>
      </c>
      <c r="W289" s="138">
        <v>78374.1</v>
      </c>
      <c r="X289" s="104"/>
    </row>
    <row r="290" spans="1:24" ht="21.75" customHeight="1">
      <c r="A290" s="103"/>
      <c r="B290" s="541" t="s">
        <v>425</v>
      </c>
      <c r="C290" s="541"/>
      <c r="D290" s="541"/>
      <c r="E290" s="541"/>
      <c r="F290" s="541"/>
      <c r="G290" s="542"/>
      <c r="H290" s="135">
        <v>904</v>
      </c>
      <c r="I290" s="136">
        <v>4770000</v>
      </c>
      <c r="J290" s="137">
        <v>1</v>
      </c>
      <c r="K290" s="543"/>
      <c r="L290" s="543"/>
      <c r="M290" s="543"/>
      <c r="N290" s="132">
        <v>23238.5</v>
      </c>
      <c r="O290" s="138">
        <v>23238.5</v>
      </c>
      <c r="P290" s="134">
        <v>28197.1</v>
      </c>
      <c r="Q290" s="138">
        <v>28197.1</v>
      </c>
      <c r="R290" s="132">
        <v>27125.6</v>
      </c>
      <c r="S290" s="138">
        <v>27125.6</v>
      </c>
      <c r="T290" s="132">
        <v>20452.6</v>
      </c>
      <c r="U290" s="138">
        <v>20452.6</v>
      </c>
      <c r="V290" s="132">
        <v>99013.8</v>
      </c>
      <c r="W290" s="138">
        <v>99013.8</v>
      </c>
      <c r="X290" s="104"/>
    </row>
    <row r="291" spans="1:24" ht="29.25" customHeight="1">
      <c r="A291" s="103"/>
      <c r="B291" s="541" t="s">
        <v>249</v>
      </c>
      <c r="C291" s="541"/>
      <c r="D291" s="541"/>
      <c r="E291" s="541"/>
      <c r="F291" s="541"/>
      <c r="G291" s="542"/>
      <c r="H291" s="135">
        <v>904</v>
      </c>
      <c r="I291" s="136">
        <v>4779900</v>
      </c>
      <c r="J291" s="137">
        <v>1</v>
      </c>
      <c r="K291" s="543"/>
      <c r="L291" s="543"/>
      <c r="M291" s="543"/>
      <c r="N291" s="132">
        <v>23238.5</v>
      </c>
      <c r="O291" s="138">
        <v>23238.5</v>
      </c>
      <c r="P291" s="134">
        <v>28197.1</v>
      </c>
      <c r="Q291" s="138">
        <v>28197.1</v>
      </c>
      <c r="R291" s="132">
        <v>27125.6</v>
      </c>
      <c r="S291" s="138">
        <v>27125.6</v>
      </c>
      <c r="T291" s="132">
        <v>20452.6</v>
      </c>
      <c r="U291" s="138">
        <v>20452.6</v>
      </c>
      <c r="V291" s="132">
        <v>99013.8</v>
      </c>
      <c r="W291" s="138">
        <v>99013.8</v>
      </c>
      <c r="X291" s="104"/>
    </row>
    <row r="292" spans="1:24" ht="27" customHeight="1">
      <c r="A292" s="103"/>
      <c r="B292" s="541" t="s">
        <v>357</v>
      </c>
      <c r="C292" s="541"/>
      <c r="D292" s="541"/>
      <c r="E292" s="541"/>
      <c r="F292" s="541"/>
      <c r="G292" s="542"/>
      <c r="H292" s="135">
        <v>904</v>
      </c>
      <c r="I292" s="136">
        <v>5200000</v>
      </c>
      <c r="J292" s="137">
        <v>1</v>
      </c>
      <c r="K292" s="543"/>
      <c r="L292" s="543"/>
      <c r="M292" s="543"/>
      <c r="N292" s="132">
        <v>3407.4</v>
      </c>
      <c r="O292" s="138">
        <v>3407.4</v>
      </c>
      <c r="P292" s="134">
        <v>4164.6</v>
      </c>
      <c r="Q292" s="138">
        <v>4164.6</v>
      </c>
      <c r="R292" s="132">
        <v>3912.2</v>
      </c>
      <c r="S292" s="138">
        <v>3912.2</v>
      </c>
      <c r="T292" s="132">
        <v>3659.8</v>
      </c>
      <c r="U292" s="138">
        <v>3659.8</v>
      </c>
      <c r="V292" s="132">
        <v>15144</v>
      </c>
      <c r="W292" s="138">
        <v>15144</v>
      </c>
      <c r="X292" s="104"/>
    </row>
    <row r="293" spans="1:24" ht="88.5" customHeight="1">
      <c r="A293" s="103"/>
      <c r="B293" s="541" t="s">
        <v>426</v>
      </c>
      <c r="C293" s="541"/>
      <c r="D293" s="541"/>
      <c r="E293" s="541"/>
      <c r="F293" s="541"/>
      <c r="G293" s="542"/>
      <c r="H293" s="135">
        <v>904</v>
      </c>
      <c r="I293" s="136">
        <v>5201800</v>
      </c>
      <c r="J293" s="137">
        <v>1</v>
      </c>
      <c r="K293" s="543"/>
      <c r="L293" s="543"/>
      <c r="M293" s="543"/>
      <c r="N293" s="132">
        <v>3407.4</v>
      </c>
      <c r="O293" s="138">
        <v>3407.4</v>
      </c>
      <c r="P293" s="134">
        <v>4164.6</v>
      </c>
      <c r="Q293" s="138">
        <v>4164.6</v>
      </c>
      <c r="R293" s="132">
        <v>3912.2</v>
      </c>
      <c r="S293" s="138">
        <v>3912.2</v>
      </c>
      <c r="T293" s="132">
        <v>3659.8</v>
      </c>
      <c r="U293" s="138">
        <v>3659.8</v>
      </c>
      <c r="V293" s="132">
        <v>15144</v>
      </c>
      <c r="W293" s="138">
        <v>15144</v>
      </c>
      <c r="X293" s="104"/>
    </row>
    <row r="294" spans="1:24" ht="20.25" customHeight="1">
      <c r="A294" s="103"/>
      <c r="B294" s="538" t="s">
        <v>427</v>
      </c>
      <c r="C294" s="538"/>
      <c r="D294" s="538"/>
      <c r="E294" s="538"/>
      <c r="F294" s="538"/>
      <c r="G294" s="539"/>
      <c r="H294" s="129">
        <v>908</v>
      </c>
      <c r="I294" s="130">
        <v>0</v>
      </c>
      <c r="J294" s="131">
        <v>1</v>
      </c>
      <c r="K294" s="540"/>
      <c r="L294" s="540"/>
      <c r="M294" s="540"/>
      <c r="N294" s="132">
        <v>2550</v>
      </c>
      <c r="O294" s="133">
        <v>2550</v>
      </c>
      <c r="P294" s="134">
        <v>3840</v>
      </c>
      <c r="Q294" s="133">
        <v>3840</v>
      </c>
      <c r="R294" s="132">
        <v>1410</v>
      </c>
      <c r="S294" s="133">
        <v>1410</v>
      </c>
      <c r="T294" s="132">
        <v>3270</v>
      </c>
      <c r="U294" s="133">
        <v>3270</v>
      </c>
      <c r="V294" s="132">
        <v>11070</v>
      </c>
      <c r="W294" s="133">
        <v>11070</v>
      </c>
      <c r="X294" s="104"/>
    </row>
    <row r="295" spans="1:24" ht="27.75" customHeight="1">
      <c r="A295" s="103"/>
      <c r="B295" s="541" t="s">
        <v>428</v>
      </c>
      <c r="C295" s="541"/>
      <c r="D295" s="541"/>
      <c r="E295" s="541"/>
      <c r="F295" s="541"/>
      <c r="G295" s="542"/>
      <c r="H295" s="135">
        <v>908</v>
      </c>
      <c r="I295" s="136">
        <v>5120000</v>
      </c>
      <c r="J295" s="137">
        <v>1</v>
      </c>
      <c r="K295" s="543"/>
      <c r="L295" s="543"/>
      <c r="M295" s="543"/>
      <c r="N295" s="132">
        <v>2550</v>
      </c>
      <c r="O295" s="138">
        <v>2550</v>
      </c>
      <c r="P295" s="134">
        <v>3840</v>
      </c>
      <c r="Q295" s="138">
        <v>3840</v>
      </c>
      <c r="R295" s="132">
        <v>1410</v>
      </c>
      <c r="S295" s="138">
        <v>1410</v>
      </c>
      <c r="T295" s="132">
        <v>3270</v>
      </c>
      <c r="U295" s="138">
        <v>3270</v>
      </c>
      <c r="V295" s="132">
        <v>11070</v>
      </c>
      <c r="W295" s="138">
        <v>11070</v>
      </c>
      <c r="X295" s="104"/>
    </row>
    <row r="296" spans="1:24" ht="27" customHeight="1">
      <c r="A296" s="103"/>
      <c r="B296" s="541" t="s">
        <v>378</v>
      </c>
      <c r="C296" s="541"/>
      <c r="D296" s="541"/>
      <c r="E296" s="541"/>
      <c r="F296" s="541"/>
      <c r="G296" s="542"/>
      <c r="H296" s="135">
        <v>908</v>
      </c>
      <c r="I296" s="136">
        <v>5129700</v>
      </c>
      <c r="J296" s="137">
        <v>1</v>
      </c>
      <c r="K296" s="543"/>
      <c r="L296" s="543"/>
      <c r="M296" s="543"/>
      <c r="N296" s="132">
        <v>2550</v>
      </c>
      <c r="O296" s="138">
        <v>2550</v>
      </c>
      <c r="P296" s="134">
        <v>3840</v>
      </c>
      <c r="Q296" s="138">
        <v>3840</v>
      </c>
      <c r="R296" s="132">
        <v>1410</v>
      </c>
      <c r="S296" s="138">
        <v>1410</v>
      </c>
      <c r="T296" s="132">
        <v>3270</v>
      </c>
      <c r="U296" s="138">
        <v>3270</v>
      </c>
      <c r="V296" s="132">
        <v>11070</v>
      </c>
      <c r="W296" s="138">
        <v>11070</v>
      </c>
      <c r="X296" s="104"/>
    </row>
    <row r="297" spans="1:24" ht="33" customHeight="1">
      <c r="A297" s="103"/>
      <c r="B297" s="538" t="s">
        <v>429</v>
      </c>
      <c r="C297" s="538"/>
      <c r="D297" s="538"/>
      <c r="E297" s="538"/>
      <c r="F297" s="538"/>
      <c r="G297" s="539"/>
      <c r="H297" s="129">
        <v>910</v>
      </c>
      <c r="I297" s="130">
        <v>0</v>
      </c>
      <c r="J297" s="131">
        <v>0</v>
      </c>
      <c r="K297" s="540"/>
      <c r="L297" s="540"/>
      <c r="M297" s="540"/>
      <c r="N297" s="132">
        <v>69021.6</v>
      </c>
      <c r="O297" s="133">
        <v>69021.6</v>
      </c>
      <c r="P297" s="134">
        <v>76854.2</v>
      </c>
      <c r="Q297" s="133">
        <v>76854.2</v>
      </c>
      <c r="R297" s="132">
        <v>80758.7</v>
      </c>
      <c r="S297" s="133">
        <v>80758.7</v>
      </c>
      <c r="T297" s="132">
        <v>52275.4</v>
      </c>
      <c r="U297" s="133">
        <v>52275.4</v>
      </c>
      <c r="V297" s="132">
        <v>278909.9</v>
      </c>
      <c r="W297" s="133">
        <v>278909.9</v>
      </c>
      <c r="X297" s="104"/>
    </row>
    <row r="298" spans="1:24" ht="31.5" customHeight="1">
      <c r="A298" s="103"/>
      <c r="B298" s="541" t="s">
        <v>430</v>
      </c>
      <c r="C298" s="541"/>
      <c r="D298" s="541"/>
      <c r="E298" s="541"/>
      <c r="F298" s="541"/>
      <c r="G298" s="542"/>
      <c r="H298" s="135">
        <v>910</v>
      </c>
      <c r="I298" s="136">
        <v>4690000</v>
      </c>
      <c r="J298" s="137">
        <v>1</v>
      </c>
      <c r="K298" s="543"/>
      <c r="L298" s="543"/>
      <c r="M298" s="543"/>
      <c r="N298" s="132">
        <v>31219.9</v>
      </c>
      <c r="O298" s="138">
        <v>31219.9</v>
      </c>
      <c r="P298" s="134">
        <v>33222.4</v>
      </c>
      <c r="Q298" s="138">
        <v>33222.4</v>
      </c>
      <c r="R298" s="132">
        <v>29389.9</v>
      </c>
      <c r="S298" s="138">
        <v>29389.9</v>
      </c>
      <c r="T298" s="132">
        <v>24483.4</v>
      </c>
      <c r="U298" s="138">
        <v>24483.4</v>
      </c>
      <c r="V298" s="132">
        <v>118315.6</v>
      </c>
      <c r="W298" s="138">
        <v>118315.6</v>
      </c>
      <c r="X298" s="104"/>
    </row>
    <row r="299" spans="1:24" ht="30" customHeight="1">
      <c r="A299" s="103"/>
      <c r="B299" s="541" t="s">
        <v>249</v>
      </c>
      <c r="C299" s="541"/>
      <c r="D299" s="541"/>
      <c r="E299" s="541"/>
      <c r="F299" s="541"/>
      <c r="G299" s="542"/>
      <c r="H299" s="135">
        <v>910</v>
      </c>
      <c r="I299" s="136">
        <v>4699900</v>
      </c>
      <c r="J299" s="137">
        <v>1</v>
      </c>
      <c r="K299" s="543"/>
      <c r="L299" s="543"/>
      <c r="M299" s="543"/>
      <c r="N299" s="132">
        <v>31219.9</v>
      </c>
      <c r="O299" s="138">
        <v>31219.9</v>
      </c>
      <c r="P299" s="134">
        <v>33222.4</v>
      </c>
      <c r="Q299" s="138">
        <v>33222.4</v>
      </c>
      <c r="R299" s="132">
        <v>29389.9</v>
      </c>
      <c r="S299" s="138">
        <v>29389.9</v>
      </c>
      <c r="T299" s="132">
        <v>24483.4</v>
      </c>
      <c r="U299" s="138">
        <v>24483.4</v>
      </c>
      <c r="V299" s="132">
        <v>118315.6</v>
      </c>
      <c r="W299" s="138">
        <v>118315.6</v>
      </c>
      <c r="X299" s="104"/>
    </row>
    <row r="300" spans="1:24" ht="19.5" customHeight="1">
      <c r="A300" s="103"/>
      <c r="B300" s="541" t="s">
        <v>431</v>
      </c>
      <c r="C300" s="541"/>
      <c r="D300" s="541"/>
      <c r="E300" s="541"/>
      <c r="F300" s="541"/>
      <c r="G300" s="542"/>
      <c r="H300" s="135">
        <v>910</v>
      </c>
      <c r="I300" s="136">
        <v>4699902</v>
      </c>
      <c r="J300" s="137">
        <v>1</v>
      </c>
      <c r="K300" s="543"/>
      <c r="L300" s="543"/>
      <c r="M300" s="543"/>
      <c r="N300" s="132">
        <v>0</v>
      </c>
      <c r="O300" s="138">
        <v>0</v>
      </c>
      <c r="P300" s="134">
        <v>1200</v>
      </c>
      <c r="Q300" s="138">
        <v>1200</v>
      </c>
      <c r="R300" s="132">
        <v>0</v>
      </c>
      <c r="S300" s="138">
        <v>0</v>
      </c>
      <c r="T300" s="132">
        <v>0</v>
      </c>
      <c r="U300" s="138">
        <v>0</v>
      </c>
      <c r="V300" s="132">
        <v>1200</v>
      </c>
      <c r="W300" s="138">
        <v>1200</v>
      </c>
      <c r="X300" s="104"/>
    </row>
    <row r="301" spans="1:24" ht="26.25" customHeight="1">
      <c r="A301" s="103"/>
      <c r="B301" s="541" t="s">
        <v>377</v>
      </c>
      <c r="C301" s="541"/>
      <c r="D301" s="541"/>
      <c r="E301" s="541"/>
      <c r="F301" s="541"/>
      <c r="G301" s="542"/>
      <c r="H301" s="135">
        <v>910</v>
      </c>
      <c r="I301" s="136">
        <v>4850000</v>
      </c>
      <c r="J301" s="137">
        <v>0</v>
      </c>
      <c r="K301" s="543"/>
      <c r="L301" s="543"/>
      <c r="M301" s="543"/>
      <c r="N301" s="132">
        <v>10649.1</v>
      </c>
      <c r="O301" s="138">
        <v>10649.1</v>
      </c>
      <c r="P301" s="134">
        <v>24201</v>
      </c>
      <c r="Q301" s="138">
        <v>24201</v>
      </c>
      <c r="R301" s="132">
        <v>32052.8</v>
      </c>
      <c r="S301" s="138">
        <v>32052.8</v>
      </c>
      <c r="T301" s="132">
        <v>13829.1</v>
      </c>
      <c r="U301" s="138">
        <v>13829.1</v>
      </c>
      <c r="V301" s="132">
        <v>80732</v>
      </c>
      <c r="W301" s="138">
        <v>80732</v>
      </c>
      <c r="X301" s="104"/>
    </row>
    <row r="302" spans="1:24" ht="27" customHeight="1">
      <c r="A302" s="103"/>
      <c r="B302" s="541" t="s">
        <v>378</v>
      </c>
      <c r="C302" s="541"/>
      <c r="D302" s="541"/>
      <c r="E302" s="541"/>
      <c r="F302" s="541"/>
      <c r="G302" s="542"/>
      <c r="H302" s="135">
        <v>910</v>
      </c>
      <c r="I302" s="136">
        <v>4859700</v>
      </c>
      <c r="J302" s="137">
        <v>0</v>
      </c>
      <c r="K302" s="543"/>
      <c r="L302" s="543"/>
      <c r="M302" s="543"/>
      <c r="N302" s="132">
        <v>10649.1</v>
      </c>
      <c r="O302" s="138">
        <v>10649.1</v>
      </c>
      <c r="P302" s="134">
        <v>24201</v>
      </c>
      <c r="Q302" s="138">
        <v>24201</v>
      </c>
      <c r="R302" s="132">
        <v>32052.8</v>
      </c>
      <c r="S302" s="138">
        <v>32052.8</v>
      </c>
      <c r="T302" s="132">
        <v>13829.1</v>
      </c>
      <c r="U302" s="138">
        <v>13829.1</v>
      </c>
      <c r="V302" s="132">
        <v>80732</v>
      </c>
      <c r="W302" s="138">
        <v>80732</v>
      </c>
      <c r="X302" s="104"/>
    </row>
    <row r="303" spans="1:24" ht="19.5" customHeight="1">
      <c r="A303" s="103"/>
      <c r="B303" s="541" t="s">
        <v>432</v>
      </c>
      <c r="C303" s="541"/>
      <c r="D303" s="541"/>
      <c r="E303" s="541"/>
      <c r="F303" s="541"/>
      <c r="G303" s="542"/>
      <c r="H303" s="135">
        <v>910</v>
      </c>
      <c r="I303" s="136">
        <v>4859703</v>
      </c>
      <c r="J303" s="137">
        <v>0</v>
      </c>
      <c r="K303" s="543"/>
      <c r="L303" s="543"/>
      <c r="M303" s="543"/>
      <c r="N303" s="132">
        <v>3550</v>
      </c>
      <c r="O303" s="138">
        <v>3550</v>
      </c>
      <c r="P303" s="134">
        <v>4750</v>
      </c>
      <c r="Q303" s="138">
        <v>4750</v>
      </c>
      <c r="R303" s="132">
        <v>6100</v>
      </c>
      <c r="S303" s="138">
        <v>6100</v>
      </c>
      <c r="T303" s="132">
        <v>4500</v>
      </c>
      <c r="U303" s="138">
        <v>4500</v>
      </c>
      <c r="V303" s="132">
        <v>18900</v>
      </c>
      <c r="W303" s="138">
        <v>18900</v>
      </c>
      <c r="X303" s="104"/>
    </row>
    <row r="304" spans="1:24" ht="28.5" customHeight="1">
      <c r="A304" s="103"/>
      <c r="B304" s="541" t="s">
        <v>433</v>
      </c>
      <c r="C304" s="541"/>
      <c r="D304" s="541"/>
      <c r="E304" s="541"/>
      <c r="F304" s="541"/>
      <c r="G304" s="542"/>
      <c r="H304" s="135">
        <v>910</v>
      </c>
      <c r="I304" s="136">
        <v>4859704</v>
      </c>
      <c r="J304" s="137">
        <v>500</v>
      </c>
      <c r="K304" s="543"/>
      <c r="L304" s="543"/>
      <c r="M304" s="543"/>
      <c r="N304" s="132">
        <v>0</v>
      </c>
      <c r="O304" s="138">
        <v>0</v>
      </c>
      <c r="P304" s="134">
        <v>7500</v>
      </c>
      <c r="Q304" s="138">
        <v>7500</v>
      </c>
      <c r="R304" s="132">
        <v>7500</v>
      </c>
      <c r="S304" s="138">
        <v>7500</v>
      </c>
      <c r="T304" s="132">
        <v>0</v>
      </c>
      <c r="U304" s="138">
        <v>0</v>
      </c>
      <c r="V304" s="132">
        <v>15000</v>
      </c>
      <c r="W304" s="138">
        <v>15000</v>
      </c>
      <c r="X304" s="104"/>
    </row>
    <row r="305" spans="1:24" ht="22.5" customHeight="1">
      <c r="A305" s="103"/>
      <c r="B305" s="541" t="s">
        <v>379</v>
      </c>
      <c r="C305" s="541"/>
      <c r="D305" s="541"/>
      <c r="E305" s="541"/>
      <c r="F305" s="541"/>
      <c r="G305" s="542"/>
      <c r="H305" s="135">
        <v>910</v>
      </c>
      <c r="I305" s="136">
        <v>4859705</v>
      </c>
      <c r="J305" s="137">
        <v>500</v>
      </c>
      <c r="K305" s="543"/>
      <c r="L305" s="543"/>
      <c r="M305" s="543"/>
      <c r="N305" s="132">
        <v>4439.1</v>
      </c>
      <c r="O305" s="138">
        <v>4439.1</v>
      </c>
      <c r="P305" s="134">
        <v>9641</v>
      </c>
      <c r="Q305" s="138">
        <v>9641</v>
      </c>
      <c r="R305" s="132">
        <v>16912.8</v>
      </c>
      <c r="S305" s="138">
        <v>16912.8</v>
      </c>
      <c r="T305" s="132">
        <v>8139.1</v>
      </c>
      <c r="U305" s="138">
        <v>8139.1</v>
      </c>
      <c r="V305" s="132">
        <v>39132</v>
      </c>
      <c r="W305" s="138">
        <v>39132</v>
      </c>
      <c r="X305" s="104"/>
    </row>
    <row r="306" spans="1:24" ht="25.5" customHeight="1">
      <c r="A306" s="103"/>
      <c r="B306" s="541" t="s">
        <v>434</v>
      </c>
      <c r="C306" s="541"/>
      <c r="D306" s="541"/>
      <c r="E306" s="541"/>
      <c r="F306" s="541"/>
      <c r="G306" s="542"/>
      <c r="H306" s="135">
        <v>910</v>
      </c>
      <c r="I306" s="136">
        <v>4859706</v>
      </c>
      <c r="J306" s="137">
        <v>500</v>
      </c>
      <c r="K306" s="543"/>
      <c r="L306" s="543"/>
      <c r="M306" s="543"/>
      <c r="N306" s="132">
        <v>2660</v>
      </c>
      <c r="O306" s="138">
        <v>2660</v>
      </c>
      <c r="P306" s="134">
        <v>2310</v>
      </c>
      <c r="Q306" s="138">
        <v>2310</v>
      </c>
      <c r="R306" s="132">
        <v>1540</v>
      </c>
      <c r="S306" s="138">
        <v>1540</v>
      </c>
      <c r="T306" s="132">
        <v>1190</v>
      </c>
      <c r="U306" s="138">
        <v>1190</v>
      </c>
      <c r="V306" s="132">
        <v>7700</v>
      </c>
      <c r="W306" s="138">
        <v>7700</v>
      </c>
      <c r="X306" s="104"/>
    </row>
    <row r="307" spans="1:24" ht="19.5" customHeight="1">
      <c r="A307" s="103"/>
      <c r="B307" s="541" t="s">
        <v>435</v>
      </c>
      <c r="C307" s="541"/>
      <c r="D307" s="541"/>
      <c r="E307" s="541"/>
      <c r="F307" s="541"/>
      <c r="G307" s="542"/>
      <c r="H307" s="135">
        <v>910</v>
      </c>
      <c r="I307" s="136">
        <v>4860000</v>
      </c>
      <c r="J307" s="137">
        <v>1</v>
      </c>
      <c r="K307" s="543"/>
      <c r="L307" s="543"/>
      <c r="M307" s="543"/>
      <c r="N307" s="132">
        <v>15889.1</v>
      </c>
      <c r="O307" s="138">
        <v>15889.1</v>
      </c>
      <c r="P307" s="134">
        <v>19430.8</v>
      </c>
      <c r="Q307" s="138">
        <v>19430.8</v>
      </c>
      <c r="R307" s="132">
        <v>19316</v>
      </c>
      <c r="S307" s="138">
        <v>19316</v>
      </c>
      <c r="T307" s="132">
        <v>13962.9</v>
      </c>
      <c r="U307" s="138">
        <v>13962.9</v>
      </c>
      <c r="V307" s="132">
        <v>68598.8</v>
      </c>
      <c r="W307" s="138">
        <v>68598.8</v>
      </c>
      <c r="X307" s="104"/>
    </row>
    <row r="308" spans="1:24" ht="30.75" customHeight="1">
      <c r="A308" s="103"/>
      <c r="B308" s="541" t="s">
        <v>249</v>
      </c>
      <c r="C308" s="541"/>
      <c r="D308" s="541"/>
      <c r="E308" s="541"/>
      <c r="F308" s="541"/>
      <c r="G308" s="542"/>
      <c r="H308" s="135">
        <v>910</v>
      </c>
      <c r="I308" s="136">
        <v>4869900</v>
      </c>
      <c r="J308" s="137">
        <v>1</v>
      </c>
      <c r="K308" s="543"/>
      <c r="L308" s="543"/>
      <c r="M308" s="543"/>
      <c r="N308" s="132">
        <v>15889.1</v>
      </c>
      <c r="O308" s="138">
        <v>15889.1</v>
      </c>
      <c r="P308" s="134">
        <v>19430.8</v>
      </c>
      <c r="Q308" s="138">
        <v>19430.8</v>
      </c>
      <c r="R308" s="132">
        <v>19316</v>
      </c>
      <c r="S308" s="138">
        <v>19316</v>
      </c>
      <c r="T308" s="132">
        <v>13962.9</v>
      </c>
      <c r="U308" s="138">
        <v>13962.9</v>
      </c>
      <c r="V308" s="132">
        <v>68598.8</v>
      </c>
      <c r="W308" s="138">
        <v>68598.8</v>
      </c>
      <c r="X308" s="104"/>
    </row>
    <row r="309" spans="1:24" ht="71.25" customHeight="1">
      <c r="A309" s="103"/>
      <c r="B309" s="541" t="s">
        <v>436</v>
      </c>
      <c r="C309" s="541"/>
      <c r="D309" s="541"/>
      <c r="E309" s="541"/>
      <c r="F309" s="541"/>
      <c r="G309" s="542"/>
      <c r="H309" s="135">
        <v>910</v>
      </c>
      <c r="I309" s="136">
        <v>4869901</v>
      </c>
      <c r="J309" s="137">
        <v>1</v>
      </c>
      <c r="K309" s="543"/>
      <c r="L309" s="543"/>
      <c r="M309" s="543"/>
      <c r="N309" s="132">
        <v>14195.7</v>
      </c>
      <c r="O309" s="138">
        <v>14195.7</v>
      </c>
      <c r="P309" s="134">
        <v>19211.4</v>
      </c>
      <c r="Q309" s="138">
        <v>19211.4</v>
      </c>
      <c r="R309" s="132">
        <v>19316</v>
      </c>
      <c r="S309" s="138">
        <v>19316</v>
      </c>
      <c r="T309" s="132">
        <v>13962.9</v>
      </c>
      <c r="U309" s="138">
        <v>13962.9</v>
      </c>
      <c r="V309" s="132">
        <v>66686</v>
      </c>
      <c r="W309" s="138">
        <v>66686</v>
      </c>
      <c r="X309" s="104"/>
    </row>
    <row r="310" spans="1:24" ht="12" customHeight="1">
      <c r="A310" s="103"/>
      <c r="B310" s="541" t="s">
        <v>437</v>
      </c>
      <c r="C310" s="541"/>
      <c r="D310" s="541"/>
      <c r="E310" s="541"/>
      <c r="F310" s="541"/>
      <c r="G310" s="542"/>
      <c r="H310" s="135">
        <v>910</v>
      </c>
      <c r="I310" s="136">
        <v>4869902</v>
      </c>
      <c r="J310" s="137">
        <v>1</v>
      </c>
      <c r="K310" s="543"/>
      <c r="L310" s="543"/>
      <c r="M310" s="543"/>
      <c r="N310" s="132">
        <v>1465.2</v>
      </c>
      <c r="O310" s="138">
        <v>1465.2</v>
      </c>
      <c r="P310" s="134">
        <v>0</v>
      </c>
      <c r="Q310" s="138">
        <v>0</v>
      </c>
      <c r="R310" s="132">
        <v>0</v>
      </c>
      <c r="S310" s="138">
        <v>0</v>
      </c>
      <c r="T310" s="132">
        <v>0</v>
      </c>
      <c r="U310" s="138">
        <v>0</v>
      </c>
      <c r="V310" s="132">
        <v>1465.2</v>
      </c>
      <c r="W310" s="138">
        <v>1465.2</v>
      </c>
      <c r="X310" s="104"/>
    </row>
    <row r="311" spans="1:24" ht="28.5" customHeight="1">
      <c r="A311" s="103"/>
      <c r="B311" s="541" t="s">
        <v>270</v>
      </c>
      <c r="C311" s="541"/>
      <c r="D311" s="541"/>
      <c r="E311" s="541"/>
      <c r="F311" s="541"/>
      <c r="G311" s="542"/>
      <c r="H311" s="135">
        <v>910</v>
      </c>
      <c r="I311" s="136">
        <v>7950000</v>
      </c>
      <c r="J311" s="137">
        <v>500</v>
      </c>
      <c r="K311" s="543"/>
      <c r="L311" s="543"/>
      <c r="M311" s="543"/>
      <c r="N311" s="132">
        <v>11263.5</v>
      </c>
      <c r="O311" s="138">
        <v>11263.5</v>
      </c>
      <c r="P311" s="134">
        <v>0</v>
      </c>
      <c r="Q311" s="138">
        <v>0</v>
      </c>
      <c r="R311" s="132">
        <v>0</v>
      </c>
      <c r="S311" s="138">
        <v>0</v>
      </c>
      <c r="T311" s="132">
        <v>0</v>
      </c>
      <c r="U311" s="138">
        <v>0</v>
      </c>
      <c r="V311" s="132">
        <v>11263.5</v>
      </c>
      <c r="W311" s="138">
        <v>11263.5</v>
      </c>
      <c r="X311" s="104"/>
    </row>
    <row r="312" spans="1:24" ht="58.5" customHeight="1">
      <c r="A312" s="103"/>
      <c r="B312" s="541" t="s">
        <v>438</v>
      </c>
      <c r="C312" s="541"/>
      <c r="D312" s="541"/>
      <c r="E312" s="541"/>
      <c r="F312" s="541"/>
      <c r="G312" s="542"/>
      <c r="H312" s="135">
        <v>910</v>
      </c>
      <c r="I312" s="136">
        <v>7950004</v>
      </c>
      <c r="J312" s="137">
        <v>500</v>
      </c>
      <c r="K312" s="543"/>
      <c r="L312" s="543"/>
      <c r="M312" s="543"/>
      <c r="N312" s="132">
        <v>7940.8</v>
      </c>
      <c r="O312" s="138">
        <v>7940.8</v>
      </c>
      <c r="P312" s="134">
        <v>0</v>
      </c>
      <c r="Q312" s="138">
        <v>0</v>
      </c>
      <c r="R312" s="132">
        <v>0</v>
      </c>
      <c r="S312" s="138">
        <v>0</v>
      </c>
      <c r="T312" s="132">
        <v>0</v>
      </c>
      <c r="U312" s="138">
        <v>0</v>
      </c>
      <c r="V312" s="132">
        <v>7940.8</v>
      </c>
      <c r="W312" s="138">
        <v>7940.8</v>
      </c>
      <c r="X312" s="104"/>
    </row>
    <row r="313" spans="1:24" ht="25.5" customHeight="1">
      <c r="A313" s="103"/>
      <c r="B313" s="541" t="s">
        <v>439</v>
      </c>
      <c r="C313" s="541"/>
      <c r="D313" s="541"/>
      <c r="E313" s="541"/>
      <c r="F313" s="541"/>
      <c r="G313" s="542"/>
      <c r="H313" s="135">
        <v>910</v>
      </c>
      <c r="I313" s="136">
        <v>7950016</v>
      </c>
      <c r="J313" s="137">
        <v>500</v>
      </c>
      <c r="K313" s="543"/>
      <c r="L313" s="543"/>
      <c r="M313" s="543"/>
      <c r="N313" s="132">
        <v>3322.7</v>
      </c>
      <c r="O313" s="138">
        <v>3322.7</v>
      </c>
      <c r="P313" s="134">
        <v>0</v>
      </c>
      <c r="Q313" s="138">
        <v>0</v>
      </c>
      <c r="R313" s="132">
        <v>0</v>
      </c>
      <c r="S313" s="138">
        <v>0</v>
      </c>
      <c r="T313" s="132">
        <v>0</v>
      </c>
      <c r="U313" s="138">
        <v>0</v>
      </c>
      <c r="V313" s="132">
        <v>3322.7</v>
      </c>
      <c r="W313" s="138">
        <v>3322.7</v>
      </c>
      <c r="X313" s="104"/>
    </row>
    <row r="314" spans="1:24" ht="22.5" customHeight="1">
      <c r="A314" s="103"/>
      <c r="B314" s="538" t="s">
        <v>440</v>
      </c>
      <c r="C314" s="538"/>
      <c r="D314" s="538"/>
      <c r="E314" s="538"/>
      <c r="F314" s="538"/>
      <c r="G314" s="539"/>
      <c r="H314" s="143">
        <v>1000</v>
      </c>
      <c r="I314" s="144">
        <v>0</v>
      </c>
      <c r="J314" s="145">
        <v>0</v>
      </c>
      <c r="K314" s="545"/>
      <c r="L314" s="545"/>
      <c r="M314" s="545"/>
      <c r="N314" s="132">
        <v>238087.6</v>
      </c>
      <c r="O314" s="146">
        <v>238087.6</v>
      </c>
      <c r="P314" s="134">
        <v>239214</v>
      </c>
      <c r="Q314" s="146">
        <v>239214</v>
      </c>
      <c r="R314" s="132">
        <v>240462.9</v>
      </c>
      <c r="S314" s="146">
        <v>240462.9</v>
      </c>
      <c r="T314" s="132">
        <v>241485.7</v>
      </c>
      <c r="U314" s="146">
        <v>241485.7</v>
      </c>
      <c r="V314" s="132">
        <v>959250.2</v>
      </c>
      <c r="W314" s="146">
        <v>959250.2</v>
      </c>
      <c r="X314" s="104"/>
    </row>
    <row r="315" spans="1:24" ht="18.75" customHeight="1">
      <c r="A315" s="103"/>
      <c r="B315" s="538" t="s">
        <v>441</v>
      </c>
      <c r="C315" s="538"/>
      <c r="D315" s="538"/>
      <c r="E315" s="538"/>
      <c r="F315" s="538"/>
      <c r="G315" s="539"/>
      <c r="H315" s="129">
        <v>1001</v>
      </c>
      <c r="I315" s="130">
        <v>0</v>
      </c>
      <c r="J315" s="131">
        <v>5</v>
      </c>
      <c r="K315" s="540"/>
      <c r="L315" s="540"/>
      <c r="M315" s="540"/>
      <c r="N315" s="132">
        <v>1154</v>
      </c>
      <c r="O315" s="133">
        <v>1154</v>
      </c>
      <c r="P315" s="134">
        <v>1068</v>
      </c>
      <c r="Q315" s="133">
        <v>1068</v>
      </c>
      <c r="R315" s="132">
        <v>900</v>
      </c>
      <c r="S315" s="133">
        <v>900</v>
      </c>
      <c r="T315" s="132">
        <v>900</v>
      </c>
      <c r="U315" s="133">
        <v>900</v>
      </c>
      <c r="V315" s="132">
        <v>4022</v>
      </c>
      <c r="W315" s="133">
        <v>4022</v>
      </c>
      <c r="X315" s="104"/>
    </row>
    <row r="316" spans="1:24" ht="28.5" customHeight="1">
      <c r="A316" s="103"/>
      <c r="B316" s="541" t="s">
        <v>442</v>
      </c>
      <c r="C316" s="541"/>
      <c r="D316" s="541"/>
      <c r="E316" s="541"/>
      <c r="F316" s="541"/>
      <c r="G316" s="542"/>
      <c r="H316" s="135">
        <v>1001</v>
      </c>
      <c r="I316" s="136">
        <v>4910000</v>
      </c>
      <c r="J316" s="137">
        <v>5</v>
      </c>
      <c r="K316" s="543"/>
      <c r="L316" s="543"/>
      <c r="M316" s="543"/>
      <c r="N316" s="132">
        <v>1154</v>
      </c>
      <c r="O316" s="138">
        <v>1154</v>
      </c>
      <c r="P316" s="134">
        <v>1068</v>
      </c>
      <c r="Q316" s="138">
        <v>1068</v>
      </c>
      <c r="R316" s="132">
        <v>900</v>
      </c>
      <c r="S316" s="138">
        <v>900</v>
      </c>
      <c r="T316" s="132">
        <v>900</v>
      </c>
      <c r="U316" s="138">
        <v>900</v>
      </c>
      <c r="V316" s="132">
        <v>4022</v>
      </c>
      <c r="W316" s="138">
        <v>4022</v>
      </c>
      <c r="X316" s="104"/>
    </row>
    <row r="317" spans="1:24" ht="41.25" customHeight="1">
      <c r="A317" s="103"/>
      <c r="B317" s="541" t="s">
        <v>443</v>
      </c>
      <c r="C317" s="541"/>
      <c r="D317" s="541"/>
      <c r="E317" s="541"/>
      <c r="F317" s="541"/>
      <c r="G317" s="542"/>
      <c r="H317" s="135">
        <v>1001</v>
      </c>
      <c r="I317" s="136">
        <v>4910100</v>
      </c>
      <c r="J317" s="137">
        <v>5</v>
      </c>
      <c r="K317" s="543"/>
      <c r="L317" s="543"/>
      <c r="M317" s="543"/>
      <c r="N317" s="132">
        <v>1154</v>
      </c>
      <c r="O317" s="138">
        <v>1154</v>
      </c>
      <c r="P317" s="134">
        <v>1068</v>
      </c>
      <c r="Q317" s="138">
        <v>1068</v>
      </c>
      <c r="R317" s="132">
        <v>900</v>
      </c>
      <c r="S317" s="138">
        <v>900</v>
      </c>
      <c r="T317" s="132">
        <v>900</v>
      </c>
      <c r="U317" s="138">
        <v>900</v>
      </c>
      <c r="V317" s="132">
        <v>4022</v>
      </c>
      <c r="W317" s="138">
        <v>4022</v>
      </c>
      <c r="X317" s="104"/>
    </row>
    <row r="318" spans="1:24" ht="49.5" customHeight="1">
      <c r="A318" s="103"/>
      <c r="B318" s="541" t="s">
        <v>444</v>
      </c>
      <c r="C318" s="541"/>
      <c r="D318" s="541"/>
      <c r="E318" s="541"/>
      <c r="F318" s="541"/>
      <c r="G318" s="542"/>
      <c r="H318" s="135">
        <v>1001</v>
      </c>
      <c r="I318" s="136">
        <v>4910102</v>
      </c>
      <c r="J318" s="137">
        <v>5</v>
      </c>
      <c r="K318" s="543"/>
      <c r="L318" s="543"/>
      <c r="M318" s="543"/>
      <c r="N318" s="132">
        <v>254</v>
      </c>
      <c r="O318" s="138">
        <v>254</v>
      </c>
      <c r="P318" s="134">
        <v>168</v>
      </c>
      <c r="Q318" s="138">
        <v>168</v>
      </c>
      <c r="R318" s="132">
        <v>0</v>
      </c>
      <c r="S318" s="138">
        <v>0</v>
      </c>
      <c r="T318" s="132">
        <v>0</v>
      </c>
      <c r="U318" s="138">
        <v>0</v>
      </c>
      <c r="V318" s="132">
        <v>422</v>
      </c>
      <c r="W318" s="138">
        <v>422</v>
      </c>
      <c r="X318" s="104"/>
    </row>
    <row r="319" spans="1:24" ht="17.25" customHeight="1">
      <c r="A319" s="103"/>
      <c r="B319" s="538" t="s">
        <v>445</v>
      </c>
      <c r="C319" s="538"/>
      <c r="D319" s="538"/>
      <c r="E319" s="538"/>
      <c r="F319" s="538"/>
      <c r="G319" s="539"/>
      <c r="H319" s="129">
        <v>1002</v>
      </c>
      <c r="I319" s="130">
        <v>0</v>
      </c>
      <c r="J319" s="131">
        <v>1</v>
      </c>
      <c r="K319" s="540"/>
      <c r="L319" s="540"/>
      <c r="M319" s="540"/>
      <c r="N319" s="132">
        <v>10636</v>
      </c>
      <c r="O319" s="133">
        <v>10636</v>
      </c>
      <c r="P319" s="134">
        <v>10636</v>
      </c>
      <c r="Q319" s="133">
        <v>10636</v>
      </c>
      <c r="R319" s="132">
        <v>10636</v>
      </c>
      <c r="S319" s="133">
        <v>10636</v>
      </c>
      <c r="T319" s="132">
        <v>10636</v>
      </c>
      <c r="U319" s="133">
        <v>10636</v>
      </c>
      <c r="V319" s="132">
        <v>42544</v>
      </c>
      <c r="W319" s="133">
        <v>42544</v>
      </c>
      <c r="X319" s="104"/>
    </row>
    <row r="320" spans="1:24" ht="34.5" customHeight="1">
      <c r="A320" s="103"/>
      <c r="B320" s="541" t="s">
        <v>446</v>
      </c>
      <c r="C320" s="541"/>
      <c r="D320" s="541"/>
      <c r="E320" s="541"/>
      <c r="F320" s="541"/>
      <c r="G320" s="542"/>
      <c r="H320" s="135">
        <v>1002</v>
      </c>
      <c r="I320" s="136">
        <v>5070000</v>
      </c>
      <c r="J320" s="137">
        <v>1</v>
      </c>
      <c r="K320" s="543"/>
      <c r="L320" s="543"/>
      <c r="M320" s="543"/>
      <c r="N320" s="132">
        <v>10636</v>
      </c>
      <c r="O320" s="138">
        <v>10636</v>
      </c>
      <c r="P320" s="134">
        <v>10636</v>
      </c>
      <c r="Q320" s="138">
        <v>10636</v>
      </c>
      <c r="R320" s="132">
        <v>10636</v>
      </c>
      <c r="S320" s="138">
        <v>10636</v>
      </c>
      <c r="T320" s="132">
        <v>10636</v>
      </c>
      <c r="U320" s="138">
        <v>10636</v>
      </c>
      <c r="V320" s="132">
        <v>42544</v>
      </c>
      <c r="W320" s="138">
        <v>42544</v>
      </c>
      <c r="X320" s="104"/>
    </row>
    <row r="321" spans="1:24" ht="27" customHeight="1">
      <c r="A321" s="103"/>
      <c r="B321" s="541" t="s">
        <v>249</v>
      </c>
      <c r="C321" s="541"/>
      <c r="D321" s="541"/>
      <c r="E321" s="541"/>
      <c r="F321" s="541"/>
      <c r="G321" s="542"/>
      <c r="H321" s="135">
        <v>1002</v>
      </c>
      <c r="I321" s="136">
        <v>5079900</v>
      </c>
      <c r="J321" s="137">
        <v>1</v>
      </c>
      <c r="K321" s="543"/>
      <c r="L321" s="543"/>
      <c r="M321" s="543"/>
      <c r="N321" s="132">
        <v>10636</v>
      </c>
      <c r="O321" s="138">
        <v>10636</v>
      </c>
      <c r="P321" s="134">
        <v>10636</v>
      </c>
      <c r="Q321" s="138">
        <v>10636</v>
      </c>
      <c r="R321" s="132">
        <v>10636</v>
      </c>
      <c r="S321" s="138">
        <v>10636</v>
      </c>
      <c r="T321" s="132">
        <v>10636</v>
      </c>
      <c r="U321" s="138">
        <v>10636</v>
      </c>
      <c r="V321" s="132">
        <v>42544</v>
      </c>
      <c r="W321" s="138">
        <v>42544</v>
      </c>
      <c r="X321" s="104"/>
    </row>
    <row r="322" spans="1:24" ht="41.25" customHeight="1">
      <c r="A322" s="103"/>
      <c r="B322" s="541" t="s">
        <v>447</v>
      </c>
      <c r="C322" s="541"/>
      <c r="D322" s="541"/>
      <c r="E322" s="541"/>
      <c r="F322" s="541"/>
      <c r="G322" s="542"/>
      <c r="H322" s="135">
        <v>1002</v>
      </c>
      <c r="I322" s="136">
        <v>5079902</v>
      </c>
      <c r="J322" s="137">
        <v>1</v>
      </c>
      <c r="K322" s="543"/>
      <c r="L322" s="543"/>
      <c r="M322" s="543"/>
      <c r="N322" s="132">
        <v>10336</v>
      </c>
      <c r="O322" s="138">
        <v>10336</v>
      </c>
      <c r="P322" s="134">
        <v>10336</v>
      </c>
      <c r="Q322" s="138">
        <v>10336</v>
      </c>
      <c r="R322" s="132">
        <v>10336</v>
      </c>
      <c r="S322" s="138">
        <v>10336</v>
      </c>
      <c r="T322" s="132">
        <v>10336</v>
      </c>
      <c r="U322" s="138">
        <v>10336</v>
      </c>
      <c r="V322" s="132">
        <v>41344</v>
      </c>
      <c r="W322" s="138">
        <v>41344</v>
      </c>
      <c r="X322" s="104"/>
    </row>
    <row r="323" spans="1:24" ht="19.5" customHeight="1">
      <c r="A323" s="103"/>
      <c r="B323" s="538" t="s">
        <v>448</v>
      </c>
      <c r="C323" s="538"/>
      <c r="D323" s="538"/>
      <c r="E323" s="538"/>
      <c r="F323" s="538"/>
      <c r="G323" s="539"/>
      <c r="H323" s="129">
        <v>1003</v>
      </c>
      <c r="I323" s="130">
        <v>0</v>
      </c>
      <c r="J323" s="131">
        <v>5</v>
      </c>
      <c r="K323" s="540"/>
      <c r="L323" s="540"/>
      <c r="M323" s="540"/>
      <c r="N323" s="132">
        <v>198742</v>
      </c>
      <c r="O323" s="133">
        <v>198742</v>
      </c>
      <c r="P323" s="134">
        <v>198742</v>
      </c>
      <c r="Q323" s="133">
        <v>198742</v>
      </c>
      <c r="R323" s="132">
        <v>198742</v>
      </c>
      <c r="S323" s="133">
        <v>198742</v>
      </c>
      <c r="T323" s="132">
        <v>198741</v>
      </c>
      <c r="U323" s="133">
        <v>198741</v>
      </c>
      <c r="V323" s="132">
        <v>794967</v>
      </c>
      <c r="W323" s="133">
        <v>794967</v>
      </c>
      <c r="X323" s="104"/>
    </row>
    <row r="324" spans="1:24" ht="18.75" customHeight="1">
      <c r="A324" s="103"/>
      <c r="B324" s="541" t="s">
        <v>449</v>
      </c>
      <c r="C324" s="541"/>
      <c r="D324" s="541"/>
      <c r="E324" s="541"/>
      <c r="F324" s="541"/>
      <c r="G324" s="542"/>
      <c r="H324" s="135">
        <v>1003</v>
      </c>
      <c r="I324" s="136">
        <v>5050000</v>
      </c>
      <c r="J324" s="137">
        <v>5</v>
      </c>
      <c r="K324" s="543"/>
      <c r="L324" s="543"/>
      <c r="M324" s="543"/>
      <c r="N324" s="132">
        <v>198742</v>
      </c>
      <c r="O324" s="138">
        <v>198742</v>
      </c>
      <c r="P324" s="134">
        <v>198742</v>
      </c>
      <c r="Q324" s="138">
        <v>198742</v>
      </c>
      <c r="R324" s="132">
        <v>198742</v>
      </c>
      <c r="S324" s="138">
        <v>198742</v>
      </c>
      <c r="T324" s="132">
        <v>198741</v>
      </c>
      <c r="U324" s="138">
        <v>198741</v>
      </c>
      <c r="V324" s="132">
        <v>794967</v>
      </c>
      <c r="W324" s="138">
        <v>794967</v>
      </c>
      <c r="X324" s="104"/>
    </row>
    <row r="325" spans="1:24" ht="30.75" customHeight="1">
      <c r="A325" s="103"/>
      <c r="B325" s="541" t="s">
        <v>450</v>
      </c>
      <c r="C325" s="541"/>
      <c r="D325" s="541"/>
      <c r="E325" s="541"/>
      <c r="F325" s="541"/>
      <c r="G325" s="542"/>
      <c r="H325" s="135">
        <v>1003</v>
      </c>
      <c r="I325" s="136">
        <v>5052200</v>
      </c>
      <c r="J325" s="137">
        <v>5</v>
      </c>
      <c r="K325" s="543"/>
      <c r="L325" s="543"/>
      <c r="M325" s="543"/>
      <c r="N325" s="132">
        <v>2113</v>
      </c>
      <c r="O325" s="138">
        <v>2113</v>
      </c>
      <c r="P325" s="134">
        <v>2113</v>
      </c>
      <c r="Q325" s="138">
        <v>2113</v>
      </c>
      <c r="R325" s="132">
        <v>2113</v>
      </c>
      <c r="S325" s="138">
        <v>2113</v>
      </c>
      <c r="T325" s="132">
        <v>2113</v>
      </c>
      <c r="U325" s="138">
        <v>2113</v>
      </c>
      <c r="V325" s="132">
        <v>8452</v>
      </c>
      <c r="W325" s="138">
        <v>8452</v>
      </c>
      <c r="X325" s="104"/>
    </row>
    <row r="326" spans="1:24" ht="75" customHeight="1">
      <c r="A326" s="103"/>
      <c r="B326" s="541" t="s">
        <v>451</v>
      </c>
      <c r="C326" s="541"/>
      <c r="D326" s="541"/>
      <c r="E326" s="541"/>
      <c r="F326" s="541"/>
      <c r="G326" s="542"/>
      <c r="H326" s="135">
        <v>1003</v>
      </c>
      <c r="I326" s="136">
        <v>5052205</v>
      </c>
      <c r="J326" s="137">
        <v>5</v>
      </c>
      <c r="K326" s="543"/>
      <c r="L326" s="543"/>
      <c r="M326" s="543"/>
      <c r="N326" s="132">
        <v>2113</v>
      </c>
      <c r="O326" s="138">
        <v>2113</v>
      </c>
      <c r="P326" s="134">
        <v>2113</v>
      </c>
      <c r="Q326" s="138">
        <v>2113</v>
      </c>
      <c r="R326" s="132">
        <v>2113</v>
      </c>
      <c r="S326" s="138">
        <v>2113</v>
      </c>
      <c r="T326" s="132">
        <v>2113</v>
      </c>
      <c r="U326" s="138">
        <v>2113</v>
      </c>
      <c r="V326" s="132">
        <v>8452</v>
      </c>
      <c r="W326" s="138">
        <v>8452</v>
      </c>
      <c r="X326" s="104"/>
    </row>
    <row r="327" spans="1:24" ht="32.25" customHeight="1">
      <c r="A327" s="103"/>
      <c r="B327" s="541" t="s">
        <v>452</v>
      </c>
      <c r="C327" s="541"/>
      <c r="D327" s="541"/>
      <c r="E327" s="541"/>
      <c r="F327" s="541"/>
      <c r="G327" s="542"/>
      <c r="H327" s="135">
        <v>1003</v>
      </c>
      <c r="I327" s="136">
        <v>5054800</v>
      </c>
      <c r="J327" s="137">
        <v>5</v>
      </c>
      <c r="K327" s="543"/>
      <c r="L327" s="543"/>
      <c r="M327" s="543"/>
      <c r="N327" s="132">
        <v>196004</v>
      </c>
      <c r="O327" s="138">
        <v>196004</v>
      </c>
      <c r="P327" s="134">
        <v>196004</v>
      </c>
      <c r="Q327" s="138">
        <v>196004</v>
      </c>
      <c r="R327" s="132">
        <v>196004</v>
      </c>
      <c r="S327" s="138">
        <v>196004</v>
      </c>
      <c r="T327" s="132">
        <v>196003</v>
      </c>
      <c r="U327" s="138">
        <v>196003</v>
      </c>
      <c r="V327" s="132">
        <v>784015</v>
      </c>
      <c r="W327" s="138">
        <v>784015</v>
      </c>
      <c r="X327" s="104"/>
    </row>
    <row r="328" spans="1:24" ht="48" customHeight="1">
      <c r="A328" s="103"/>
      <c r="B328" s="541" t="s">
        <v>453</v>
      </c>
      <c r="C328" s="541"/>
      <c r="D328" s="541"/>
      <c r="E328" s="541"/>
      <c r="F328" s="541"/>
      <c r="G328" s="542"/>
      <c r="H328" s="135">
        <v>1003</v>
      </c>
      <c r="I328" s="136">
        <v>5054801</v>
      </c>
      <c r="J328" s="137">
        <v>5</v>
      </c>
      <c r="K328" s="543"/>
      <c r="L328" s="543"/>
      <c r="M328" s="543"/>
      <c r="N328" s="132">
        <v>30000</v>
      </c>
      <c r="O328" s="138">
        <v>30000</v>
      </c>
      <c r="P328" s="134">
        <v>30000</v>
      </c>
      <c r="Q328" s="138">
        <v>30000</v>
      </c>
      <c r="R328" s="132">
        <v>30000</v>
      </c>
      <c r="S328" s="138">
        <v>30000</v>
      </c>
      <c r="T328" s="132">
        <v>30000</v>
      </c>
      <c r="U328" s="138">
        <v>30000</v>
      </c>
      <c r="V328" s="132">
        <v>120000</v>
      </c>
      <c r="W328" s="138">
        <v>120000</v>
      </c>
      <c r="X328" s="104"/>
    </row>
    <row r="329" spans="1:24" ht="48.75" customHeight="1">
      <c r="A329" s="103"/>
      <c r="B329" s="541" t="s">
        <v>454</v>
      </c>
      <c r="C329" s="541"/>
      <c r="D329" s="541"/>
      <c r="E329" s="541"/>
      <c r="F329" s="541"/>
      <c r="G329" s="542"/>
      <c r="H329" s="135">
        <v>1003</v>
      </c>
      <c r="I329" s="136">
        <v>5054803</v>
      </c>
      <c r="J329" s="137">
        <v>5</v>
      </c>
      <c r="K329" s="543"/>
      <c r="L329" s="543"/>
      <c r="M329" s="543"/>
      <c r="N329" s="132">
        <v>125546</v>
      </c>
      <c r="O329" s="138">
        <v>125546</v>
      </c>
      <c r="P329" s="134">
        <v>125546</v>
      </c>
      <c r="Q329" s="138">
        <v>125546</v>
      </c>
      <c r="R329" s="132">
        <v>125546</v>
      </c>
      <c r="S329" s="138">
        <v>125546</v>
      </c>
      <c r="T329" s="132">
        <v>125546</v>
      </c>
      <c r="U329" s="138">
        <v>125546</v>
      </c>
      <c r="V329" s="132">
        <v>502184</v>
      </c>
      <c r="W329" s="138">
        <v>502184</v>
      </c>
      <c r="X329" s="104"/>
    </row>
    <row r="330" spans="1:24" ht="56.25" customHeight="1">
      <c r="A330" s="103"/>
      <c r="B330" s="541" t="s">
        <v>455</v>
      </c>
      <c r="C330" s="541"/>
      <c r="D330" s="541"/>
      <c r="E330" s="541"/>
      <c r="F330" s="541"/>
      <c r="G330" s="542"/>
      <c r="H330" s="135">
        <v>1003</v>
      </c>
      <c r="I330" s="136">
        <v>5054805</v>
      </c>
      <c r="J330" s="137">
        <v>5</v>
      </c>
      <c r="K330" s="543"/>
      <c r="L330" s="543"/>
      <c r="M330" s="543"/>
      <c r="N330" s="132">
        <v>39279</v>
      </c>
      <c r="O330" s="138">
        <v>39279</v>
      </c>
      <c r="P330" s="134">
        <v>39279</v>
      </c>
      <c r="Q330" s="138">
        <v>39279</v>
      </c>
      <c r="R330" s="132">
        <v>39279</v>
      </c>
      <c r="S330" s="138">
        <v>39279</v>
      </c>
      <c r="T330" s="132">
        <v>39278</v>
      </c>
      <c r="U330" s="138">
        <v>39278</v>
      </c>
      <c r="V330" s="132">
        <v>157115</v>
      </c>
      <c r="W330" s="138">
        <v>157115</v>
      </c>
      <c r="X330" s="104"/>
    </row>
    <row r="331" spans="1:24" ht="47.25" customHeight="1">
      <c r="A331" s="103"/>
      <c r="B331" s="541" t="s">
        <v>456</v>
      </c>
      <c r="C331" s="541"/>
      <c r="D331" s="541"/>
      <c r="E331" s="541"/>
      <c r="F331" s="541"/>
      <c r="G331" s="542"/>
      <c r="H331" s="135">
        <v>1003</v>
      </c>
      <c r="I331" s="136">
        <v>5054807</v>
      </c>
      <c r="J331" s="137">
        <v>5</v>
      </c>
      <c r="K331" s="543"/>
      <c r="L331" s="543"/>
      <c r="M331" s="543"/>
      <c r="N331" s="132">
        <v>589</v>
      </c>
      <c r="O331" s="138">
        <v>589</v>
      </c>
      <c r="P331" s="134">
        <v>589</v>
      </c>
      <c r="Q331" s="138">
        <v>589</v>
      </c>
      <c r="R331" s="132">
        <v>589</v>
      </c>
      <c r="S331" s="138">
        <v>589</v>
      </c>
      <c r="T331" s="132">
        <v>590</v>
      </c>
      <c r="U331" s="138">
        <v>590</v>
      </c>
      <c r="V331" s="132">
        <v>2357</v>
      </c>
      <c r="W331" s="138">
        <v>2357</v>
      </c>
      <c r="X331" s="104"/>
    </row>
    <row r="332" spans="1:24" ht="33" customHeight="1">
      <c r="A332" s="103"/>
      <c r="B332" s="541" t="s">
        <v>457</v>
      </c>
      <c r="C332" s="541"/>
      <c r="D332" s="541"/>
      <c r="E332" s="541"/>
      <c r="F332" s="541"/>
      <c r="G332" s="542"/>
      <c r="H332" s="135">
        <v>1003</v>
      </c>
      <c r="I332" s="136">
        <v>5054808</v>
      </c>
      <c r="J332" s="137">
        <v>5</v>
      </c>
      <c r="K332" s="543"/>
      <c r="L332" s="543"/>
      <c r="M332" s="543"/>
      <c r="N332" s="132">
        <v>590</v>
      </c>
      <c r="O332" s="138">
        <v>590</v>
      </c>
      <c r="P332" s="134">
        <v>590</v>
      </c>
      <c r="Q332" s="138">
        <v>590</v>
      </c>
      <c r="R332" s="132">
        <v>590</v>
      </c>
      <c r="S332" s="138">
        <v>590</v>
      </c>
      <c r="T332" s="132">
        <v>589</v>
      </c>
      <c r="U332" s="138">
        <v>589</v>
      </c>
      <c r="V332" s="132">
        <v>2359</v>
      </c>
      <c r="W332" s="138">
        <v>2359</v>
      </c>
      <c r="X332" s="104"/>
    </row>
    <row r="333" spans="1:24" ht="46.5" customHeight="1">
      <c r="A333" s="103"/>
      <c r="B333" s="541" t="s">
        <v>458</v>
      </c>
      <c r="C333" s="541"/>
      <c r="D333" s="541"/>
      <c r="E333" s="541"/>
      <c r="F333" s="541"/>
      <c r="G333" s="542"/>
      <c r="H333" s="135">
        <v>1003</v>
      </c>
      <c r="I333" s="136">
        <v>5058600</v>
      </c>
      <c r="J333" s="137">
        <v>5</v>
      </c>
      <c r="K333" s="543"/>
      <c r="L333" s="543"/>
      <c r="M333" s="543"/>
      <c r="N333" s="132">
        <v>625</v>
      </c>
      <c r="O333" s="138">
        <v>625</v>
      </c>
      <c r="P333" s="134">
        <v>625</v>
      </c>
      <c r="Q333" s="138">
        <v>625</v>
      </c>
      <c r="R333" s="132">
        <v>625</v>
      </c>
      <c r="S333" s="138">
        <v>625</v>
      </c>
      <c r="T333" s="132">
        <v>625</v>
      </c>
      <c r="U333" s="138">
        <v>625</v>
      </c>
      <c r="V333" s="132">
        <v>2500</v>
      </c>
      <c r="W333" s="138">
        <v>2500</v>
      </c>
      <c r="X333" s="104"/>
    </row>
    <row r="334" spans="1:24" ht="51.75" customHeight="1">
      <c r="A334" s="103"/>
      <c r="B334" s="541" t="s">
        <v>458</v>
      </c>
      <c r="C334" s="541"/>
      <c r="D334" s="541"/>
      <c r="E334" s="541"/>
      <c r="F334" s="541"/>
      <c r="G334" s="542"/>
      <c r="H334" s="135">
        <v>1003</v>
      </c>
      <c r="I334" s="136">
        <v>5058601</v>
      </c>
      <c r="J334" s="137">
        <v>5</v>
      </c>
      <c r="K334" s="543"/>
      <c r="L334" s="543"/>
      <c r="M334" s="543"/>
      <c r="N334" s="132">
        <v>625</v>
      </c>
      <c r="O334" s="138">
        <v>625</v>
      </c>
      <c r="P334" s="134">
        <v>625</v>
      </c>
      <c r="Q334" s="138">
        <v>625</v>
      </c>
      <c r="R334" s="132">
        <v>625</v>
      </c>
      <c r="S334" s="138">
        <v>625</v>
      </c>
      <c r="T334" s="132">
        <v>625</v>
      </c>
      <c r="U334" s="138">
        <v>625</v>
      </c>
      <c r="V334" s="132">
        <v>2500</v>
      </c>
      <c r="W334" s="138">
        <v>2500</v>
      </c>
      <c r="X334" s="104"/>
    </row>
    <row r="335" spans="1:24" ht="19.5" customHeight="1">
      <c r="A335" s="103"/>
      <c r="B335" s="538" t="s">
        <v>459</v>
      </c>
      <c r="C335" s="538"/>
      <c r="D335" s="538"/>
      <c r="E335" s="538"/>
      <c r="F335" s="538"/>
      <c r="G335" s="539"/>
      <c r="H335" s="129">
        <v>1004</v>
      </c>
      <c r="I335" s="130">
        <v>0</v>
      </c>
      <c r="J335" s="131">
        <v>0</v>
      </c>
      <c r="K335" s="540"/>
      <c r="L335" s="540"/>
      <c r="M335" s="540"/>
      <c r="N335" s="132">
        <v>16798</v>
      </c>
      <c r="O335" s="133">
        <v>16798</v>
      </c>
      <c r="P335" s="134">
        <v>16798</v>
      </c>
      <c r="Q335" s="133">
        <v>16798</v>
      </c>
      <c r="R335" s="132">
        <v>16797</v>
      </c>
      <c r="S335" s="133">
        <v>16797</v>
      </c>
      <c r="T335" s="132">
        <v>16796</v>
      </c>
      <c r="U335" s="133">
        <v>16796</v>
      </c>
      <c r="V335" s="132">
        <v>67189</v>
      </c>
      <c r="W335" s="133">
        <v>67189</v>
      </c>
      <c r="X335" s="104"/>
    </row>
    <row r="336" spans="1:24" ht="33" customHeight="1">
      <c r="A336" s="103"/>
      <c r="B336" s="541" t="s">
        <v>357</v>
      </c>
      <c r="C336" s="541"/>
      <c r="D336" s="541"/>
      <c r="E336" s="541"/>
      <c r="F336" s="541"/>
      <c r="G336" s="542"/>
      <c r="H336" s="135">
        <v>1004</v>
      </c>
      <c r="I336" s="136">
        <v>5200000</v>
      </c>
      <c r="J336" s="137">
        <v>0</v>
      </c>
      <c r="K336" s="543"/>
      <c r="L336" s="543"/>
      <c r="M336" s="543"/>
      <c r="N336" s="132">
        <v>16798</v>
      </c>
      <c r="O336" s="138">
        <v>16798</v>
      </c>
      <c r="P336" s="134">
        <v>16798</v>
      </c>
      <c r="Q336" s="138">
        <v>16798</v>
      </c>
      <c r="R336" s="132">
        <v>16797</v>
      </c>
      <c r="S336" s="138">
        <v>16797</v>
      </c>
      <c r="T336" s="132">
        <v>16796</v>
      </c>
      <c r="U336" s="138">
        <v>16796</v>
      </c>
      <c r="V336" s="132">
        <v>67189</v>
      </c>
      <c r="W336" s="138">
        <v>67189</v>
      </c>
      <c r="X336" s="104"/>
    </row>
    <row r="337" spans="1:24" ht="72.75" customHeight="1">
      <c r="A337" s="103"/>
      <c r="B337" s="541" t="s">
        <v>460</v>
      </c>
      <c r="C337" s="541"/>
      <c r="D337" s="541"/>
      <c r="E337" s="541"/>
      <c r="F337" s="541"/>
      <c r="G337" s="542"/>
      <c r="H337" s="135">
        <v>1004</v>
      </c>
      <c r="I337" s="136">
        <v>5201000</v>
      </c>
      <c r="J337" s="137">
        <v>5</v>
      </c>
      <c r="K337" s="543"/>
      <c r="L337" s="543"/>
      <c r="M337" s="543"/>
      <c r="N337" s="132">
        <v>6896</v>
      </c>
      <c r="O337" s="138">
        <v>6896</v>
      </c>
      <c r="P337" s="134">
        <v>6896</v>
      </c>
      <c r="Q337" s="138">
        <v>6896</v>
      </c>
      <c r="R337" s="132">
        <v>6896</v>
      </c>
      <c r="S337" s="138">
        <v>6896</v>
      </c>
      <c r="T337" s="132">
        <v>6895</v>
      </c>
      <c r="U337" s="138">
        <v>6895</v>
      </c>
      <c r="V337" s="132">
        <v>27583</v>
      </c>
      <c r="W337" s="138">
        <v>27583</v>
      </c>
      <c r="X337" s="104"/>
    </row>
    <row r="338" spans="1:24" ht="66" customHeight="1">
      <c r="A338" s="103"/>
      <c r="B338" s="541" t="s">
        <v>461</v>
      </c>
      <c r="C338" s="541"/>
      <c r="D338" s="541"/>
      <c r="E338" s="541"/>
      <c r="F338" s="541"/>
      <c r="G338" s="542"/>
      <c r="H338" s="135">
        <v>1004</v>
      </c>
      <c r="I338" s="136">
        <v>5201004</v>
      </c>
      <c r="J338" s="137">
        <v>5</v>
      </c>
      <c r="K338" s="543"/>
      <c r="L338" s="543"/>
      <c r="M338" s="543"/>
      <c r="N338" s="132">
        <v>532</v>
      </c>
      <c r="O338" s="138">
        <v>532</v>
      </c>
      <c r="P338" s="134">
        <v>533</v>
      </c>
      <c r="Q338" s="138">
        <v>533</v>
      </c>
      <c r="R338" s="132">
        <v>532</v>
      </c>
      <c r="S338" s="138">
        <v>532</v>
      </c>
      <c r="T338" s="132">
        <v>534</v>
      </c>
      <c r="U338" s="138">
        <v>534</v>
      </c>
      <c r="V338" s="132">
        <v>2131</v>
      </c>
      <c r="W338" s="138">
        <v>2131</v>
      </c>
      <c r="X338" s="104"/>
    </row>
    <row r="339" spans="1:24" ht="62.25" customHeight="1">
      <c r="A339" s="103"/>
      <c r="B339" s="541" t="s">
        <v>462</v>
      </c>
      <c r="C339" s="541"/>
      <c r="D339" s="541"/>
      <c r="E339" s="541"/>
      <c r="F339" s="541"/>
      <c r="G339" s="542"/>
      <c r="H339" s="135">
        <v>1004</v>
      </c>
      <c r="I339" s="136">
        <v>5201005</v>
      </c>
      <c r="J339" s="137">
        <v>5</v>
      </c>
      <c r="K339" s="543"/>
      <c r="L339" s="543"/>
      <c r="M339" s="543"/>
      <c r="N339" s="132">
        <v>136</v>
      </c>
      <c r="O339" s="138">
        <v>136</v>
      </c>
      <c r="P339" s="134">
        <v>135</v>
      </c>
      <c r="Q339" s="138">
        <v>135</v>
      </c>
      <c r="R339" s="132">
        <v>136</v>
      </c>
      <c r="S339" s="138">
        <v>136</v>
      </c>
      <c r="T339" s="132">
        <v>134</v>
      </c>
      <c r="U339" s="138">
        <v>134</v>
      </c>
      <c r="V339" s="132">
        <v>541</v>
      </c>
      <c r="W339" s="138">
        <v>541</v>
      </c>
      <c r="X339" s="104"/>
    </row>
    <row r="340" spans="1:24" ht="59.25" customHeight="1">
      <c r="A340" s="103"/>
      <c r="B340" s="541" t="s">
        <v>463</v>
      </c>
      <c r="C340" s="541"/>
      <c r="D340" s="541"/>
      <c r="E340" s="541"/>
      <c r="F340" s="541"/>
      <c r="G340" s="542"/>
      <c r="H340" s="135">
        <v>1004</v>
      </c>
      <c r="I340" s="136">
        <v>5201006</v>
      </c>
      <c r="J340" s="137">
        <v>5</v>
      </c>
      <c r="K340" s="543"/>
      <c r="L340" s="543"/>
      <c r="M340" s="543"/>
      <c r="N340" s="132">
        <v>6228</v>
      </c>
      <c r="O340" s="138">
        <v>6228</v>
      </c>
      <c r="P340" s="134">
        <v>6228</v>
      </c>
      <c r="Q340" s="138">
        <v>6228</v>
      </c>
      <c r="R340" s="132">
        <v>6228</v>
      </c>
      <c r="S340" s="138">
        <v>6228</v>
      </c>
      <c r="T340" s="132">
        <v>6227</v>
      </c>
      <c r="U340" s="138">
        <v>6227</v>
      </c>
      <c r="V340" s="132">
        <v>24911</v>
      </c>
      <c r="W340" s="138">
        <v>24911</v>
      </c>
      <c r="X340" s="104"/>
    </row>
    <row r="341" spans="1:24" ht="37.5" customHeight="1">
      <c r="A341" s="103"/>
      <c r="B341" s="541" t="s">
        <v>464</v>
      </c>
      <c r="C341" s="541"/>
      <c r="D341" s="541"/>
      <c r="E341" s="541"/>
      <c r="F341" s="541"/>
      <c r="G341" s="542"/>
      <c r="H341" s="135">
        <v>1004</v>
      </c>
      <c r="I341" s="136">
        <v>5201300</v>
      </c>
      <c r="J341" s="137">
        <v>0</v>
      </c>
      <c r="K341" s="543"/>
      <c r="L341" s="543"/>
      <c r="M341" s="543"/>
      <c r="N341" s="132">
        <v>9902</v>
      </c>
      <c r="O341" s="138">
        <v>9902</v>
      </c>
      <c r="P341" s="134">
        <v>9902</v>
      </c>
      <c r="Q341" s="138">
        <v>9902</v>
      </c>
      <c r="R341" s="132">
        <v>9901</v>
      </c>
      <c r="S341" s="138">
        <v>9901</v>
      </c>
      <c r="T341" s="132">
        <v>9901</v>
      </c>
      <c r="U341" s="138">
        <v>9901</v>
      </c>
      <c r="V341" s="132">
        <v>39606</v>
      </c>
      <c r="W341" s="138">
        <v>39606</v>
      </c>
      <c r="X341" s="104"/>
    </row>
    <row r="342" spans="1:24" ht="35.25" customHeight="1">
      <c r="A342" s="103"/>
      <c r="B342" s="541" t="s">
        <v>465</v>
      </c>
      <c r="C342" s="541"/>
      <c r="D342" s="541"/>
      <c r="E342" s="541"/>
      <c r="F342" s="541"/>
      <c r="G342" s="542"/>
      <c r="H342" s="135">
        <v>1004</v>
      </c>
      <c r="I342" s="136">
        <v>5201312</v>
      </c>
      <c r="J342" s="137">
        <v>500</v>
      </c>
      <c r="K342" s="543"/>
      <c r="L342" s="543"/>
      <c r="M342" s="543"/>
      <c r="N342" s="132">
        <v>1523</v>
      </c>
      <c r="O342" s="138">
        <v>1523</v>
      </c>
      <c r="P342" s="134">
        <v>1523</v>
      </c>
      <c r="Q342" s="138">
        <v>1523</v>
      </c>
      <c r="R342" s="132">
        <v>1522</v>
      </c>
      <c r="S342" s="138">
        <v>1522</v>
      </c>
      <c r="T342" s="132">
        <v>1521</v>
      </c>
      <c r="U342" s="138">
        <v>1521</v>
      </c>
      <c r="V342" s="132">
        <v>6089</v>
      </c>
      <c r="W342" s="138">
        <v>6089</v>
      </c>
      <c r="X342" s="104"/>
    </row>
    <row r="343" spans="1:24" ht="32.25" customHeight="1">
      <c r="A343" s="103"/>
      <c r="B343" s="541" t="s">
        <v>466</v>
      </c>
      <c r="C343" s="541"/>
      <c r="D343" s="541"/>
      <c r="E343" s="541"/>
      <c r="F343" s="541"/>
      <c r="G343" s="542"/>
      <c r="H343" s="135">
        <v>1004</v>
      </c>
      <c r="I343" s="136">
        <v>5201321</v>
      </c>
      <c r="J343" s="137">
        <v>5</v>
      </c>
      <c r="K343" s="543"/>
      <c r="L343" s="543"/>
      <c r="M343" s="543"/>
      <c r="N343" s="132">
        <v>6936</v>
      </c>
      <c r="O343" s="138">
        <v>6936</v>
      </c>
      <c r="P343" s="134">
        <v>6936</v>
      </c>
      <c r="Q343" s="138">
        <v>6936</v>
      </c>
      <c r="R343" s="132">
        <v>6936</v>
      </c>
      <c r="S343" s="138">
        <v>6936</v>
      </c>
      <c r="T343" s="132">
        <v>6934</v>
      </c>
      <c r="U343" s="138">
        <v>6934</v>
      </c>
      <c r="V343" s="132">
        <v>27742</v>
      </c>
      <c r="W343" s="138">
        <v>27742</v>
      </c>
      <c r="X343" s="104"/>
    </row>
    <row r="344" spans="1:24" ht="50.25" customHeight="1">
      <c r="A344" s="103"/>
      <c r="B344" s="541" t="s">
        <v>467</v>
      </c>
      <c r="C344" s="541"/>
      <c r="D344" s="541"/>
      <c r="E344" s="541"/>
      <c r="F344" s="541"/>
      <c r="G344" s="542"/>
      <c r="H344" s="135">
        <v>1004</v>
      </c>
      <c r="I344" s="136">
        <v>5201322</v>
      </c>
      <c r="J344" s="137">
        <v>5</v>
      </c>
      <c r="K344" s="543"/>
      <c r="L344" s="543"/>
      <c r="M344" s="543"/>
      <c r="N344" s="132">
        <v>1443</v>
      </c>
      <c r="O344" s="138">
        <v>1443</v>
      </c>
      <c r="P344" s="134">
        <v>1443</v>
      </c>
      <c r="Q344" s="138">
        <v>1443</v>
      </c>
      <c r="R344" s="132">
        <v>1443</v>
      </c>
      <c r="S344" s="138">
        <v>1443</v>
      </c>
      <c r="T344" s="132">
        <v>1446</v>
      </c>
      <c r="U344" s="138">
        <v>1446</v>
      </c>
      <c r="V344" s="132">
        <v>5775</v>
      </c>
      <c r="W344" s="138">
        <v>5775</v>
      </c>
      <c r="X344" s="104"/>
    </row>
    <row r="345" spans="1:24" ht="30.75" customHeight="1">
      <c r="A345" s="103"/>
      <c r="B345" s="538" t="s">
        <v>468</v>
      </c>
      <c r="C345" s="538"/>
      <c r="D345" s="538"/>
      <c r="E345" s="538"/>
      <c r="F345" s="538"/>
      <c r="G345" s="539"/>
      <c r="H345" s="129">
        <v>1006</v>
      </c>
      <c r="I345" s="130">
        <v>0</v>
      </c>
      <c r="J345" s="131">
        <v>500</v>
      </c>
      <c r="K345" s="540"/>
      <c r="L345" s="540"/>
      <c r="M345" s="540"/>
      <c r="N345" s="132">
        <v>10757.6</v>
      </c>
      <c r="O345" s="133">
        <v>10757.6</v>
      </c>
      <c r="P345" s="134">
        <v>11970</v>
      </c>
      <c r="Q345" s="133">
        <v>11970</v>
      </c>
      <c r="R345" s="132">
        <v>13387.9</v>
      </c>
      <c r="S345" s="133">
        <v>13387.9</v>
      </c>
      <c r="T345" s="132">
        <v>14412.7</v>
      </c>
      <c r="U345" s="133">
        <v>14412.7</v>
      </c>
      <c r="V345" s="132">
        <v>50528.2</v>
      </c>
      <c r="W345" s="133">
        <v>50528.2</v>
      </c>
      <c r="X345" s="104"/>
    </row>
    <row r="346" spans="1:24" ht="29.25" customHeight="1">
      <c r="A346" s="103"/>
      <c r="B346" s="541" t="s">
        <v>201</v>
      </c>
      <c r="C346" s="541"/>
      <c r="D346" s="541"/>
      <c r="E346" s="541"/>
      <c r="F346" s="541"/>
      <c r="G346" s="542"/>
      <c r="H346" s="135">
        <v>1006</v>
      </c>
      <c r="I346" s="136">
        <v>20000</v>
      </c>
      <c r="J346" s="137">
        <v>500</v>
      </c>
      <c r="K346" s="543"/>
      <c r="L346" s="543"/>
      <c r="M346" s="543"/>
      <c r="N346" s="132">
        <v>5826.6</v>
      </c>
      <c r="O346" s="138">
        <v>5826.6</v>
      </c>
      <c r="P346" s="134">
        <v>5959.3</v>
      </c>
      <c r="Q346" s="138">
        <v>5959.3</v>
      </c>
      <c r="R346" s="132">
        <v>5979.2</v>
      </c>
      <c r="S346" s="138">
        <v>5979.2</v>
      </c>
      <c r="T346" s="132">
        <v>5737.8</v>
      </c>
      <c r="U346" s="138">
        <v>5737.8</v>
      </c>
      <c r="V346" s="132">
        <v>23502.9</v>
      </c>
      <c r="W346" s="138">
        <v>23502.9</v>
      </c>
      <c r="X346" s="104"/>
    </row>
    <row r="347" spans="1:24" ht="19.5" customHeight="1">
      <c r="A347" s="103"/>
      <c r="B347" s="541" t="s">
        <v>205</v>
      </c>
      <c r="C347" s="541"/>
      <c r="D347" s="541"/>
      <c r="E347" s="541"/>
      <c r="F347" s="541"/>
      <c r="G347" s="542"/>
      <c r="H347" s="135">
        <v>1006</v>
      </c>
      <c r="I347" s="136">
        <v>20400</v>
      </c>
      <c r="J347" s="137">
        <v>500</v>
      </c>
      <c r="K347" s="543"/>
      <c r="L347" s="543"/>
      <c r="M347" s="543"/>
      <c r="N347" s="132">
        <v>5826.6</v>
      </c>
      <c r="O347" s="138">
        <v>5826.6</v>
      </c>
      <c r="P347" s="134">
        <v>5959.3</v>
      </c>
      <c r="Q347" s="138">
        <v>5959.3</v>
      </c>
      <c r="R347" s="132">
        <v>5979.2</v>
      </c>
      <c r="S347" s="138">
        <v>5979.2</v>
      </c>
      <c r="T347" s="132">
        <v>5737.8</v>
      </c>
      <c r="U347" s="138">
        <v>5737.8</v>
      </c>
      <c r="V347" s="132">
        <v>23502.9</v>
      </c>
      <c r="W347" s="138">
        <v>23502.9</v>
      </c>
      <c r="X347" s="104"/>
    </row>
    <row r="348" spans="1:24" ht="37.5" customHeight="1">
      <c r="A348" s="103"/>
      <c r="B348" s="541" t="s">
        <v>469</v>
      </c>
      <c r="C348" s="541"/>
      <c r="D348" s="541"/>
      <c r="E348" s="541"/>
      <c r="F348" s="541"/>
      <c r="G348" s="542"/>
      <c r="H348" s="135">
        <v>1006</v>
      </c>
      <c r="I348" s="136">
        <v>20411</v>
      </c>
      <c r="J348" s="137">
        <v>500</v>
      </c>
      <c r="K348" s="543"/>
      <c r="L348" s="543"/>
      <c r="M348" s="543"/>
      <c r="N348" s="132">
        <v>167.7</v>
      </c>
      <c r="O348" s="138">
        <v>167.7</v>
      </c>
      <c r="P348" s="134">
        <v>230.7</v>
      </c>
      <c r="Q348" s="138">
        <v>230.7</v>
      </c>
      <c r="R348" s="132">
        <v>220.7</v>
      </c>
      <c r="S348" s="138">
        <v>220.7</v>
      </c>
      <c r="T348" s="132">
        <v>126.3</v>
      </c>
      <c r="U348" s="138">
        <v>126.3</v>
      </c>
      <c r="V348" s="132">
        <v>745.4</v>
      </c>
      <c r="W348" s="138">
        <v>745.4</v>
      </c>
      <c r="X348" s="104"/>
    </row>
    <row r="349" spans="1:24" ht="48.75" customHeight="1">
      <c r="A349" s="103"/>
      <c r="B349" s="541" t="s">
        <v>470</v>
      </c>
      <c r="C349" s="541"/>
      <c r="D349" s="541"/>
      <c r="E349" s="541"/>
      <c r="F349" s="541"/>
      <c r="G349" s="542"/>
      <c r="H349" s="135">
        <v>1006</v>
      </c>
      <c r="I349" s="136">
        <v>20412</v>
      </c>
      <c r="J349" s="137">
        <v>500</v>
      </c>
      <c r="K349" s="543"/>
      <c r="L349" s="543"/>
      <c r="M349" s="543"/>
      <c r="N349" s="132">
        <v>3974.9</v>
      </c>
      <c r="O349" s="138">
        <v>3974.9</v>
      </c>
      <c r="P349" s="134">
        <v>3975.8</v>
      </c>
      <c r="Q349" s="138">
        <v>3975.8</v>
      </c>
      <c r="R349" s="132">
        <v>3975.7</v>
      </c>
      <c r="S349" s="138">
        <v>3975.7</v>
      </c>
      <c r="T349" s="132">
        <v>3974.6</v>
      </c>
      <c r="U349" s="138">
        <v>3974.6</v>
      </c>
      <c r="V349" s="132">
        <v>15901</v>
      </c>
      <c r="W349" s="138">
        <v>15901</v>
      </c>
      <c r="X349" s="104"/>
    </row>
    <row r="350" spans="1:24" ht="36.75" customHeight="1">
      <c r="A350" s="103"/>
      <c r="B350" s="541" t="s">
        <v>471</v>
      </c>
      <c r="C350" s="541"/>
      <c r="D350" s="541"/>
      <c r="E350" s="541"/>
      <c r="F350" s="541"/>
      <c r="G350" s="542"/>
      <c r="H350" s="135">
        <v>1006</v>
      </c>
      <c r="I350" s="136">
        <v>20422</v>
      </c>
      <c r="J350" s="137">
        <v>500</v>
      </c>
      <c r="K350" s="543"/>
      <c r="L350" s="543"/>
      <c r="M350" s="543"/>
      <c r="N350" s="132">
        <v>392</v>
      </c>
      <c r="O350" s="138">
        <v>392</v>
      </c>
      <c r="P350" s="134">
        <v>392</v>
      </c>
      <c r="Q350" s="138">
        <v>392</v>
      </c>
      <c r="R350" s="132">
        <v>392</v>
      </c>
      <c r="S350" s="138">
        <v>392</v>
      </c>
      <c r="T350" s="132">
        <v>392</v>
      </c>
      <c r="U350" s="138">
        <v>392</v>
      </c>
      <c r="V350" s="132">
        <v>1568</v>
      </c>
      <c r="W350" s="138">
        <v>1568</v>
      </c>
      <c r="X350" s="104"/>
    </row>
    <row r="351" spans="1:24" ht="55.5" customHeight="1">
      <c r="A351" s="103"/>
      <c r="B351" s="541" t="s">
        <v>472</v>
      </c>
      <c r="C351" s="541"/>
      <c r="D351" s="541"/>
      <c r="E351" s="541"/>
      <c r="F351" s="541"/>
      <c r="G351" s="542"/>
      <c r="H351" s="135">
        <v>1006</v>
      </c>
      <c r="I351" s="136">
        <v>20423</v>
      </c>
      <c r="J351" s="137">
        <v>500</v>
      </c>
      <c r="K351" s="543"/>
      <c r="L351" s="543"/>
      <c r="M351" s="543"/>
      <c r="N351" s="132">
        <v>1292</v>
      </c>
      <c r="O351" s="138">
        <v>1292</v>
      </c>
      <c r="P351" s="134">
        <v>1360.8</v>
      </c>
      <c r="Q351" s="138">
        <v>1360.8</v>
      </c>
      <c r="R351" s="132">
        <v>1390.8</v>
      </c>
      <c r="S351" s="138">
        <v>1390.8</v>
      </c>
      <c r="T351" s="132">
        <v>1244.9</v>
      </c>
      <c r="U351" s="138">
        <v>1244.9</v>
      </c>
      <c r="V351" s="132">
        <v>5288.5</v>
      </c>
      <c r="W351" s="138">
        <v>5288.5</v>
      </c>
      <c r="X351" s="104"/>
    </row>
    <row r="352" spans="1:24" ht="36.75" customHeight="1">
      <c r="A352" s="103"/>
      <c r="B352" s="541" t="s">
        <v>473</v>
      </c>
      <c r="C352" s="541"/>
      <c r="D352" s="541"/>
      <c r="E352" s="541"/>
      <c r="F352" s="541"/>
      <c r="G352" s="542"/>
      <c r="H352" s="135">
        <v>1006</v>
      </c>
      <c r="I352" s="136">
        <v>5140000</v>
      </c>
      <c r="J352" s="137">
        <v>500</v>
      </c>
      <c r="K352" s="543"/>
      <c r="L352" s="543"/>
      <c r="M352" s="543"/>
      <c r="N352" s="132">
        <v>4905.7</v>
      </c>
      <c r="O352" s="138">
        <v>4905.7</v>
      </c>
      <c r="P352" s="134">
        <v>6010.7</v>
      </c>
      <c r="Q352" s="138">
        <v>6010.7</v>
      </c>
      <c r="R352" s="132">
        <v>7408.7</v>
      </c>
      <c r="S352" s="138">
        <v>7408.7</v>
      </c>
      <c r="T352" s="132">
        <v>8674.9</v>
      </c>
      <c r="U352" s="138">
        <v>8674.9</v>
      </c>
      <c r="V352" s="132">
        <v>27000</v>
      </c>
      <c r="W352" s="138">
        <v>27000</v>
      </c>
      <c r="X352" s="104"/>
    </row>
    <row r="353" spans="1:24" ht="21.75" customHeight="1">
      <c r="A353" s="103"/>
      <c r="B353" s="541" t="s">
        <v>474</v>
      </c>
      <c r="C353" s="541"/>
      <c r="D353" s="541"/>
      <c r="E353" s="541"/>
      <c r="F353" s="541"/>
      <c r="G353" s="542"/>
      <c r="H353" s="135">
        <v>1006</v>
      </c>
      <c r="I353" s="136">
        <v>5140100</v>
      </c>
      <c r="J353" s="137">
        <v>500</v>
      </c>
      <c r="K353" s="543"/>
      <c r="L353" s="543"/>
      <c r="M353" s="543"/>
      <c r="N353" s="132">
        <v>4905.7</v>
      </c>
      <c r="O353" s="138">
        <v>4905.7</v>
      </c>
      <c r="P353" s="134">
        <v>6010.7</v>
      </c>
      <c r="Q353" s="138">
        <v>6010.7</v>
      </c>
      <c r="R353" s="132">
        <v>7408.7</v>
      </c>
      <c r="S353" s="138">
        <v>7408.7</v>
      </c>
      <c r="T353" s="132">
        <v>8674.9</v>
      </c>
      <c r="U353" s="138">
        <v>8674.9</v>
      </c>
      <c r="V353" s="132">
        <v>27000</v>
      </c>
      <c r="W353" s="138">
        <v>27000</v>
      </c>
      <c r="X353" s="104"/>
    </row>
    <row r="354" spans="1:24" ht="21.75" customHeight="1">
      <c r="A354" s="103"/>
      <c r="B354" s="541" t="s">
        <v>475</v>
      </c>
      <c r="C354" s="541"/>
      <c r="D354" s="541"/>
      <c r="E354" s="541"/>
      <c r="F354" s="541"/>
      <c r="G354" s="542"/>
      <c r="H354" s="135">
        <v>1006</v>
      </c>
      <c r="I354" s="136">
        <v>5140103</v>
      </c>
      <c r="J354" s="137">
        <v>500</v>
      </c>
      <c r="K354" s="543"/>
      <c r="L354" s="543"/>
      <c r="M354" s="543"/>
      <c r="N354" s="132">
        <v>4205.7</v>
      </c>
      <c r="O354" s="138">
        <v>4205.7</v>
      </c>
      <c r="P354" s="134">
        <v>5710.7</v>
      </c>
      <c r="Q354" s="138">
        <v>5710.7</v>
      </c>
      <c r="R354" s="132">
        <v>7408.7</v>
      </c>
      <c r="S354" s="138">
        <v>7408.7</v>
      </c>
      <c r="T354" s="132">
        <v>8674.9</v>
      </c>
      <c r="U354" s="138">
        <v>8674.9</v>
      </c>
      <c r="V354" s="132">
        <v>26000</v>
      </c>
      <c r="W354" s="138">
        <v>26000</v>
      </c>
      <c r="X354" s="104"/>
    </row>
    <row r="355" spans="1:24" ht="32.25" customHeight="1">
      <c r="A355" s="103"/>
      <c r="B355" s="541" t="s">
        <v>476</v>
      </c>
      <c r="C355" s="541"/>
      <c r="D355" s="541"/>
      <c r="E355" s="541"/>
      <c r="F355" s="541"/>
      <c r="G355" s="542"/>
      <c r="H355" s="135">
        <v>1006</v>
      </c>
      <c r="I355" s="136">
        <v>5140104</v>
      </c>
      <c r="J355" s="137">
        <v>500</v>
      </c>
      <c r="K355" s="543"/>
      <c r="L355" s="543"/>
      <c r="M355" s="543"/>
      <c r="N355" s="132">
        <v>700</v>
      </c>
      <c r="O355" s="138">
        <v>700</v>
      </c>
      <c r="P355" s="134">
        <v>300</v>
      </c>
      <c r="Q355" s="138">
        <v>300</v>
      </c>
      <c r="R355" s="132">
        <v>0</v>
      </c>
      <c r="S355" s="138">
        <v>0</v>
      </c>
      <c r="T355" s="132">
        <v>0</v>
      </c>
      <c r="U355" s="138">
        <v>0</v>
      </c>
      <c r="V355" s="132">
        <v>1000</v>
      </c>
      <c r="W355" s="138">
        <v>1000</v>
      </c>
      <c r="X355" s="104"/>
    </row>
    <row r="356" spans="1:24" ht="28.5" customHeight="1">
      <c r="A356" s="103"/>
      <c r="B356" s="541" t="s">
        <v>270</v>
      </c>
      <c r="C356" s="541"/>
      <c r="D356" s="541"/>
      <c r="E356" s="541"/>
      <c r="F356" s="541"/>
      <c r="G356" s="542"/>
      <c r="H356" s="135">
        <v>1006</v>
      </c>
      <c r="I356" s="136">
        <v>7950000</v>
      </c>
      <c r="J356" s="137">
        <v>500</v>
      </c>
      <c r="K356" s="543"/>
      <c r="L356" s="543"/>
      <c r="M356" s="543"/>
      <c r="N356" s="132">
        <v>25.3</v>
      </c>
      <c r="O356" s="138">
        <v>25.3</v>
      </c>
      <c r="P356" s="134">
        <v>0</v>
      </c>
      <c r="Q356" s="138">
        <v>0</v>
      </c>
      <c r="R356" s="132">
        <v>0</v>
      </c>
      <c r="S356" s="138">
        <v>0</v>
      </c>
      <c r="T356" s="132">
        <v>0</v>
      </c>
      <c r="U356" s="138">
        <v>0</v>
      </c>
      <c r="V356" s="132">
        <v>25.3</v>
      </c>
      <c r="W356" s="138">
        <v>25.3</v>
      </c>
      <c r="X356" s="104"/>
    </row>
    <row r="357" spans="1:24" ht="44.25" customHeight="1" thickBot="1">
      <c r="A357" s="103"/>
      <c r="B357" s="548" t="s">
        <v>477</v>
      </c>
      <c r="C357" s="548"/>
      <c r="D357" s="548"/>
      <c r="E357" s="548"/>
      <c r="F357" s="548"/>
      <c r="G357" s="549"/>
      <c r="H357" s="147">
        <v>1006</v>
      </c>
      <c r="I357" s="148">
        <v>7950006</v>
      </c>
      <c r="J357" s="149">
        <v>500</v>
      </c>
      <c r="K357" s="550"/>
      <c r="L357" s="550"/>
      <c r="M357" s="550"/>
      <c r="N357" s="150">
        <v>25.3</v>
      </c>
      <c r="O357" s="151">
        <v>25.3</v>
      </c>
      <c r="P357" s="152">
        <v>0</v>
      </c>
      <c r="Q357" s="151">
        <v>0</v>
      </c>
      <c r="R357" s="150">
        <v>0</v>
      </c>
      <c r="S357" s="151">
        <v>0</v>
      </c>
      <c r="T357" s="150">
        <v>0</v>
      </c>
      <c r="U357" s="151">
        <v>0</v>
      </c>
      <c r="V357" s="150">
        <v>25.3</v>
      </c>
      <c r="W357" s="151">
        <v>25.3</v>
      </c>
      <c r="X357" s="104"/>
    </row>
    <row r="358" spans="1:24" ht="409.5" customHeight="1" hidden="1">
      <c r="A358" s="105"/>
      <c r="B358" s="153"/>
      <c r="C358" s="154"/>
      <c r="D358" s="154"/>
      <c r="E358" s="154"/>
      <c r="F358" s="154"/>
      <c r="G358" s="154"/>
      <c r="H358" s="154">
        <v>0</v>
      </c>
      <c r="I358" s="154">
        <v>0</v>
      </c>
      <c r="J358" s="155">
        <v>0</v>
      </c>
      <c r="K358" s="156"/>
      <c r="L358" s="156"/>
      <c r="M358" s="156"/>
      <c r="N358" s="156">
        <v>1933238.4</v>
      </c>
      <c r="O358" s="156">
        <v>1933238.4</v>
      </c>
      <c r="P358" s="157">
        <v>2048410.4</v>
      </c>
      <c r="Q358" s="157">
        <v>2048410.4</v>
      </c>
      <c r="R358" s="158">
        <v>1331617.7</v>
      </c>
      <c r="S358" s="158">
        <v>1331617.7</v>
      </c>
      <c r="T358" s="159">
        <v>1412249.9</v>
      </c>
      <c r="U358" s="159">
        <v>1412249.9</v>
      </c>
      <c r="V358" s="160">
        <v>6725516.5</v>
      </c>
      <c r="W358" s="160">
        <v>6725516.5</v>
      </c>
      <c r="X358" s="100"/>
    </row>
    <row r="359" spans="1:24" ht="19.5" customHeight="1" thickBot="1">
      <c r="A359" s="105"/>
      <c r="B359" s="161" t="s">
        <v>478</v>
      </c>
      <c r="C359" s="162"/>
      <c r="D359" s="162"/>
      <c r="E359" s="162"/>
      <c r="F359" s="162"/>
      <c r="G359" s="154"/>
      <c r="H359" s="154"/>
      <c r="I359" s="154"/>
      <c r="J359" s="154"/>
      <c r="K359" s="163"/>
      <c r="L359" s="163">
        <v>0</v>
      </c>
      <c r="M359" s="163"/>
      <c r="N359" s="164"/>
      <c r="O359" s="165">
        <v>1933238.4</v>
      </c>
      <c r="P359" s="165">
        <v>2048410.4</v>
      </c>
      <c r="Q359" s="165">
        <v>2048410.4</v>
      </c>
      <c r="R359" s="165">
        <v>1331617.7</v>
      </c>
      <c r="S359" s="165">
        <v>1331617.7</v>
      </c>
      <c r="T359" s="166">
        <v>1412249.9</v>
      </c>
      <c r="U359" s="163">
        <v>1412249.9</v>
      </c>
      <c r="V359" s="165">
        <v>6725516.5</v>
      </c>
      <c r="W359" s="165">
        <v>6725516.5</v>
      </c>
      <c r="X359" s="100"/>
    </row>
    <row r="360" spans="1:24" ht="45" customHeight="1">
      <c r="A360" s="105"/>
      <c r="B360" s="546"/>
      <c r="C360" s="546"/>
      <c r="D360" s="546"/>
      <c r="E360" s="546"/>
      <c r="F360" s="546"/>
      <c r="G360" s="546"/>
      <c r="H360" s="546"/>
      <c r="I360" s="546"/>
      <c r="J360" s="546"/>
      <c r="K360" s="546"/>
      <c r="L360" s="546"/>
      <c r="M360" s="546"/>
      <c r="N360" s="546"/>
      <c r="O360" s="546"/>
      <c r="P360" s="100"/>
      <c r="Q360" s="100"/>
      <c r="R360" s="100"/>
      <c r="S360" s="100"/>
      <c r="T360" s="106"/>
      <c r="U360" s="107"/>
      <c r="V360" s="100"/>
      <c r="W360" s="100"/>
      <c r="X360" s="100"/>
    </row>
    <row r="361" spans="1:24" ht="11.25" customHeight="1">
      <c r="A361" s="105" t="s">
        <v>479</v>
      </c>
      <c r="B361" s="547"/>
      <c r="C361" s="547"/>
      <c r="D361" s="547"/>
      <c r="E361" s="547"/>
      <c r="F361" s="547"/>
      <c r="G361" s="547"/>
      <c r="H361" s="547"/>
      <c r="I361" s="547"/>
      <c r="J361" s="547"/>
      <c r="K361" s="547"/>
      <c r="L361" s="547"/>
      <c r="M361" s="547"/>
      <c r="N361" s="547"/>
      <c r="O361" s="547"/>
      <c r="P361" s="100"/>
      <c r="Q361" s="100"/>
      <c r="R361" s="100"/>
      <c r="S361" s="100"/>
      <c r="T361" s="100"/>
      <c r="U361" s="100"/>
      <c r="V361" s="100"/>
      <c r="W361" s="100"/>
      <c r="X361" s="100"/>
    </row>
    <row r="362" spans="2:23" ht="12.75">
      <c r="B362" s="547"/>
      <c r="C362" s="547"/>
      <c r="D362" s="547"/>
      <c r="E362" s="547"/>
      <c r="F362" s="547"/>
      <c r="G362" s="547"/>
      <c r="H362" s="547"/>
      <c r="I362" s="547"/>
      <c r="J362" s="547"/>
      <c r="K362" s="547"/>
      <c r="L362" s="547"/>
      <c r="M362" s="547"/>
      <c r="N362" s="547"/>
      <c r="O362" s="547"/>
      <c r="U362" s="515"/>
      <c r="V362" s="515"/>
      <c r="W362" s="515"/>
    </row>
  </sheetData>
  <sheetProtection/>
  <mergeCells count="712">
    <mergeCell ref="B361:H361"/>
    <mergeCell ref="I361:O361"/>
    <mergeCell ref="B362:H362"/>
    <mergeCell ref="I362:O362"/>
    <mergeCell ref="U362:W362"/>
    <mergeCell ref="B356:G356"/>
    <mergeCell ref="K356:M356"/>
    <mergeCell ref="B357:G357"/>
    <mergeCell ref="K357:M357"/>
    <mergeCell ref="B360:H360"/>
    <mergeCell ref="I360:O360"/>
    <mergeCell ref="B353:G353"/>
    <mergeCell ref="K353:M353"/>
    <mergeCell ref="B354:G354"/>
    <mergeCell ref="K354:M354"/>
    <mergeCell ref="B355:G355"/>
    <mergeCell ref="K355:M355"/>
    <mergeCell ref="B350:G350"/>
    <mergeCell ref="K350:M350"/>
    <mergeCell ref="B351:G351"/>
    <mergeCell ref="K351:M351"/>
    <mergeCell ref="B352:G352"/>
    <mergeCell ref="K352:M352"/>
    <mergeCell ref="B347:G347"/>
    <mergeCell ref="K347:M347"/>
    <mergeCell ref="B348:G348"/>
    <mergeCell ref="K348:M348"/>
    <mergeCell ref="B349:G349"/>
    <mergeCell ref="K349:M349"/>
    <mergeCell ref="B344:G344"/>
    <mergeCell ref="K344:M344"/>
    <mergeCell ref="B345:G345"/>
    <mergeCell ref="K345:M345"/>
    <mergeCell ref="B346:G346"/>
    <mergeCell ref="K346:M346"/>
    <mergeCell ref="B341:G341"/>
    <mergeCell ref="K341:M341"/>
    <mergeCell ref="B342:G342"/>
    <mergeCell ref="K342:M342"/>
    <mergeCell ref="B343:G343"/>
    <mergeCell ref="K343:M343"/>
    <mergeCell ref="B338:G338"/>
    <mergeCell ref="K338:M338"/>
    <mergeCell ref="B339:G339"/>
    <mergeCell ref="K339:M339"/>
    <mergeCell ref="B340:G340"/>
    <mergeCell ref="K340:M340"/>
    <mergeCell ref="B335:G335"/>
    <mergeCell ref="K335:M335"/>
    <mergeCell ref="B336:G336"/>
    <mergeCell ref="K336:M336"/>
    <mergeCell ref="B337:G337"/>
    <mergeCell ref="K337:M337"/>
    <mergeCell ref="B332:G332"/>
    <mergeCell ref="K332:M332"/>
    <mergeCell ref="B333:G333"/>
    <mergeCell ref="K333:M333"/>
    <mergeCell ref="B334:G334"/>
    <mergeCell ref="K334:M334"/>
    <mergeCell ref="B329:G329"/>
    <mergeCell ref="K329:M329"/>
    <mergeCell ref="B330:G330"/>
    <mergeCell ref="K330:M330"/>
    <mergeCell ref="B331:G331"/>
    <mergeCell ref="K331:M331"/>
    <mergeCell ref="B326:G326"/>
    <mergeCell ref="K326:M326"/>
    <mergeCell ref="B327:G327"/>
    <mergeCell ref="K327:M327"/>
    <mergeCell ref="B328:G328"/>
    <mergeCell ref="K328:M328"/>
    <mergeCell ref="B323:G323"/>
    <mergeCell ref="K323:M323"/>
    <mergeCell ref="B324:G324"/>
    <mergeCell ref="K324:M324"/>
    <mergeCell ref="B325:G325"/>
    <mergeCell ref="K325:M325"/>
    <mergeCell ref="B320:G320"/>
    <mergeCell ref="K320:M320"/>
    <mergeCell ref="B321:G321"/>
    <mergeCell ref="K321:M321"/>
    <mergeCell ref="B322:G322"/>
    <mergeCell ref="K322:M322"/>
    <mergeCell ref="B317:G317"/>
    <mergeCell ref="K317:M317"/>
    <mergeCell ref="B318:G318"/>
    <mergeCell ref="K318:M318"/>
    <mergeCell ref="B319:G319"/>
    <mergeCell ref="K319:M319"/>
    <mergeCell ref="B314:G314"/>
    <mergeCell ref="K314:M314"/>
    <mergeCell ref="B315:G315"/>
    <mergeCell ref="K315:M315"/>
    <mergeCell ref="B316:G316"/>
    <mergeCell ref="K316:M316"/>
    <mergeCell ref="B311:G311"/>
    <mergeCell ref="K311:M311"/>
    <mergeCell ref="B312:G312"/>
    <mergeCell ref="K312:M312"/>
    <mergeCell ref="B313:G313"/>
    <mergeCell ref="K313:M313"/>
    <mergeCell ref="B308:G308"/>
    <mergeCell ref="K308:M308"/>
    <mergeCell ref="B309:G309"/>
    <mergeCell ref="K309:M309"/>
    <mergeCell ref="B310:G310"/>
    <mergeCell ref="K310:M310"/>
    <mergeCell ref="B305:G305"/>
    <mergeCell ref="K305:M305"/>
    <mergeCell ref="B306:G306"/>
    <mergeCell ref="K306:M306"/>
    <mergeCell ref="B307:G307"/>
    <mergeCell ref="K307:M307"/>
    <mergeCell ref="B302:G302"/>
    <mergeCell ref="K302:M302"/>
    <mergeCell ref="B303:G303"/>
    <mergeCell ref="K303:M303"/>
    <mergeCell ref="B304:G304"/>
    <mergeCell ref="K304:M304"/>
    <mergeCell ref="B299:G299"/>
    <mergeCell ref="K299:M299"/>
    <mergeCell ref="B300:G300"/>
    <mergeCell ref="K300:M300"/>
    <mergeCell ref="B301:G301"/>
    <mergeCell ref="K301:M301"/>
    <mergeCell ref="B296:G296"/>
    <mergeCell ref="K296:M296"/>
    <mergeCell ref="B297:G297"/>
    <mergeCell ref="K297:M297"/>
    <mergeCell ref="B298:G298"/>
    <mergeCell ref="K298:M298"/>
    <mergeCell ref="B293:G293"/>
    <mergeCell ref="K293:M293"/>
    <mergeCell ref="B294:G294"/>
    <mergeCell ref="K294:M294"/>
    <mergeCell ref="B295:G295"/>
    <mergeCell ref="K295:M295"/>
    <mergeCell ref="B290:G290"/>
    <mergeCell ref="K290:M290"/>
    <mergeCell ref="B291:G291"/>
    <mergeCell ref="K291:M291"/>
    <mergeCell ref="B292:G292"/>
    <mergeCell ref="K292:M292"/>
    <mergeCell ref="B287:G287"/>
    <mergeCell ref="K287:M287"/>
    <mergeCell ref="B288:G288"/>
    <mergeCell ref="K288:M288"/>
    <mergeCell ref="B289:G289"/>
    <mergeCell ref="K289:M289"/>
    <mergeCell ref="B284:G284"/>
    <mergeCell ref="K284:M284"/>
    <mergeCell ref="B285:G285"/>
    <mergeCell ref="K285:M285"/>
    <mergeCell ref="B286:G286"/>
    <mergeCell ref="K286:M286"/>
    <mergeCell ref="B281:G281"/>
    <mergeCell ref="K281:M281"/>
    <mergeCell ref="B282:G282"/>
    <mergeCell ref="K282:M282"/>
    <mergeCell ref="B283:G283"/>
    <mergeCell ref="K283:M283"/>
    <mergeCell ref="B278:G278"/>
    <mergeCell ref="K278:M278"/>
    <mergeCell ref="B279:G279"/>
    <mergeCell ref="K279:M279"/>
    <mergeCell ref="B280:G280"/>
    <mergeCell ref="K280:M280"/>
    <mergeCell ref="B275:G275"/>
    <mergeCell ref="K275:M275"/>
    <mergeCell ref="B276:G276"/>
    <mergeCell ref="K276:M276"/>
    <mergeCell ref="B277:G277"/>
    <mergeCell ref="K277:M277"/>
    <mergeCell ref="B272:G272"/>
    <mergeCell ref="K272:M272"/>
    <mergeCell ref="B273:G273"/>
    <mergeCell ref="K273:M273"/>
    <mergeCell ref="B274:G274"/>
    <mergeCell ref="K274:M274"/>
    <mergeCell ref="B269:G269"/>
    <mergeCell ref="K269:M269"/>
    <mergeCell ref="B270:G270"/>
    <mergeCell ref="K270:M270"/>
    <mergeCell ref="B271:G271"/>
    <mergeCell ref="K271:M271"/>
    <mergeCell ref="B266:G266"/>
    <mergeCell ref="K266:M266"/>
    <mergeCell ref="B267:G267"/>
    <mergeCell ref="K267:M267"/>
    <mergeCell ref="B268:G268"/>
    <mergeCell ref="K268:M268"/>
    <mergeCell ref="B263:G263"/>
    <mergeCell ref="K263:M263"/>
    <mergeCell ref="B264:G264"/>
    <mergeCell ref="K264:M264"/>
    <mergeCell ref="B265:G265"/>
    <mergeCell ref="K265:M265"/>
    <mergeCell ref="B260:G260"/>
    <mergeCell ref="K260:M260"/>
    <mergeCell ref="B261:G261"/>
    <mergeCell ref="K261:M261"/>
    <mergeCell ref="B262:G262"/>
    <mergeCell ref="K262:M262"/>
    <mergeCell ref="B257:G257"/>
    <mergeCell ref="K257:M257"/>
    <mergeCell ref="B258:G258"/>
    <mergeCell ref="K258:M258"/>
    <mergeCell ref="B259:G259"/>
    <mergeCell ref="K259:M259"/>
    <mergeCell ref="B254:G254"/>
    <mergeCell ref="K254:M254"/>
    <mergeCell ref="B255:G255"/>
    <mergeCell ref="K255:M255"/>
    <mergeCell ref="B256:G256"/>
    <mergeCell ref="K256:M256"/>
    <mergeCell ref="B251:G251"/>
    <mergeCell ref="K251:M251"/>
    <mergeCell ref="B252:G252"/>
    <mergeCell ref="K252:M252"/>
    <mergeCell ref="B253:G253"/>
    <mergeCell ref="K253:M253"/>
    <mergeCell ref="B248:G248"/>
    <mergeCell ref="K248:M248"/>
    <mergeCell ref="B249:G249"/>
    <mergeCell ref="K249:M249"/>
    <mergeCell ref="B250:G250"/>
    <mergeCell ref="K250:M250"/>
    <mergeCell ref="B245:G245"/>
    <mergeCell ref="K245:M245"/>
    <mergeCell ref="B246:G246"/>
    <mergeCell ref="K246:M246"/>
    <mergeCell ref="B247:G247"/>
    <mergeCell ref="K247:M247"/>
    <mergeCell ref="B242:G242"/>
    <mergeCell ref="K242:M242"/>
    <mergeCell ref="B243:G243"/>
    <mergeCell ref="K243:M243"/>
    <mergeCell ref="B244:G244"/>
    <mergeCell ref="K244:M244"/>
    <mergeCell ref="B239:G239"/>
    <mergeCell ref="K239:M239"/>
    <mergeCell ref="B240:G240"/>
    <mergeCell ref="K240:M240"/>
    <mergeCell ref="B241:G241"/>
    <mergeCell ref="K241:M241"/>
    <mergeCell ref="B236:G236"/>
    <mergeCell ref="K236:M236"/>
    <mergeCell ref="B237:G237"/>
    <mergeCell ref="K237:M237"/>
    <mergeCell ref="B238:G238"/>
    <mergeCell ref="K238:M238"/>
    <mergeCell ref="B233:G233"/>
    <mergeCell ref="K233:M233"/>
    <mergeCell ref="B234:G234"/>
    <mergeCell ref="K234:M234"/>
    <mergeCell ref="B235:G235"/>
    <mergeCell ref="K235:M235"/>
    <mergeCell ref="B230:G230"/>
    <mergeCell ref="K230:M230"/>
    <mergeCell ref="B231:G231"/>
    <mergeCell ref="K231:M231"/>
    <mergeCell ref="B232:G232"/>
    <mergeCell ref="K232:M232"/>
    <mergeCell ref="B227:G227"/>
    <mergeCell ref="K227:M227"/>
    <mergeCell ref="B228:G228"/>
    <mergeCell ref="K228:M228"/>
    <mergeCell ref="B229:G229"/>
    <mergeCell ref="K229:M229"/>
    <mergeCell ref="B224:G224"/>
    <mergeCell ref="K224:M224"/>
    <mergeCell ref="B225:G225"/>
    <mergeCell ref="K225:M225"/>
    <mergeCell ref="B226:G226"/>
    <mergeCell ref="K226:M226"/>
    <mergeCell ref="B221:G221"/>
    <mergeCell ref="K221:M221"/>
    <mergeCell ref="B222:G222"/>
    <mergeCell ref="K222:M222"/>
    <mergeCell ref="B223:G223"/>
    <mergeCell ref="K223:M223"/>
    <mergeCell ref="B218:G218"/>
    <mergeCell ref="K218:M218"/>
    <mergeCell ref="B219:G219"/>
    <mergeCell ref="K219:M219"/>
    <mergeCell ref="B220:G220"/>
    <mergeCell ref="K220:M220"/>
    <mergeCell ref="B215:G215"/>
    <mergeCell ref="K215:M215"/>
    <mergeCell ref="B216:G216"/>
    <mergeCell ref="K216:M216"/>
    <mergeCell ref="B217:G217"/>
    <mergeCell ref="K217:M217"/>
    <mergeCell ref="B212:G212"/>
    <mergeCell ref="K212:M212"/>
    <mergeCell ref="B213:G213"/>
    <mergeCell ref="K213:M213"/>
    <mergeCell ref="B214:G214"/>
    <mergeCell ref="K214:M214"/>
    <mergeCell ref="B209:G209"/>
    <mergeCell ref="K209:M209"/>
    <mergeCell ref="B210:G210"/>
    <mergeCell ref="K210:M210"/>
    <mergeCell ref="B211:G211"/>
    <mergeCell ref="K211:M211"/>
    <mergeCell ref="B206:G206"/>
    <mergeCell ref="K206:M206"/>
    <mergeCell ref="B207:G207"/>
    <mergeCell ref="K207:M207"/>
    <mergeCell ref="B208:G208"/>
    <mergeCell ref="K208:M208"/>
    <mergeCell ref="B203:G203"/>
    <mergeCell ref="K203:M203"/>
    <mergeCell ref="B204:G204"/>
    <mergeCell ref="K204:M204"/>
    <mergeCell ref="B205:G205"/>
    <mergeCell ref="K205:M205"/>
    <mergeCell ref="B200:G200"/>
    <mergeCell ref="K200:M200"/>
    <mergeCell ref="B201:G201"/>
    <mergeCell ref="K201:M201"/>
    <mergeCell ref="B202:G202"/>
    <mergeCell ref="K202:M202"/>
    <mergeCell ref="B197:G197"/>
    <mergeCell ref="K197:M197"/>
    <mergeCell ref="B198:G198"/>
    <mergeCell ref="K198:M198"/>
    <mergeCell ref="B199:G199"/>
    <mergeCell ref="K199:M199"/>
    <mergeCell ref="B194:G194"/>
    <mergeCell ref="K194:M194"/>
    <mergeCell ref="B195:G195"/>
    <mergeCell ref="K195:M195"/>
    <mergeCell ref="B196:G196"/>
    <mergeCell ref="K196:M196"/>
    <mergeCell ref="B191:G191"/>
    <mergeCell ref="K191:M191"/>
    <mergeCell ref="B192:G192"/>
    <mergeCell ref="K192:M192"/>
    <mergeCell ref="B193:G193"/>
    <mergeCell ref="K193:M193"/>
    <mergeCell ref="B188:G188"/>
    <mergeCell ref="K188:M188"/>
    <mergeCell ref="B189:G189"/>
    <mergeCell ref="K189:M189"/>
    <mergeCell ref="B190:G190"/>
    <mergeCell ref="K190:M190"/>
    <mergeCell ref="B185:G185"/>
    <mergeCell ref="K185:M185"/>
    <mergeCell ref="B186:G186"/>
    <mergeCell ref="K186:M186"/>
    <mergeCell ref="B187:G187"/>
    <mergeCell ref="K187:M187"/>
    <mergeCell ref="B182:G182"/>
    <mergeCell ref="K182:M182"/>
    <mergeCell ref="B183:G183"/>
    <mergeCell ref="K183:M183"/>
    <mergeCell ref="B184:G184"/>
    <mergeCell ref="K184:M184"/>
    <mergeCell ref="B179:G179"/>
    <mergeCell ref="K179:M179"/>
    <mergeCell ref="B180:G180"/>
    <mergeCell ref="K180:M180"/>
    <mergeCell ref="B181:G181"/>
    <mergeCell ref="K181:M181"/>
    <mergeCell ref="B176:G176"/>
    <mergeCell ref="K176:M176"/>
    <mergeCell ref="B177:G177"/>
    <mergeCell ref="K177:M177"/>
    <mergeCell ref="B178:G178"/>
    <mergeCell ref="K178:M178"/>
    <mergeCell ref="B173:G173"/>
    <mergeCell ref="K173:M173"/>
    <mergeCell ref="B174:G174"/>
    <mergeCell ref="K174:M174"/>
    <mergeCell ref="B175:G175"/>
    <mergeCell ref="K175:M175"/>
    <mergeCell ref="B170:G170"/>
    <mergeCell ref="K170:M170"/>
    <mergeCell ref="B171:G171"/>
    <mergeCell ref="K171:M171"/>
    <mergeCell ref="B172:G172"/>
    <mergeCell ref="K172:M172"/>
    <mergeCell ref="B167:G167"/>
    <mergeCell ref="K167:M167"/>
    <mergeCell ref="B168:G168"/>
    <mergeCell ref="K168:M168"/>
    <mergeCell ref="B169:G169"/>
    <mergeCell ref="K169:M169"/>
    <mergeCell ref="B164:G164"/>
    <mergeCell ref="K164:M164"/>
    <mergeCell ref="B165:G165"/>
    <mergeCell ref="K165:M165"/>
    <mergeCell ref="B166:G166"/>
    <mergeCell ref="K166:M166"/>
    <mergeCell ref="B161:G161"/>
    <mergeCell ref="K161:M161"/>
    <mergeCell ref="B162:G162"/>
    <mergeCell ref="K162:M162"/>
    <mergeCell ref="B163:G163"/>
    <mergeCell ref="K163:M163"/>
    <mergeCell ref="B158:G158"/>
    <mergeCell ref="K158:M158"/>
    <mergeCell ref="B159:G159"/>
    <mergeCell ref="K159:M159"/>
    <mergeCell ref="B160:G160"/>
    <mergeCell ref="K160:M160"/>
    <mergeCell ref="B155:G155"/>
    <mergeCell ref="K155:M155"/>
    <mergeCell ref="B156:G156"/>
    <mergeCell ref="K156:M156"/>
    <mergeCell ref="B157:G157"/>
    <mergeCell ref="K157:M157"/>
    <mergeCell ref="B152:G152"/>
    <mergeCell ref="K152:M152"/>
    <mergeCell ref="B153:G153"/>
    <mergeCell ref="K153:M153"/>
    <mergeCell ref="B154:G154"/>
    <mergeCell ref="K154:M154"/>
    <mergeCell ref="B149:G149"/>
    <mergeCell ref="K149:M149"/>
    <mergeCell ref="B150:G150"/>
    <mergeCell ref="K150:M150"/>
    <mergeCell ref="B151:G151"/>
    <mergeCell ref="K151:M151"/>
    <mergeCell ref="B146:G146"/>
    <mergeCell ref="K146:M146"/>
    <mergeCell ref="B147:G147"/>
    <mergeCell ref="K147:M147"/>
    <mergeCell ref="B148:G148"/>
    <mergeCell ref="K148:M148"/>
    <mergeCell ref="B143:G143"/>
    <mergeCell ref="K143:M143"/>
    <mergeCell ref="B144:G144"/>
    <mergeCell ref="K144:M144"/>
    <mergeCell ref="B145:G145"/>
    <mergeCell ref="K145:M145"/>
    <mergeCell ref="B140:G140"/>
    <mergeCell ref="K140:M140"/>
    <mergeCell ref="B141:G141"/>
    <mergeCell ref="K141:M141"/>
    <mergeCell ref="B142:G142"/>
    <mergeCell ref="K142:M142"/>
    <mergeCell ref="B137:G137"/>
    <mergeCell ref="K137:M137"/>
    <mergeCell ref="B138:G138"/>
    <mergeCell ref="K138:M138"/>
    <mergeCell ref="B139:G139"/>
    <mergeCell ref="K139:M139"/>
    <mergeCell ref="B134:G134"/>
    <mergeCell ref="K134:M134"/>
    <mergeCell ref="B135:G135"/>
    <mergeCell ref="K135:M135"/>
    <mergeCell ref="B136:G136"/>
    <mergeCell ref="K136:M136"/>
    <mergeCell ref="B131:G131"/>
    <mergeCell ref="K131:M131"/>
    <mergeCell ref="B132:G132"/>
    <mergeCell ref="K132:M132"/>
    <mergeCell ref="B133:G133"/>
    <mergeCell ref="K133:M133"/>
    <mergeCell ref="B128:G128"/>
    <mergeCell ref="K128:M128"/>
    <mergeCell ref="B129:G129"/>
    <mergeCell ref="K129:M129"/>
    <mergeCell ref="B130:G130"/>
    <mergeCell ref="K130:M130"/>
    <mergeCell ref="B125:G125"/>
    <mergeCell ref="K125:M125"/>
    <mergeCell ref="B126:G126"/>
    <mergeCell ref="K126:M126"/>
    <mergeCell ref="B127:G127"/>
    <mergeCell ref="K127:M127"/>
    <mergeCell ref="B122:G122"/>
    <mergeCell ref="K122:M122"/>
    <mergeCell ref="B123:G123"/>
    <mergeCell ref="K123:M123"/>
    <mergeCell ref="B124:G124"/>
    <mergeCell ref="K124:M124"/>
    <mergeCell ref="B119:G119"/>
    <mergeCell ref="K119:M119"/>
    <mergeCell ref="B120:G120"/>
    <mergeCell ref="K120:M120"/>
    <mergeCell ref="B121:G121"/>
    <mergeCell ref="K121:M121"/>
    <mergeCell ref="B116:G116"/>
    <mergeCell ref="K116:M116"/>
    <mergeCell ref="B117:G117"/>
    <mergeCell ref="K117:M117"/>
    <mergeCell ref="B118:G118"/>
    <mergeCell ref="K118:M118"/>
    <mergeCell ref="B113:G113"/>
    <mergeCell ref="K113:M113"/>
    <mergeCell ref="B114:G114"/>
    <mergeCell ref="K114:M114"/>
    <mergeCell ref="B115:G115"/>
    <mergeCell ref="K115:M115"/>
    <mergeCell ref="B110:G110"/>
    <mergeCell ref="K110:M110"/>
    <mergeCell ref="B111:G111"/>
    <mergeCell ref="K111:M111"/>
    <mergeCell ref="B112:G112"/>
    <mergeCell ref="K112:M112"/>
    <mergeCell ref="B107:G107"/>
    <mergeCell ref="K107:M107"/>
    <mergeCell ref="B108:G108"/>
    <mergeCell ref="K108:M108"/>
    <mergeCell ref="B109:G109"/>
    <mergeCell ref="K109:M109"/>
    <mergeCell ref="B104:G104"/>
    <mergeCell ref="K104:M104"/>
    <mergeCell ref="B105:G105"/>
    <mergeCell ref="K105:M105"/>
    <mergeCell ref="B106:G106"/>
    <mergeCell ref="K106:M106"/>
    <mergeCell ref="B101:G101"/>
    <mergeCell ref="K101:M101"/>
    <mergeCell ref="B102:G102"/>
    <mergeCell ref="K102:M102"/>
    <mergeCell ref="B103:G103"/>
    <mergeCell ref="K103:M103"/>
    <mergeCell ref="B98:G98"/>
    <mergeCell ref="K98:M98"/>
    <mergeCell ref="B99:G99"/>
    <mergeCell ref="K99:M99"/>
    <mergeCell ref="B100:G100"/>
    <mergeCell ref="K100:M100"/>
    <mergeCell ref="B95:G95"/>
    <mergeCell ref="K95:M95"/>
    <mergeCell ref="B96:G96"/>
    <mergeCell ref="K96:M96"/>
    <mergeCell ref="B97:G97"/>
    <mergeCell ref="K97:M97"/>
    <mergeCell ref="B92:G92"/>
    <mergeCell ref="K92:M92"/>
    <mergeCell ref="B93:G93"/>
    <mergeCell ref="K93:M93"/>
    <mergeCell ref="B94:G94"/>
    <mergeCell ref="K94:M94"/>
    <mergeCell ref="B89:G89"/>
    <mergeCell ref="K89:M89"/>
    <mergeCell ref="B90:G90"/>
    <mergeCell ref="K90:M90"/>
    <mergeCell ref="B91:G91"/>
    <mergeCell ref="K91:M91"/>
    <mergeCell ref="B86:G86"/>
    <mergeCell ref="K86:M86"/>
    <mergeCell ref="B87:G87"/>
    <mergeCell ref="K87:M87"/>
    <mergeCell ref="B88:G88"/>
    <mergeCell ref="K88:M88"/>
    <mergeCell ref="B83:G83"/>
    <mergeCell ref="K83:M83"/>
    <mergeCell ref="B84:G84"/>
    <mergeCell ref="K84:M84"/>
    <mergeCell ref="B85:G85"/>
    <mergeCell ref="K85:M85"/>
    <mergeCell ref="B80:G80"/>
    <mergeCell ref="K80:M80"/>
    <mergeCell ref="B81:G81"/>
    <mergeCell ref="K81:M81"/>
    <mergeCell ref="B82:G82"/>
    <mergeCell ref="K82:M82"/>
    <mergeCell ref="B77:G77"/>
    <mergeCell ref="K77:M77"/>
    <mergeCell ref="B78:G78"/>
    <mergeCell ref="K78:M78"/>
    <mergeCell ref="B79:G79"/>
    <mergeCell ref="K79:M79"/>
    <mergeCell ref="B74:G74"/>
    <mergeCell ref="K74:M74"/>
    <mergeCell ref="B75:G75"/>
    <mergeCell ref="K75:M75"/>
    <mergeCell ref="B76:G76"/>
    <mergeCell ref="K76:M76"/>
    <mergeCell ref="B71:G71"/>
    <mergeCell ref="K71:M71"/>
    <mergeCell ref="B72:G72"/>
    <mergeCell ref="K72:M72"/>
    <mergeCell ref="B73:G73"/>
    <mergeCell ref="K73:M73"/>
    <mergeCell ref="B68:G68"/>
    <mergeCell ref="K68:M68"/>
    <mergeCell ref="B69:G69"/>
    <mergeCell ref="K69:M69"/>
    <mergeCell ref="B70:G70"/>
    <mergeCell ref="K70:M70"/>
    <mergeCell ref="B65:G65"/>
    <mergeCell ref="K65:M65"/>
    <mergeCell ref="B66:G66"/>
    <mergeCell ref="K66:M66"/>
    <mergeCell ref="B67:G67"/>
    <mergeCell ref="K67:M67"/>
    <mergeCell ref="B62:G62"/>
    <mergeCell ref="K62:M62"/>
    <mergeCell ref="B63:G63"/>
    <mergeCell ref="K63:M63"/>
    <mergeCell ref="B64:G64"/>
    <mergeCell ref="K64:M64"/>
    <mergeCell ref="B59:G59"/>
    <mergeCell ref="K59:M59"/>
    <mergeCell ref="B60:G60"/>
    <mergeCell ref="K60:M60"/>
    <mergeCell ref="B61:G61"/>
    <mergeCell ref="K61:M61"/>
    <mergeCell ref="B56:G56"/>
    <mergeCell ref="K56:M56"/>
    <mergeCell ref="B57:G57"/>
    <mergeCell ref="K57:M57"/>
    <mergeCell ref="B58:G58"/>
    <mergeCell ref="K58:M58"/>
    <mergeCell ref="B53:G53"/>
    <mergeCell ref="K53:M53"/>
    <mergeCell ref="B54:G54"/>
    <mergeCell ref="K54:M54"/>
    <mergeCell ref="B55:G55"/>
    <mergeCell ref="K55:M55"/>
    <mergeCell ref="B50:G50"/>
    <mergeCell ref="K50:M50"/>
    <mergeCell ref="B51:G51"/>
    <mergeCell ref="K51:M51"/>
    <mergeCell ref="B52:G52"/>
    <mergeCell ref="K52:M52"/>
    <mergeCell ref="B47:G47"/>
    <mergeCell ref="K47:M47"/>
    <mergeCell ref="B48:G48"/>
    <mergeCell ref="K48:M48"/>
    <mergeCell ref="B49:G49"/>
    <mergeCell ref="K49:M49"/>
    <mergeCell ref="B44:G44"/>
    <mergeCell ref="K44:M44"/>
    <mergeCell ref="B45:G45"/>
    <mergeCell ref="K45:M45"/>
    <mergeCell ref="B46:G46"/>
    <mergeCell ref="K46:M46"/>
    <mergeCell ref="B41:G41"/>
    <mergeCell ref="K41:M41"/>
    <mergeCell ref="B42:G42"/>
    <mergeCell ref="K42:M42"/>
    <mergeCell ref="B43:G43"/>
    <mergeCell ref="K43:M43"/>
    <mergeCell ref="B38:G38"/>
    <mergeCell ref="K38:M38"/>
    <mergeCell ref="B39:G39"/>
    <mergeCell ref="K39:M39"/>
    <mergeCell ref="B40:G40"/>
    <mergeCell ref="K40:M40"/>
    <mergeCell ref="B35:G35"/>
    <mergeCell ref="K35:M35"/>
    <mergeCell ref="B36:G36"/>
    <mergeCell ref="K36:M36"/>
    <mergeCell ref="B37:G37"/>
    <mergeCell ref="K37:M37"/>
    <mergeCell ref="B32:G32"/>
    <mergeCell ref="K32:M32"/>
    <mergeCell ref="B33:G33"/>
    <mergeCell ref="K33:M33"/>
    <mergeCell ref="B34:G34"/>
    <mergeCell ref="K34:M34"/>
    <mergeCell ref="B29:G29"/>
    <mergeCell ref="K29:M29"/>
    <mergeCell ref="B30:G30"/>
    <mergeCell ref="K30:M30"/>
    <mergeCell ref="B31:G31"/>
    <mergeCell ref="K31:M31"/>
    <mergeCell ref="B26:G26"/>
    <mergeCell ref="K26:M26"/>
    <mergeCell ref="B27:G27"/>
    <mergeCell ref="K27:M27"/>
    <mergeCell ref="B28:G28"/>
    <mergeCell ref="K28:M28"/>
    <mergeCell ref="B23:G23"/>
    <mergeCell ref="K23:M23"/>
    <mergeCell ref="B24:G24"/>
    <mergeCell ref="K24:M24"/>
    <mergeCell ref="B25:G25"/>
    <mergeCell ref="K25:M25"/>
    <mergeCell ref="B20:G20"/>
    <mergeCell ref="K20:M20"/>
    <mergeCell ref="B21:G21"/>
    <mergeCell ref="K21:M21"/>
    <mergeCell ref="B22:G22"/>
    <mergeCell ref="K22:M22"/>
    <mergeCell ref="B17:G17"/>
    <mergeCell ref="K17:M17"/>
    <mergeCell ref="B18:G18"/>
    <mergeCell ref="K18:M18"/>
    <mergeCell ref="B19:G19"/>
    <mergeCell ref="K19:M19"/>
    <mergeCell ref="B14:G14"/>
    <mergeCell ref="K14:M14"/>
    <mergeCell ref="B15:G15"/>
    <mergeCell ref="K15:M15"/>
    <mergeCell ref="B16:G16"/>
    <mergeCell ref="K16:M16"/>
    <mergeCell ref="Q10:Q11"/>
    <mergeCell ref="R10:S11"/>
    <mergeCell ref="U10:U11"/>
    <mergeCell ref="W10:W11"/>
    <mergeCell ref="B12:G12"/>
    <mergeCell ref="B13:G13"/>
    <mergeCell ref="K13:M13"/>
    <mergeCell ref="P1:W1"/>
    <mergeCell ref="O2:W2"/>
    <mergeCell ref="P3:W3"/>
    <mergeCell ref="Q4:W4"/>
    <mergeCell ref="A8:W8"/>
    <mergeCell ref="B10:G11"/>
    <mergeCell ref="H10:H11"/>
    <mergeCell ref="I10:I11"/>
    <mergeCell ref="J10:J11"/>
    <mergeCell ref="N10:O11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87"/>
  <sheetViews>
    <sheetView zoomScale="89" zoomScaleNormal="89" zoomScalePageLayoutView="0" workbookViewId="0" topLeftCell="A1">
      <selection activeCell="AB5" sqref="AB5"/>
    </sheetView>
  </sheetViews>
  <sheetFormatPr defaultColWidth="9.00390625" defaultRowHeight="12.75"/>
  <cols>
    <col min="1" max="1" width="1.75390625" style="2" customWidth="1"/>
    <col min="2" max="3" width="0.12890625" style="2" hidden="1" customWidth="1"/>
    <col min="4" max="4" width="2.00390625" style="2" hidden="1" customWidth="1"/>
    <col min="5" max="5" width="1.875" style="2" hidden="1" customWidth="1"/>
    <col min="6" max="6" width="0.12890625" style="2" hidden="1" customWidth="1"/>
    <col min="7" max="7" width="0.37109375" style="2" hidden="1" customWidth="1"/>
    <col min="8" max="8" width="43.00390625" style="2" customWidth="1"/>
    <col min="9" max="9" width="6.75390625" style="2" customWidth="1"/>
    <col min="10" max="10" width="8.125" style="2" customWidth="1"/>
    <col min="11" max="11" width="9.375" style="2" customWidth="1"/>
    <col min="12" max="12" width="5.625" style="2" customWidth="1"/>
    <col min="13" max="16" width="0" style="2" hidden="1" customWidth="1"/>
    <col min="17" max="17" width="12.00390625" style="2" customWidth="1"/>
    <col min="18" max="18" width="11.625" style="2" customWidth="1"/>
    <col min="19" max="19" width="10.375" style="2" customWidth="1"/>
    <col min="20" max="20" width="11.00390625" style="2" customWidth="1"/>
    <col min="21" max="21" width="11.125" style="2" customWidth="1"/>
    <col min="22" max="22" width="11.00390625" style="2" customWidth="1"/>
    <col min="23" max="26" width="0" style="2" hidden="1" customWidth="1"/>
    <col min="27" max="27" width="0.74609375" style="2" customWidth="1"/>
    <col min="28" max="234" width="9.125" style="2" customWidth="1"/>
    <col min="235" max="16384" width="9.125" style="2" customWidth="1"/>
  </cols>
  <sheetData>
    <row r="1" spans="20:22" ht="12.75">
      <c r="T1" s="167"/>
      <c r="U1" s="168"/>
      <c r="V1" s="168" t="s">
        <v>484</v>
      </c>
    </row>
    <row r="2" spans="20:22" ht="12.75">
      <c r="T2" s="167"/>
      <c r="U2" s="168"/>
      <c r="V2" s="168" t="s">
        <v>485</v>
      </c>
    </row>
    <row r="3" spans="20:22" ht="12.75">
      <c r="T3" s="167"/>
      <c r="U3" s="168"/>
      <c r="V3" s="168" t="s">
        <v>134</v>
      </c>
    </row>
    <row r="4" spans="20:22" ht="12.75">
      <c r="T4" s="167"/>
      <c r="U4" s="168"/>
      <c r="V4" s="168" t="s">
        <v>736</v>
      </c>
    </row>
    <row r="6" spans="8:22" ht="15.75">
      <c r="H6" s="551" t="s">
        <v>486</v>
      </c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</row>
    <row r="7" spans="1:27" ht="17.25" customHeight="1" thickBo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0"/>
      <c r="T7" s="170"/>
      <c r="U7" s="170"/>
      <c r="V7" s="181" t="s">
        <v>480</v>
      </c>
      <c r="W7" s="171"/>
      <c r="X7" s="171"/>
      <c r="Y7" s="171"/>
      <c r="Z7" s="171"/>
      <c r="AA7" s="171"/>
    </row>
    <row r="8" spans="1:27" s="11" customFormat="1" ht="12" customHeight="1" thickBot="1">
      <c r="A8" s="182"/>
      <c r="B8" s="553" t="s">
        <v>194</v>
      </c>
      <c r="C8" s="553"/>
      <c r="D8" s="553"/>
      <c r="E8" s="553"/>
      <c r="F8" s="553"/>
      <c r="G8" s="553"/>
      <c r="H8" s="554"/>
      <c r="I8" s="558" t="s">
        <v>487</v>
      </c>
      <c r="J8" s="558"/>
      <c r="K8" s="558"/>
      <c r="L8" s="558"/>
      <c r="M8" s="185"/>
      <c r="N8" s="186"/>
      <c r="O8" s="184" t="s">
        <v>488</v>
      </c>
      <c r="P8" s="187"/>
      <c r="Q8" s="559" t="s">
        <v>489</v>
      </c>
      <c r="R8" s="561" t="s">
        <v>490</v>
      </c>
      <c r="S8" s="562"/>
      <c r="T8" s="562"/>
      <c r="U8" s="562"/>
      <c r="V8" s="562"/>
      <c r="W8" s="189"/>
      <c r="X8" s="189"/>
      <c r="Y8" s="190"/>
      <c r="Z8" s="183"/>
      <c r="AA8" s="180"/>
    </row>
    <row r="9" spans="1:27" s="11" customFormat="1" ht="54.75" customHeight="1" thickBot="1">
      <c r="A9" s="182"/>
      <c r="B9" s="555"/>
      <c r="C9" s="555"/>
      <c r="D9" s="555"/>
      <c r="E9" s="555"/>
      <c r="F9" s="555"/>
      <c r="G9" s="555"/>
      <c r="H9" s="556"/>
      <c r="I9" s="563" t="s">
        <v>491</v>
      </c>
      <c r="J9" s="565" t="s">
        <v>732</v>
      </c>
      <c r="K9" s="565" t="s">
        <v>196</v>
      </c>
      <c r="L9" s="565" t="s">
        <v>481</v>
      </c>
      <c r="M9" s="191"/>
      <c r="N9" s="186"/>
      <c r="O9" s="192" t="s">
        <v>488</v>
      </c>
      <c r="P9" s="187"/>
      <c r="Q9" s="560"/>
      <c r="R9" s="559" t="s">
        <v>579</v>
      </c>
      <c r="S9" s="559" t="s">
        <v>580</v>
      </c>
      <c r="T9" s="559" t="s">
        <v>733</v>
      </c>
      <c r="U9" s="559" t="s">
        <v>734</v>
      </c>
      <c r="V9" s="559" t="s">
        <v>582</v>
      </c>
      <c r="W9" s="187"/>
      <c r="X9" s="194"/>
      <c r="Y9" s="195"/>
      <c r="Z9" s="188"/>
      <c r="AA9" s="180"/>
    </row>
    <row r="10" spans="1:27" s="11" customFormat="1" ht="87" customHeight="1" thickBot="1">
      <c r="A10" s="196"/>
      <c r="B10" s="557"/>
      <c r="C10" s="557"/>
      <c r="D10" s="557"/>
      <c r="E10" s="557"/>
      <c r="F10" s="557"/>
      <c r="G10" s="557"/>
      <c r="H10" s="556"/>
      <c r="I10" s="564"/>
      <c r="J10" s="566"/>
      <c r="K10" s="566"/>
      <c r="L10" s="566"/>
      <c r="M10" s="185"/>
      <c r="N10" s="186"/>
      <c r="O10" s="193" t="s">
        <v>492</v>
      </c>
      <c r="P10" s="185"/>
      <c r="Q10" s="560"/>
      <c r="R10" s="560"/>
      <c r="S10" s="560"/>
      <c r="T10" s="560"/>
      <c r="U10" s="560"/>
      <c r="V10" s="560"/>
      <c r="W10" s="185"/>
      <c r="X10" s="185"/>
      <c r="Y10" s="185"/>
      <c r="Z10" s="197" t="s">
        <v>493</v>
      </c>
      <c r="AA10" s="185"/>
    </row>
    <row r="11" spans="8:22" s="198" customFormat="1" ht="14.25" customHeight="1" thickBot="1">
      <c r="H11" s="199">
        <v>1</v>
      </c>
      <c r="I11" s="200">
        <v>2</v>
      </c>
      <c r="J11" s="200">
        <v>3</v>
      </c>
      <c r="K11" s="200">
        <v>4</v>
      </c>
      <c r="L11" s="200">
        <v>5</v>
      </c>
      <c r="M11" s="200"/>
      <c r="N11" s="200"/>
      <c r="O11" s="200"/>
      <c r="P11" s="200"/>
      <c r="Q11" s="200">
        <v>6</v>
      </c>
      <c r="R11" s="200">
        <v>7</v>
      </c>
      <c r="S11" s="200">
        <v>8</v>
      </c>
      <c r="T11" s="200">
        <v>9</v>
      </c>
      <c r="U11" s="200">
        <v>10</v>
      </c>
      <c r="V11" s="201">
        <v>11</v>
      </c>
    </row>
    <row r="12" spans="1:27" s="11" customFormat="1" ht="32.25" customHeight="1">
      <c r="A12" s="202"/>
      <c r="B12" s="567" t="s">
        <v>494</v>
      </c>
      <c r="C12" s="568"/>
      <c r="D12" s="568"/>
      <c r="E12" s="568"/>
      <c r="F12" s="568"/>
      <c r="G12" s="568"/>
      <c r="H12" s="569"/>
      <c r="I12" s="203">
        <v>834</v>
      </c>
      <c r="J12" s="204">
        <v>0</v>
      </c>
      <c r="K12" s="205">
        <v>0</v>
      </c>
      <c r="L12" s="203">
        <v>0</v>
      </c>
      <c r="M12" s="570"/>
      <c r="N12" s="571"/>
      <c r="O12" s="571"/>
      <c r="P12" s="572"/>
      <c r="Q12" s="206">
        <v>10003.6</v>
      </c>
      <c r="R12" s="206">
        <v>0</v>
      </c>
      <c r="S12" s="206">
        <v>0</v>
      </c>
      <c r="T12" s="206">
        <v>0</v>
      </c>
      <c r="U12" s="206">
        <v>0</v>
      </c>
      <c r="V12" s="206">
        <v>0</v>
      </c>
      <c r="W12" s="207">
        <v>0</v>
      </c>
      <c r="X12" s="208">
        <v>0</v>
      </c>
      <c r="Y12" s="208">
        <v>0</v>
      </c>
      <c r="Z12" s="208">
        <v>10003534</v>
      </c>
      <c r="AA12" s="209"/>
    </row>
    <row r="13" spans="1:27" s="11" customFormat="1" ht="30" customHeight="1">
      <c r="A13" s="202"/>
      <c r="B13" s="210"/>
      <c r="C13" s="573" t="s">
        <v>226</v>
      </c>
      <c r="D13" s="574"/>
      <c r="E13" s="574"/>
      <c r="F13" s="574"/>
      <c r="G13" s="574"/>
      <c r="H13" s="575"/>
      <c r="I13" s="212">
        <v>834</v>
      </c>
      <c r="J13" s="213">
        <v>107</v>
      </c>
      <c r="K13" s="214">
        <v>0</v>
      </c>
      <c r="L13" s="212">
        <v>0</v>
      </c>
      <c r="M13" s="576"/>
      <c r="N13" s="577"/>
      <c r="O13" s="577"/>
      <c r="P13" s="578"/>
      <c r="Q13" s="215">
        <v>10003.6</v>
      </c>
      <c r="R13" s="215">
        <v>0</v>
      </c>
      <c r="S13" s="215">
        <v>0</v>
      </c>
      <c r="T13" s="215">
        <v>0</v>
      </c>
      <c r="U13" s="215">
        <v>0</v>
      </c>
      <c r="V13" s="215">
        <v>0</v>
      </c>
      <c r="W13" s="216">
        <v>0</v>
      </c>
      <c r="X13" s="217">
        <v>0</v>
      </c>
      <c r="Y13" s="217">
        <v>0</v>
      </c>
      <c r="Z13" s="217">
        <v>10003534</v>
      </c>
      <c r="AA13" s="209"/>
    </row>
    <row r="14" spans="1:27" s="11" customFormat="1" ht="15" customHeight="1">
      <c r="A14" s="202"/>
      <c r="B14" s="218"/>
      <c r="C14" s="211"/>
      <c r="D14" s="579" t="s">
        <v>227</v>
      </c>
      <c r="E14" s="574"/>
      <c r="F14" s="574"/>
      <c r="G14" s="574"/>
      <c r="H14" s="575"/>
      <c r="I14" s="220">
        <v>834</v>
      </c>
      <c r="J14" s="221">
        <v>107</v>
      </c>
      <c r="K14" s="222">
        <v>200000</v>
      </c>
      <c r="L14" s="220">
        <v>0</v>
      </c>
      <c r="M14" s="580"/>
      <c r="N14" s="581"/>
      <c r="O14" s="581"/>
      <c r="P14" s="582"/>
      <c r="Q14" s="223">
        <v>10003.6</v>
      </c>
      <c r="R14" s="223">
        <v>0</v>
      </c>
      <c r="S14" s="223">
        <v>0</v>
      </c>
      <c r="T14" s="223">
        <v>0</v>
      </c>
      <c r="U14" s="223">
        <v>0</v>
      </c>
      <c r="V14" s="223">
        <v>0</v>
      </c>
      <c r="W14" s="216">
        <v>0</v>
      </c>
      <c r="X14" s="217">
        <v>0</v>
      </c>
      <c r="Y14" s="217">
        <v>0</v>
      </c>
      <c r="Z14" s="217">
        <v>10003534</v>
      </c>
      <c r="AA14" s="209"/>
    </row>
    <row r="15" spans="1:27" s="11" customFormat="1" ht="18" customHeight="1">
      <c r="A15" s="202"/>
      <c r="B15" s="218"/>
      <c r="C15" s="224"/>
      <c r="D15" s="219"/>
      <c r="E15" s="579" t="s">
        <v>227</v>
      </c>
      <c r="F15" s="574"/>
      <c r="G15" s="574"/>
      <c r="H15" s="575"/>
      <c r="I15" s="220">
        <v>834</v>
      </c>
      <c r="J15" s="221">
        <v>107</v>
      </c>
      <c r="K15" s="222">
        <v>200000</v>
      </c>
      <c r="L15" s="220">
        <v>0</v>
      </c>
      <c r="M15" s="580"/>
      <c r="N15" s="581"/>
      <c r="O15" s="581"/>
      <c r="P15" s="582"/>
      <c r="Q15" s="223">
        <v>10003.6</v>
      </c>
      <c r="R15" s="223">
        <v>0</v>
      </c>
      <c r="S15" s="223">
        <v>0</v>
      </c>
      <c r="T15" s="223">
        <v>0</v>
      </c>
      <c r="U15" s="223">
        <v>0</v>
      </c>
      <c r="V15" s="223">
        <v>0</v>
      </c>
      <c r="W15" s="216">
        <v>0</v>
      </c>
      <c r="X15" s="217">
        <v>0</v>
      </c>
      <c r="Y15" s="217">
        <v>0</v>
      </c>
      <c r="Z15" s="217">
        <v>10003534</v>
      </c>
      <c r="AA15" s="209"/>
    </row>
    <row r="16" spans="1:27" s="11" customFormat="1" ht="25.5" customHeight="1">
      <c r="A16" s="202"/>
      <c r="B16" s="218"/>
      <c r="C16" s="224"/>
      <c r="D16" s="225"/>
      <c r="E16" s="219"/>
      <c r="F16" s="579" t="s">
        <v>228</v>
      </c>
      <c r="G16" s="574"/>
      <c r="H16" s="575"/>
      <c r="I16" s="220">
        <v>834</v>
      </c>
      <c r="J16" s="221">
        <v>107</v>
      </c>
      <c r="K16" s="222">
        <v>200003</v>
      </c>
      <c r="L16" s="220">
        <v>0</v>
      </c>
      <c r="M16" s="580"/>
      <c r="N16" s="581"/>
      <c r="O16" s="581"/>
      <c r="P16" s="582"/>
      <c r="Q16" s="223">
        <v>10003.6</v>
      </c>
      <c r="R16" s="223">
        <v>0</v>
      </c>
      <c r="S16" s="223">
        <v>0</v>
      </c>
      <c r="T16" s="223">
        <v>0</v>
      </c>
      <c r="U16" s="223">
        <v>0</v>
      </c>
      <c r="V16" s="223">
        <v>0</v>
      </c>
      <c r="W16" s="216">
        <v>0</v>
      </c>
      <c r="X16" s="217">
        <v>0</v>
      </c>
      <c r="Y16" s="217">
        <v>0</v>
      </c>
      <c r="Z16" s="217">
        <v>10003534</v>
      </c>
      <c r="AA16" s="209"/>
    </row>
    <row r="17" spans="1:27" s="11" customFormat="1" ht="24" customHeight="1">
      <c r="A17" s="202"/>
      <c r="B17" s="218"/>
      <c r="C17" s="224"/>
      <c r="D17" s="225"/>
      <c r="E17" s="225"/>
      <c r="F17" s="219"/>
      <c r="G17" s="583" t="s">
        <v>207</v>
      </c>
      <c r="H17" s="575"/>
      <c r="I17" s="220">
        <v>834</v>
      </c>
      <c r="J17" s="221">
        <v>107</v>
      </c>
      <c r="K17" s="222">
        <v>200003</v>
      </c>
      <c r="L17" s="220">
        <v>500</v>
      </c>
      <c r="M17" s="580"/>
      <c r="N17" s="581"/>
      <c r="O17" s="581"/>
      <c r="P17" s="582"/>
      <c r="Q17" s="223">
        <v>10003.6</v>
      </c>
      <c r="R17" s="223">
        <v>0</v>
      </c>
      <c r="S17" s="223">
        <v>0</v>
      </c>
      <c r="T17" s="223">
        <v>0</v>
      </c>
      <c r="U17" s="223">
        <v>0</v>
      </c>
      <c r="V17" s="223">
        <v>0</v>
      </c>
      <c r="W17" s="216">
        <v>0</v>
      </c>
      <c r="X17" s="217">
        <v>0</v>
      </c>
      <c r="Y17" s="217">
        <v>0</v>
      </c>
      <c r="Z17" s="217">
        <v>10003534</v>
      </c>
      <c r="AA17" s="209"/>
    </row>
    <row r="18" spans="1:27" s="11" customFormat="1" ht="41.25" customHeight="1">
      <c r="A18" s="202"/>
      <c r="B18" s="584" t="s">
        <v>223</v>
      </c>
      <c r="C18" s="574"/>
      <c r="D18" s="574"/>
      <c r="E18" s="574"/>
      <c r="F18" s="574"/>
      <c r="G18" s="574"/>
      <c r="H18" s="575"/>
      <c r="I18" s="226">
        <v>900</v>
      </c>
      <c r="J18" s="227">
        <v>0</v>
      </c>
      <c r="K18" s="228">
        <v>0</v>
      </c>
      <c r="L18" s="226">
        <v>0</v>
      </c>
      <c r="M18" s="585"/>
      <c r="N18" s="586"/>
      <c r="O18" s="586"/>
      <c r="P18" s="587"/>
      <c r="Q18" s="229">
        <v>153771.2</v>
      </c>
      <c r="R18" s="229">
        <v>22646.1</v>
      </c>
      <c r="S18" s="229">
        <v>4529.2</v>
      </c>
      <c r="T18" s="229">
        <v>554.1</v>
      </c>
      <c r="U18" s="229">
        <v>0</v>
      </c>
      <c r="V18" s="229">
        <v>0</v>
      </c>
      <c r="W18" s="216">
        <v>0</v>
      </c>
      <c r="X18" s="217">
        <v>0</v>
      </c>
      <c r="Y18" s="217">
        <v>0</v>
      </c>
      <c r="Z18" s="217">
        <v>153771197.97</v>
      </c>
      <c r="AA18" s="209"/>
    </row>
    <row r="19" spans="1:27" s="11" customFormat="1" ht="55.5" customHeight="1">
      <c r="A19" s="202"/>
      <c r="B19" s="210"/>
      <c r="C19" s="573" t="s">
        <v>221</v>
      </c>
      <c r="D19" s="574"/>
      <c r="E19" s="574"/>
      <c r="F19" s="574"/>
      <c r="G19" s="574"/>
      <c r="H19" s="575"/>
      <c r="I19" s="212">
        <v>900</v>
      </c>
      <c r="J19" s="213">
        <v>106</v>
      </c>
      <c r="K19" s="214">
        <v>0</v>
      </c>
      <c r="L19" s="212">
        <v>0</v>
      </c>
      <c r="M19" s="576"/>
      <c r="N19" s="577"/>
      <c r="O19" s="577"/>
      <c r="P19" s="578"/>
      <c r="Q19" s="215">
        <v>30318.3</v>
      </c>
      <c r="R19" s="215">
        <v>22646.1</v>
      </c>
      <c r="S19" s="215">
        <v>4529.2</v>
      </c>
      <c r="T19" s="215">
        <v>0</v>
      </c>
      <c r="U19" s="215">
        <v>0</v>
      </c>
      <c r="V19" s="215">
        <v>0</v>
      </c>
      <c r="W19" s="216">
        <v>0</v>
      </c>
      <c r="X19" s="217">
        <v>0</v>
      </c>
      <c r="Y19" s="217">
        <v>0</v>
      </c>
      <c r="Z19" s="217">
        <v>30318320</v>
      </c>
      <c r="AA19" s="209"/>
    </row>
    <row r="20" spans="1:27" s="11" customFormat="1" ht="27.75" customHeight="1">
      <c r="A20" s="202"/>
      <c r="B20" s="218"/>
      <c r="C20" s="211"/>
      <c r="D20" s="579" t="s">
        <v>201</v>
      </c>
      <c r="E20" s="574"/>
      <c r="F20" s="574"/>
      <c r="G20" s="574"/>
      <c r="H20" s="575"/>
      <c r="I20" s="220">
        <v>900</v>
      </c>
      <c r="J20" s="221">
        <v>106</v>
      </c>
      <c r="K20" s="222">
        <v>20000</v>
      </c>
      <c r="L20" s="220">
        <v>0</v>
      </c>
      <c r="M20" s="580"/>
      <c r="N20" s="581"/>
      <c r="O20" s="581"/>
      <c r="P20" s="582"/>
      <c r="Q20" s="223">
        <v>30318.3</v>
      </c>
      <c r="R20" s="223">
        <v>22646.1</v>
      </c>
      <c r="S20" s="223">
        <v>4529.2</v>
      </c>
      <c r="T20" s="223">
        <v>0</v>
      </c>
      <c r="U20" s="223">
        <v>0</v>
      </c>
      <c r="V20" s="223">
        <v>0</v>
      </c>
      <c r="W20" s="216">
        <v>0</v>
      </c>
      <c r="X20" s="217">
        <v>0</v>
      </c>
      <c r="Y20" s="217">
        <v>0</v>
      </c>
      <c r="Z20" s="217">
        <v>30318320</v>
      </c>
      <c r="AA20" s="209"/>
    </row>
    <row r="21" spans="1:27" s="11" customFormat="1" ht="12.75" customHeight="1">
      <c r="A21" s="202"/>
      <c r="B21" s="218"/>
      <c r="C21" s="224"/>
      <c r="D21" s="219"/>
      <c r="E21" s="579" t="s">
        <v>205</v>
      </c>
      <c r="F21" s="574"/>
      <c r="G21" s="574"/>
      <c r="H21" s="575"/>
      <c r="I21" s="220">
        <v>900</v>
      </c>
      <c r="J21" s="221">
        <v>106</v>
      </c>
      <c r="K21" s="222">
        <v>20400</v>
      </c>
      <c r="L21" s="220">
        <v>0</v>
      </c>
      <c r="M21" s="580"/>
      <c r="N21" s="581"/>
      <c r="O21" s="581"/>
      <c r="P21" s="582"/>
      <c r="Q21" s="223">
        <v>30318.3</v>
      </c>
      <c r="R21" s="223">
        <v>22646.1</v>
      </c>
      <c r="S21" s="223">
        <v>4529.2</v>
      </c>
      <c r="T21" s="223">
        <v>0</v>
      </c>
      <c r="U21" s="223">
        <v>0</v>
      </c>
      <c r="V21" s="223">
        <v>0</v>
      </c>
      <c r="W21" s="216">
        <v>0</v>
      </c>
      <c r="X21" s="217">
        <v>0</v>
      </c>
      <c r="Y21" s="217">
        <v>0</v>
      </c>
      <c r="Z21" s="217">
        <v>30318320</v>
      </c>
      <c r="AA21" s="209"/>
    </row>
    <row r="22" spans="1:27" s="11" customFormat="1" ht="37.5" customHeight="1">
      <c r="A22" s="202"/>
      <c r="B22" s="218"/>
      <c r="C22" s="224"/>
      <c r="D22" s="225"/>
      <c r="E22" s="219"/>
      <c r="F22" s="579" t="s">
        <v>223</v>
      </c>
      <c r="G22" s="574"/>
      <c r="H22" s="575"/>
      <c r="I22" s="220">
        <v>900</v>
      </c>
      <c r="J22" s="221">
        <v>106</v>
      </c>
      <c r="K22" s="222">
        <v>20417</v>
      </c>
      <c r="L22" s="220">
        <v>0</v>
      </c>
      <c r="M22" s="580"/>
      <c r="N22" s="581"/>
      <c r="O22" s="581"/>
      <c r="P22" s="582"/>
      <c r="Q22" s="223">
        <v>30318.3</v>
      </c>
      <c r="R22" s="223">
        <v>22646.1</v>
      </c>
      <c r="S22" s="223">
        <v>4529.2</v>
      </c>
      <c r="T22" s="223">
        <v>0</v>
      </c>
      <c r="U22" s="223">
        <v>0</v>
      </c>
      <c r="V22" s="223">
        <v>0</v>
      </c>
      <c r="W22" s="216">
        <v>0</v>
      </c>
      <c r="X22" s="217">
        <v>0</v>
      </c>
      <c r="Y22" s="217">
        <v>0</v>
      </c>
      <c r="Z22" s="217">
        <v>30318320</v>
      </c>
      <c r="AA22" s="209"/>
    </row>
    <row r="23" spans="1:27" s="11" customFormat="1" ht="24.75" customHeight="1">
      <c r="A23" s="202"/>
      <c r="B23" s="218"/>
      <c r="C23" s="224"/>
      <c r="D23" s="225"/>
      <c r="E23" s="225"/>
      <c r="F23" s="219"/>
      <c r="G23" s="583" t="s">
        <v>207</v>
      </c>
      <c r="H23" s="575"/>
      <c r="I23" s="220">
        <v>900</v>
      </c>
      <c r="J23" s="221">
        <v>106</v>
      </c>
      <c r="K23" s="222">
        <v>20417</v>
      </c>
      <c r="L23" s="220">
        <v>500</v>
      </c>
      <c r="M23" s="580"/>
      <c r="N23" s="581"/>
      <c r="O23" s="581"/>
      <c r="P23" s="582"/>
      <c r="Q23" s="223">
        <v>30318.3</v>
      </c>
      <c r="R23" s="223">
        <v>22646.1</v>
      </c>
      <c r="S23" s="223">
        <v>4529.2</v>
      </c>
      <c r="T23" s="223">
        <v>0</v>
      </c>
      <c r="U23" s="223">
        <v>0</v>
      </c>
      <c r="V23" s="223">
        <v>0</v>
      </c>
      <c r="W23" s="216">
        <v>0</v>
      </c>
      <c r="X23" s="217">
        <v>0</v>
      </c>
      <c r="Y23" s="217">
        <v>0</v>
      </c>
      <c r="Z23" s="217">
        <v>30318320</v>
      </c>
      <c r="AA23" s="209"/>
    </row>
    <row r="24" spans="1:27" s="11" customFormat="1" ht="25.5" customHeight="1">
      <c r="A24" s="202"/>
      <c r="B24" s="210"/>
      <c r="C24" s="573" t="s">
        <v>229</v>
      </c>
      <c r="D24" s="574"/>
      <c r="E24" s="574"/>
      <c r="F24" s="574"/>
      <c r="G24" s="574"/>
      <c r="H24" s="575"/>
      <c r="I24" s="212">
        <v>900</v>
      </c>
      <c r="J24" s="213">
        <v>111</v>
      </c>
      <c r="K24" s="214">
        <v>0</v>
      </c>
      <c r="L24" s="212">
        <v>0</v>
      </c>
      <c r="M24" s="576"/>
      <c r="N24" s="577"/>
      <c r="O24" s="577"/>
      <c r="P24" s="578"/>
      <c r="Q24" s="215">
        <v>101738.8</v>
      </c>
      <c r="R24" s="215">
        <v>0</v>
      </c>
      <c r="S24" s="215">
        <v>0</v>
      </c>
      <c r="T24" s="215">
        <v>0</v>
      </c>
      <c r="U24" s="215">
        <v>0</v>
      </c>
      <c r="V24" s="215">
        <v>0</v>
      </c>
      <c r="W24" s="216">
        <v>0</v>
      </c>
      <c r="X24" s="217">
        <v>0</v>
      </c>
      <c r="Y24" s="217">
        <v>0</v>
      </c>
      <c r="Z24" s="217">
        <v>101738800</v>
      </c>
      <c r="AA24" s="209"/>
    </row>
    <row r="25" spans="1:27" s="11" customFormat="1" ht="21.75" customHeight="1">
      <c r="A25" s="202"/>
      <c r="B25" s="218"/>
      <c r="C25" s="211"/>
      <c r="D25" s="579" t="s">
        <v>230</v>
      </c>
      <c r="E25" s="574"/>
      <c r="F25" s="574"/>
      <c r="G25" s="574"/>
      <c r="H25" s="575"/>
      <c r="I25" s="220">
        <v>900</v>
      </c>
      <c r="J25" s="221">
        <v>111</v>
      </c>
      <c r="K25" s="222">
        <v>650000</v>
      </c>
      <c r="L25" s="220">
        <v>0</v>
      </c>
      <c r="M25" s="580"/>
      <c r="N25" s="581"/>
      <c r="O25" s="581"/>
      <c r="P25" s="582"/>
      <c r="Q25" s="223">
        <v>101738.8</v>
      </c>
      <c r="R25" s="223">
        <v>0</v>
      </c>
      <c r="S25" s="223">
        <v>0</v>
      </c>
      <c r="T25" s="223">
        <v>0</v>
      </c>
      <c r="U25" s="223">
        <v>0</v>
      </c>
      <c r="V25" s="223">
        <v>0</v>
      </c>
      <c r="W25" s="216">
        <v>0</v>
      </c>
      <c r="X25" s="217">
        <v>0</v>
      </c>
      <c r="Y25" s="217">
        <v>0</v>
      </c>
      <c r="Z25" s="217">
        <v>101738800</v>
      </c>
      <c r="AA25" s="209"/>
    </row>
    <row r="26" spans="1:27" s="11" customFormat="1" ht="27" customHeight="1">
      <c r="A26" s="202"/>
      <c r="B26" s="218"/>
      <c r="C26" s="224"/>
      <c r="D26" s="219"/>
      <c r="E26" s="579" t="s">
        <v>231</v>
      </c>
      <c r="F26" s="574"/>
      <c r="G26" s="574"/>
      <c r="H26" s="575"/>
      <c r="I26" s="220">
        <v>900</v>
      </c>
      <c r="J26" s="221">
        <v>111</v>
      </c>
      <c r="K26" s="222">
        <v>650300</v>
      </c>
      <c r="L26" s="220">
        <v>0</v>
      </c>
      <c r="M26" s="580"/>
      <c r="N26" s="581"/>
      <c r="O26" s="581"/>
      <c r="P26" s="582"/>
      <c r="Q26" s="223">
        <v>101738.8</v>
      </c>
      <c r="R26" s="223">
        <v>0</v>
      </c>
      <c r="S26" s="223">
        <v>0</v>
      </c>
      <c r="T26" s="223">
        <v>0</v>
      </c>
      <c r="U26" s="223">
        <v>0</v>
      </c>
      <c r="V26" s="223">
        <v>0</v>
      </c>
      <c r="W26" s="216">
        <v>0</v>
      </c>
      <c r="X26" s="217">
        <v>0</v>
      </c>
      <c r="Y26" s="217">
        <v>0</v>
      </c>
      <c r="Z26" s="217">
        <v>101738800</v>
      </c>
      <c r="AA26" s="209"/>
    </row>
    <row r="27" spans="1:27" s="11" customFormat="1" ht="31.5" customHeight="1">
      <c r="A27" s="202"/>
      <c r="B27" s="218"/>
      <c r="C27" s="224"/>
      <c r="D27" s="225"/>
      <c r="E27" s="219"/>
      <c r="F27" s="579" t="s">
        <v>506</v>
      </c>
      <c r="G27" s="574"/>
      <c r="H27" s="575"/>
      <c r="I27" s="220">
        <v>900</v>
      </c>
      <c r="J27" s="221">
        <v>111</v>
      </c>
      <c r="K27" s="222">
        <v>650301</v>
      </c>
      <c r="L27" s="220">
        <v>0</v>
      </c>
      <c r="M27" s="580"/>
      <c r="N27" s="581"/>
      <c r="O27" s="581"/>
      <c r="P27" s="582"/>
      <c r="Q27" s="223">
        <v>62825.8</v>
      </c>
      <c r="R27" s="223">
        <v>0</v>
      </c>
      <c r="S27" s="223">
        <v>0</v>
      </c>
      <c r="T27" s="223">
        <v>0</v>
      </c>
      <c r="U27" s="223">
        <v>0</v>
      </c>
      <c r="V27" s="223">
        <v>0</v>
      </c>
      <c r="W27" s="216">
        <v>0</v>
      </c>
      <c r="X27" s="217">
        <v>0</v>
      </c>
      <c r="Y27" s="217">
        <v>0</v>
      </c>
      <c r="Z27" s="217">
        <v>62825800</v>
      </c>
      <c r="AA27" s="209"/>
    </row>
    <row r="28" spans="1:27" s="11" customFormat="1" ht="12" customHeight="1">
      <c r="A28" s="202"/>
      <c r="B28" s="218"/>
      <c r="C28" s="224"/>
      <c r="D28" s="225"/>
      <c r="E28" s="225"/>
      <c r="F28" s="219"/>
      <c r="G28" s="583" t="s">
        <v>495</v>
      </c>
      <c r="H28" s="575"/>
      <c r="I28" s="220">
        <v>900</v>
      </c>
      <c r="J28" s="221">
        <v>111</v>
      </c>
      <c r="K28" s="222">
        <v>650301</v>
      </c>
      <c r="L28" s="220">
        <v>13</v>
      </c>
      <c r="M28" s="580"/>
      <c r="N28" s="581"/>
      <c r="O28" s="581"/>
      <c r="P28" s="582"/>
      <c r="Q28" s="223">
        <v>62825.8</v>
      </c>
      <c r="R28" s="223">
        <v>0</v>
      </c>
      <c r="S28" s="223">
        <v>0</v>
      </c>
      <c r="T28" s="223">
        <v>0</v>
      </c>
      <c r="U28" s="223">
        <v>0</v>
      </c>
      <c r="V28" s="223">
        <v>0</v>
      </c>
      <c r="W28" s="216">
        <v>0</v>
      </c>
      <c r="X28" s="217">
        <v>0</v>
      </c>
      <c r="Y28" s="217">
        <v>0</v>
      </c>
      <c r="Z28" s="217">
        <v>62825800</v>
      </c>
      <c r="AA28" s="209"/>
    </row>
    <row r="29" spans="1:27" s="11" customFormat="1" ht="12" customHeight="1">
      <c r="A29" s="202"/>
      <c r="B29" s="218"/>
      <c r="C29" s="224"/>
      <c r="D29" s="225"/>
      <c r="E29" s="219"/>
      <c r="F29" s="579" t="s">
        <v>233</v>
      </c>
      <c r="G29" s="574"/>
      <c r="H29" s="575"/>
      <c r="I29" s="220">
        <v>900</v>
      </c>
      <c r="J29" s="221">
        <v>111</v>
      </c>
      <c r="K29" s="222">
        <v>650302</v>
      </c>
      <c r="L29" s="220">
        <v>0</v>
      </c>
      <c r="M29" s="580"/>
      <c r="N29" s="581"/>
      <c r="O29" s="581"/>
      <c r="P29" s="582"/>
      <c r="Q29" s="223">
        <v>38913</v>
      </c>
      <c r="R29" s="223">
        <v>0</v>
      </c>
      <c r="S29" s="223">
        <v>0</v>
      </c>
      <c r="T29" s="223">
        <v>0</v>
      </c>
      <c r="U29" s="223">
        <v>0</v>
      </c>
      <c r="V29" s="223">
        <v>0</v>
      </c>
      <c r="W29" s="216">
        <v>0</v>
      </c>
      <c r="X29" s="217">
        <v>0</v>
      </c>
      <c r="Y29" s="217">
        <v>0</v>
      </c>
      <c r="Z29" s="217">
        <v>38913000</v>
      </c>
      <c r="AA29" s="209"/>
    </row>
    <row r="30" spans="1:27" s="11" customFormat="1" ht="12" customHeight="1">
      <c r="A30" s="202"/>
      <c r="B30" s="218"/>
      <c r="C30" s="224"/>
      <c r="D30" s="225"/>
      <c r="E30" s="225"/>
      <c r="F30" s="219"/>
      <c r="G30" s="583" t="s">
        <v>495</v>
      </c>
      <c r="H30" s="575"/>
      <c r="I30" s="220">
        <v>900</v>
      </c>
      <c r="J30" s="221">
        <v>111</v>
      </c>
      <c r="K30" s="222">
        <v>650302</v>
      </c>
      <c r="L30" s="220">
        <v>13</v>
      </c>
      <c r="M30" s="580"/>
      <c r="N30" s="581"/>
      <c r="O30" s="581"/>
      <c r="P30" s="582"/>
      <c r="Q30" s="223">
        <v>38913</v>
      </c>
      <c r="R30" s="223">
        <v>0</v>
      </c>
      <c r="S30" s="223">
        <v>0</v>
      </c>
      <c r="T30" s="223">
        <v>0</v>
      </c>
      <c r="U30" s="223">
        <v>0</v>
      </c>
      <c r="V30" s="223">
        <v>0</v>
      </c>
      <c r="W30" s="216">
        <v>0</v>
      </c>
      <c r="X30" s="217">
        <v>0</v>
      </c>
      <c r="Y30" s="217">
        <v>0</v>
      </c>
      <c r="Z30" s="217">
        <v>38913000</v>
      </c>
      <c r="AA30" s="209"/>
    </row>
    <row r="31" spans="1:27" s="11" customFormat="1" ht="12" customHeight="1">
      <c r="A31" s="202"/>
      <c r="B31" s="210"/>
      <c r="C31" s="573" t="s">
        <v>234</v>
      </c>
      <c r="D31" s="574"/>
      <c r="E31" s="574"/>
      <c r="F31" s="574"/>
      <c r="G31" s="574"/>
      <c r="H31" s="575"/>
      <c r="I31" s="212">
        <v>900</v>
      </c>
      <c r="J31" s="213">
        <v>112</v>
      </c>
      <c r="K31" s="214">
        <v>0</v>
      </c>
      <c r="L31" s="212">
        <v>0</v>
      </c>
      <c r="M31" s="576"/>
      <c r="N31" s="577"/>
      <c r="O31" s="577"/>
      <c r="P31" s="578"/>
      <c r="Q31" s="215">
        <v>3000</v>
      </c>
      <c r="R31" s="215">
        <v>0</v>
      </c>
      <c r="S31" s="215">
        <v>0</v>
      </c>
      <c r="T31" s="215">
        <v>0</v>
      </c>
      <c r="U31" s="215">
        <v>0</v>
      </c>
      <c r="V31" s="215">
        <v>0</v>
      </c>
      <c r="W31" s="216">
        <v>0</v>
      </c>
      <c r="X31" s="217">
        <v>0</v>
      </c>
      <c r="Y31" s="217">
        <v>0</v>
      </c>
      <c r="Z31" s="217">
        <v>3000000</v>
      </c>
      <c r="AA31" s="209"/>
    </row>
    <row r="32" spans="1:27" s="11" customFormat="1" ht="12" customHeight="1">
      <c r="A32" s="202"/>
      <c r="B32" s="218"/>
      <c r="C32" s="211"/>
      <c r="D32" s="579" t="s">
        <v>234</v>
      </c>
      <c r="E32" s="574"/>
      <c r="F32" s="574"/>
      <c r="G32" s="574"/>
      <c r="H32" s="575"/>
      <c r="I32" s="220">
        <v>900</v>
      </c>
      <c r="J32" s="221">
        <v>112</v>
      </c>
      <c r="K32" s="222">
        <v>700000</v>
      </c>
      <c r="L32" s="220">
        <v>0</v>
      </c>
      <c r="M32" s="580"/>
      <c r="N32" s="581"/>
      <c r="O32" s="581"/>
      <c r="P32" s="582"/>
      <c r="Q32" s="223">
        <v>3000</v>
      </c>
      <c r="R32" s="223">
        <v>0</v>
      </c>
      <c r="S32" s="223">
        <v>0</v>
      </c>
      <c r="T32" s="223">
        <v>0</v>
      </c>
      <c r="U32" s="223">
        <v>0</v>
      </c>
      <c r="V32" s="223">
        <v>0</v>
      </c>
      <c r="W32" s="216">
        <v>0</v>
      </c>
      <c r="X32" s="217">
        <v>0</v>
      </c>
      <c r="Y32" s="217">
        <v>0</v>
      </c>
      <c r="Z32" s="217">
        <v>3000000</v>
      </c>
      <c r="AA32" s="209"/>
    </row>
    <row r="33" spans="1:27" s="11" customFormat="1" ht="21.75" customHeight="1">
      <c r="A33" s="202"/>
      <c r="B33" s="218"/>
      <c r="C33" s="224"/>
      <c r="D33" s="219"/>
      <c r="E33" s="579" t="s">
        <v>235</v>
      </c>
      <c r="F33" s="574"/>
      <c r="G33" s="574"/>
      <c r="H33" s="575"/>
      <c r="I33" s="220">
        <v>900</v>
      </c>
      <c r="J33" s="221">
        <v>112</v>
      </c>
      <c r="K33" s="222">
        <v>700500</v>
      </c>
      <c r="L33" s="220">
        <v>0</v>
      </c>
      <c r="M33" s="580"/>
      <c r="N33" s="581"/>
      <c r="O33" s="581"/>
      <c r="P33" s="582"/>
      <c r="Q33" s="223">
        <v>3000</v>
      </c>
      <c r="R33" s="223">
        <v>0</v>
      </c>
      <c r="S33" s="223">
        <v>0</v>
      </c>
      <c r="T33" s="223">
        <v>0</v>
      </c>
      <c r="U33" s="223">
        <v>0</v>
      </c>
      <c r="V33" s="223">
        <v>0</v>
      </c>
      <c r="W33" s="216">
        <v>0</v>
      </c>
      <c r="X33" s="217">
        <v>0</v>
      </c>
      <c r="Y33" s="217">
        <v>0</v>
      </c>
      <c r="Z33" s="217">
        <v>3000000</v>
      </c>
      <c r="AA33" s="209"/>
    </row>
    <row r="34" spans="1:27" s="11" customFormat="1" ht="12" customHeight="1">
      <c r="A34" s="202"/>
      <c r="B34" s="218"/>
      <c r="C34" s="224"/>
      <c r="D34" s="225"/>
      <c r="E34" s="225"/>
      <c r="F34" s="219"/>
      <c r="G34" s="583" t="s">
        <v>495</v>
      </c>
      <c r="H34" s="575"/>
      <c r="I34" s="220">
        <v>900</v>
      </c>
      <c r="J34" s="221">
        <v>112</v>
      </c>
      <c r="K34" s="222">
        <v>700500</v>
      </c>
      <c r="L34" s="220">
        <v>13</v>
      </c>
      <c r="M34" s="580"/>
      <c r="N34" s="581"/>
      <c r="O34" s="581"/>
      <c r="P34" s="582"/>
      <c r="Q34" s="223">
        <v>3000</v>
      </c>
      <c r="R34" s="223">
        <v>0</v>
      </c>
      <c r="S34" s="223">
        <v>0</v>
      </c>
      <c r="T34" s="223">
        <v>0</v>
      </c>
      <c r="U34" s="223">
        <v>0</v>
      </c>
      <c r="V34" s="223">
        <v>0</v>
      </c>
      <c r="W34" s="216">
        <v>0</v>
      </c>
      <c r="X34" s="217">
        <v>0</v>
      </c>
      <c r="Y34" s="217">
        <v>0</v>
      </c>
      <c r="Z34" s="217">
        <v>3000000</v>
      </c>
      <c r="AA34" s="209"/>
    </row>
    <row r="35" spans="1:27" s="11" customFormat="1" ht="12" customHeight="1">
      <c r="A35" s="202"/>
      <c r="B35" s="210"/>
      <c r="C35" s="573" t="s">
        <v>279</v>
      </c>
      <c r="D35" s="574"/>
      <c r="E35" s="574"/>
      <c r="F35" s="574"/>
      <c r="G35" s="574"/>
      <c r="H35" s="575"/>
      <c r="I35" s="212">
        <v>900</v>
      </c>
      <c r="J35" s="213">
        <v>501</v>
      </c>
      <c r="K35" s="214">
        <v>0</v>
      </c>
      <c r="L35" s="212">
        <v>0</v>
      </c>
      <c r="M35" s="576"/>
      <c r="N35" s="577"/>
      <c r="O35" s="577"/>
      <c r="P35" s="578"/>
      <c r="Q35" s="215">
        <v>213.7</v>
      </c>
      <c r="R35" s="215">
        <v>0</v>
      </c>
      <c r="S35" s="215">
        <v>0</v>
      </c>
      <c r="T35" s="215">
        <v>0</v>
      </c>
      <c r="U35" s="215">
        <v>0</v>
      </c>
      <c r="V35" s="215">
        <v>0</v>
      </c>
      <c r="W35" s="216">
        <v>0</v>
      </c>
      <c r="X35" s="217">
        <v>0</v>
      </c>
      <c r="Y35" s="217">
        <v>0</v>
      </c>
      <c r="Z35" s="217">
        <v>213702</v>
      </c>
      <c r="AA35" s="209"/>
    </row>
    <row r="36" spans="1:27" s="11" customFormat="1" ht="13.5" customHeight="1">
      <c r="A36" s="202"/>
      <c r="B36" s="218"/>
      <c r="C36" s="211"/>
      <c r="D36" s="579" t="s">
        <v>282</v>
      </c>
      <c r="E36" s="574"/>
      <c r="F36" s="574"/>
      <c r="G36" s="574"/>
      <c r="H36" s="575"/>
      <c r="I36" s="220">
        <v>900</v>
      </c>
      <c r="J36" s="221">
        <v>501</v>
      </c>
      <c r="K36" s="222">
        <v>3500000</v>
      </c>
      <c r="L36" s="220">
        <v>0</v>
      </c>
      <c r="M36" s="580"/>
      <c r="N36" s="581"/>
      <c r="O36" s="581"/>
      <c r="P36" s="582"/>
      <c r="Q36" s="223">
        <v>213.7</v>
      </c>
      <c r="R36" s="223">
        <v>0</v>
      </c>
      <c r="S36" s="223">
        <v>0</v>
      </c>
      <c r="T36" s="223">
        <v>0</v>
      </c>
      <c r="U36" s="223">
        <v>0</v>
      </c>
      <c r="V36" s="223">
        <v>0</v>
      </c>
      <c r="W36" s="216">
        <v>0</v>
      </c>
      <c r="X36" s="217">
        <v>0</v>
      </c>
      <c r="Y36" s="217">
        <v>0</v>
      </c>
      <c r="Z36" s="217">
        <v>213702</v>
      </c>
      <c r="AA36" s="209"/>
    </row>
    <row r="37" spans="1:27" s="11" customFormat="1" ht="55.5" customHeight="1">
      <c r="A37" s="202"/>
      <c r="B37" s="218"/>
      <c r="C37" s="224"/>
      <c r="D37" s="219"/>
      <c r="E37" s="579" t="s">
        <v>283</v>
      </c>
      <c r="F37" s="574"/>
      <c r="G37" s="574"/>
      <c r="H37" s="575"/>
      <c r="I37" s="220">
        <v>900</v>
      </c>
      <c r="J37" s="221">
        <v>501</v>
      </c>
      <c r="K37" s="222">
        <v>3500100</v>
      </c>
      <c r="L37" s="220">
        <v>0</v>
      </c>
      <c r="M37" s="580"/>
      <c r="N37" s="581"/>
      <c r="O37" s="581"/>
      <c r="P37" s="582"/>
      <c r="Q37" s="223">
        <v>213.7</v>
      </c>
      <c r="R37" s="223">
        <v>0</v>
      </c>
      <c r="S37" s="223">
        <v>0</v>
      </c>
      <c r="T37" s="223">
        <v>0</v>
      </c>
      <c r="U37" s="223">
        <v>0</v>
      </c>
      <c r="V37" s="223">
        <v>0</v>
      </c>
      <c r="W37" s="216">
        <v>0</v>
      </c>
      <c r="X37" s="217">
        <v>0</v>
      </c>
      <c r="Y37" s="217">
        <v>0</v>
      </c>
      <c r="Z37" s="217">
        <v>213702</v>
      </c>
      <c r="AA37" s="209"/>
    </row>
    <row r="38" spans="1:27" s="11" customFormat="1" ht="26.25" customHeight="1">
      <c r="A38" s="202"/>
      <c r="B38" s="218"/>
      <c r="C38" s="224"/>
      <c r="D38" s="225"/>
      <c r="E38" s="219"/>
      <c r="F38" s="579" t="s">
        <v>284</v>
      </c>
      <c r="G38" s="574"/>
      <c r="H38" s="575"/>
      <c r="I38" s="220">
        <v>900</v>
      </c>
      <c r="J38" s="221">
        <v>501</v>
      </c>
      <c r="K38" s="222">
        <v>3500102</v>
      </c>
      <c r="L38" s="220">
        <v>0</v>
      </c>
      <c r="M38" s="580"/>
      <c r="N38" s="581"/>
      <c r="O38" s="581"/>
      <c r="P38" s="582"/>
      <c r="Q38" s="223">
        <v>213.7</v>
      </c>
      <c r="R38" s="223">
        <v>0</v>
      </c>
      <c r="S38" s="223">
        <v>0</v>
      </c>
      <c r="T38" s="223">
        <v>0</v>
      </c>
      <c r="U38" s="223">
        <v>0</v>
      </c>
      <c r="V38" s="223">
        <v>0</v>
      </c>
      <c r="W38" s="216">
        <v>0</v>
      </c>
      <c r="X38" s="217">
        <v>0</v>
      </c>
      <c r="Y38" s="217">
        <v>0</v>
      </c>
      <c r="Z38" s="217">
        <v>213702</v>
      </c>
      <c r="AA38" s="209"/>
    </row>
    <row r="39" spans="1:27" s="11" customFormat="1" ht="16.5" customHeight="1">
      <c r="A39" s="202"/>
      <c r="B39" s="218"/>
      <c r="C39" s="224"/>
      <c r="D39" s="225"/>
      <c r="E39" s="225"/>
      <c r="F39" s="219"/>
      <c r="G39" s="583" t="s">
        <v>496</v>
      </c>
      <c r="H39" s="575"/>
      <c r="I39" s="220">
        <v>900</v>
      </c>
      <c r="J39" s="221">
        <v>501</v>
      </c>
      <c r="K39" s="222">
        <v>3500102</v>
      </c>
      <c r="L39" s="220">
        <v>6</v>
      </c>
      <c r="M39" s="580"/>
      <c r="N39" s="581"/>
      <c r="O39" s="581"/>
      <c r="P39" s="582"/>
      <c r="Q39" s="223">
        <v>213.7</v>
      </c>
      <c r="R39" s="223">
        <v>0</v>
      </c>
      <c r="S39" s="223">
        <v>0</v>
      </c>
      <c r="T39" s="223">
        <v>0</v>
      </c>
      <c r="U39" s="223">
        <v>0</v>
      </c>
      <c r="V39" s="223">
        <v>0</v>
      </c>
      <c r="W39" s="216">
        <v>0</v>
      </c>
      <c r="X39" s="217">
        <v>0</v>
      </c>
      <c r="Y39" s="217">
        <v>0</v>
      </c>
      <c r="Z39" s="217">
        <v>213702</v>
      </c>
      <c r="AA39" s="209"/>
    </row>
    <row r="40" spans="1:27" s="11" customFormat="1" ht="12" customHeight="1">
      <c r="A40" s="202"/>
      <c r="B40" s="210"/>
      <c r="C40" s="573" t="s">
        <v>288</v>
      </c>
      <c r="D40" s="574"/>
      <c r="E40" s="574"/>
      <c r="F40" s="574"/>
      <c r="G40" s="574"/>
      <c r="H40" s="575"/>
      <c r="I40" s="212">
        <v>900</v>
      </c>
      <c r="J40" s="213">
        <v>502</v>
      </c>
      <c r="K40" s="214">
        <v>0</v>
      </c>
      <c r="L40" s="212">
        <v>0</v>
      </c>
      <c r="M40" s="576"/>
      <c r="N40" s="577"/>
      <c r="O40" s="577"/>
      <c r="P40" s="578"/>
      <c r="Q40" s="215">
        <v>17946.3</v>
      </c>
      <c r="R40" s="215">
        <v>0</v>
      </c>
      <c r="S40" s="215">
        <v>0</v>
      </c>
      <c r="T40" s="215">
        <v>0</v>
      </c>
      <c r="U40" s="215">
        <v>0</v>
      </c>
      <c r="V40" s="215">
        <v>0</v>
      </c>
      <c r="W40" s="216">
        <v>0</v>
      </c>
      <c r="X40" s="217">
        <v>0</v>
      </c>
      <c r="Y40" s="217">
        <v>0</v>
      </c>
      <c r="Z40" s="217">
        <v>17946260.85</v>
      </c>
      <c r="AA40" s="209"/>
    </row>
    <row r="41" spans="1:27" s="11" customFormat="1" ht="14.25" customHeight="1">
      <c r="A41" s="202"/>
      <c r="B41" s="218"/>
      <c r="C41" s="211"/>
      <c r="D41" s="579" t="s">
        <v>292</v>
      </c>
      <c r="E41" s="574"/>
      <c r="F41" s="574"/>
      <c r="G41" s="574"/>
      <c r="H41" s="575"/>
      <c r="I41" s="220">
        <v>900</v>
      </c>
      <c r="J41" s="221">
        <v>502</v>
      </c>
      <c r="K41" s="222">
        <v>3510000</v>
      </c>
      <c r="L41" s="220">
        <v>0</v>
      </c>
      <c r="M41" s="580"/>
      <c r="N41" s="581"/>
      <c r="O41" s="581"/>
      <c r="P41" s="582"/>
      <c r="Q41" s="223">
        <v>17946.3</v>
      </c>
      <c r="R41" s="223">
        <v>0</v>
      </c>
      <c r="S41" s="223">
        <v>0</v>
      </c>
      <c r="T41" s="223">
        <v>0</v>
      </c>
      <c r="U41" s="223">
        <v>0</v>
      </c>
      <c r="V41" s="223">
        <v>0</v>
      </c>
      <c r="W41" s="216">
        <v>0</v>
      </c>
      <c r="X41" s="217">
        <v>0</v>
      </c>
      <c r="Y41" s="217">
        <v>0</v>
      </c>
      <c r="Z41" s="217">
        <v>17946260.85</v>
      </c>
      <c r="AA41" s="209"/>
    </row>
    <row r="42" spans="1:27" s="11" customFormat="1" ht="58.5" customHeight="1">
      <c r="A42" s="202"/>
      <c r="B42" s="218"/>
      <c r="C42" s="224"/>
      <c r="D42" s="219"/>
      <c r="E42" s="579" t="s">
        <v>293</v>
      </c>
      <c r="F42" s="574"/>
      <c r="G42" s="574"/>
      <c r="H42" s="575"/>
      <c r="I42" s="220">
        <v>900</v>
      </c>
      <c r="J42" s="221">
        <v>502</v>
      </c>
      <c r="K42" s="222">
        <v>3510200</v>
      </c>
      <c r="L42" s="220">
        <v>0</v>
      </c>
      <c r="M42" s="580"/>
      <c r="N42" s="581"/>
      <c r="O42" s="581"/>
      <c r="P42" s="582"/>
      <c r="Q42" s="223">
        <v>17946.3</v>
      </c>
      <c r="R42" s="223">
        <v>0</v>
      </c>
      <c r="S42" s="223">
        <v>0</v>
      </c>
      <c r="T42" s="223">
        <v>0</v>
      </c>
      <c r="U42" s="223">
        <v>0</v>
      </c>
      <c r="V42" s="223">
        <v>0</v>
      </c>
      <c r="W42" s="216">
        <v>0</v>
      </c>
      <c r="X42" s="217">
        <v>0</v>
      </c>
      <c r="Y42" s="217">
        <v>0</v>
      </c>
      <c r="Z42" s="217">
        <v>17946260.85</v>
      </c>
      <c r="AA42" s="209"/>
    </row>
    <row r="43" spans="1:27" s="11" customFormat="1" ht="23.25" customHeight="1">
      <c r="A43" s="202"/>
      <c r="B43" s="218"/>
      <c r="C43" s="224"/>
      <c r="D43" s="225"/>
      <c r="E43" s="219"/>
      <c r="F43" s="579" t="s">
        <v>295</v>
      </c>
      <c r="G43" s="574"/>
      <c r="H43" s="575"/>
      <c r="I43" s="220">
        <v>900</v>
      </c>
      <c r="J43" s="221">
        <v>502</v>
      </c>
      <c r="K43" s="222">
        <v>3510207</v>
      </c>
      <c r="L43" s="220">
        <v>0</v>
      </c>
      <c r="M43" s="580"/>
      <c r="N43" s="581"/>
      <c r="O43" s="581"/>
      <c r="P43" s="582"/>
      <c r="Q43" s="223">
        <v>17946.3</v>
      </c>
      <c r="R43" s="223">
        <v>0</v>
      </c>
      <c r="S43" s="223">
        <v>0</v>
      </c>
      <c r="T43" s="223">
        <v>0</v>
      </c>
      <c r="U43" s="223">
        <v>0</v>
      </c>
      <c r="V43" s="223">
        <v>0</v>
      </c>
      <c r="W43" s="216">
        <v>0</v>
      </c>
      <c r="X43" s="217">
        <v>0</v>
      </c>
      <c r="Y43" s="217">
        <v>0</v>
      </c>
      <c r="Z43" s="217">
        <v>17946260.85</v>
      </c>
      <c r="AA43" s="209"/>
    </row>
    <row r="44" spans="1:27" s="11" customFormat="1" ht="16.5" customHeight="1">
      <c r="A44" s="202"/>
      <c r="B44" s="218"/>
      <c r="C44" s="224"/>
      <c r="D44" s="225"/>
      <c r="E44" s="225"/>
      <c r="F44" s="219"/>
      <c r="G44" s="583" t="s">
        <v>496</v>
      </c>
      <c r="H44" s="575"/>
      <c r="I44" s="220">
        <v>900</v>
      </c>
      <c r="J44" s="221">
        <v>502</v>
      </c>
      <c r="K44" s="222">
        <v>3510207</v>
      </c>
      <c r="L44" s="220">
        <v>6</v>
      </c>
      <c r="M44" s="580"/>
      <c r="N44" s="581"/>
      <c r="O44" s="581"/>
      <c r="P44" s="582"/>
      <c r="Q44" s="223">
        <v>17946.3</v>
      </c>
      <c r="R44" s="223">
        <v>0</v>
      </c>
      <c r="S44" s="223">
        <v>0</v>
      </c>
      <c r="T44" s="223">
        <v>0</v>
      </c>
      <c r="U44" s="223">
        <v>0</v>
      </c>
      <c r="V44" s="223">
        <v>0</v>
      </c>
      <c r="W44" s="216">
        <v>0</v>
      </c>
      <c r="X44" s="217">
        <v>0</v>
      </c>
      <c r="Y44" s="217">
        <v>0</v>
      </c>
      <c r="Z44" s="217">
        <v>17946260.85</v>
      </c>
      <c r="AA44" s="209"/>
    </row>
    <row r="45" spans="1:27" s="11" customFormat="1" ht="12" customHeight="1">
      <c r="A45" s="202"/>
      <c r="B45" s="210"/>
      <c r="C45" s="573" t="s">
        <v>334</v>
      </c>
      <c r="D45" s="574"/>
      <c r="E45" s="574"/>
      <c r="F45" s="574"/>
      <c r="G45" s="574"/>
      <c r="H45" s="575"/>
      <c r="I45" s="212">
        <v>900</v>
      </c>
      <c r="J45" s="213">
        <v>702</v>
      </c>
      <c r="K45" s="214">
        <v>0</v>
      </c>
      <c r="L45" s="212">
        <v>0</v>
      </c>
      <c r="M45" s="576"/>
      <c r="N45" s="577"/>
      <c r="O45" s="577"/>
      <c r="P45" s="578"/>
      <c r="Q45" s="215">
        <v>53.7</v>
      </c>
      <c r="R45" s="215">
        <v>0</v>
      </c>
      <c r="S45" s="215">
        <v>0</v>
      </c>
      <c r="T45" s="215">
        <v>53.7</v>
      </c>
      <c r="U45" s="215">
        <v>0</v>
      </c>
      <c r="V45" s="215">
        <v>0</v>
      </c>
      <c r="W45" s="216">
        <v>0</v>
      </c>
      <c r="X45" s="217">
        <v>0</v>
      </c>
      <c r="Y45" s="217">
        <v>0</v>
      </c>
      <c r="Z45" s="217">
        <v>53736</v>
      </c>
      <c r="AA45" s="209"/>
    </row>
    <row r="46" spans="1:27" s="11" customFormat="1" ht="21.75" customHeight="1">
      <c r="A46" s="202"/>
      <c r="B46" s="218"/>
      <c r="C46" s="211"/>
      <c r="D46" s="579" t="s">
        <v>345</v>
      </c>
      <c r="E46" s="574"/>
      <c r="F46" s="574"/>
      <c r="G46" s="574"/>
      <c r="H46" s="575"/>
      <c r="I46" s="220">
        <v>900</v>
      </c>
      <c r="J46" s="221">
        <v>702</v>
      </c>
      <c r="K46" s="222">
        <v>4230000</v>
      </c>
      <c r="L46" s="220">
        <v>0</v>
      </c>
      <c r="M46" s="580"/>
      <c r="N46" s="581"/>
      <c r="O46" s="581"/>
      <c r="P46" s="582"/>
      <c r="Q46" s="223">
        <v>53.7</v>
      </c>
      <c r="R46" s="223">
        <v>0</v>
      </c>
      <c r="S46" s="223">
        <v>0</v>
      </c>
      <c r="T46" s="223">
        <v>53.7</v>
      </c>
      <c r="U46" s="223">
        <v>0</v>
      </c>
      <c r="V46" s="223">
        <v>0</v>
      </c>
      <c r="W46" s="216">
        <v>0</v>
      </c>
      <c r="X46" s="217">
        <v>0</v>
      </c>
      <c r="Y46" s="217">
        <v>0</v>
      </c>
      <c r="Z46" s="217">
        <v>53736</v>
      </c>
      <c r="AA46" s="209"/>
    </row>
    <row r="47" spans="1:27" s="11" customFormat="1" ht="24.75" customHeight="1">
      <c r="A47" s="202"/>
      <c r="B47" s="218"/>
      <c r="C47" s="224"/>
      <c r="D47" s="219"/>
      <c r="E47" s="579" t="s">
        <v>249</v>
      </c>
      <c r="F47" s="574"/>
      <c r="G47" s="574"/>
      <c r="H47" s="575"/>
      <c r="I47" s="220">
        <v>900</v>
      </c>
      <c r="J47" s="221">
        <v>702</v>
      </c>
      <c r="K47" s="222">
        <v>4239900</v>
      </c>
      <c r="L47" s="220">
        <v>0</v>
      </c>
      <c r="M47" s="580"/>
      <c r="N47" s="581"/>
      <c r="O47" s="581"/>
      <c r="P47" s="582"/>
      <c r="Q47" s="223">
        <v>53.7</v>
      </c>
      <c r="R47" s="223">
        <v>0</v>
      </c>
      <c r="S47" s="223">
        <v>0</v>
      </c>
      <c r="T47" s="223">
        <v>53.7</v>
      </c>
      <c r="U47" s="223">
        <v>0</v>
      </c>
      <c r="V47" s="223">
        <v>0</v>
      </c>
      <c r="W47" s="216">
        <v>0</v>
      </c>
      <c r="X47" s="217">
        <v>0</v>
      </c>
      <c r="Y47" s="217">
        <v>0</v>
      </c>
      <c r="Z47" s="217">
        <v>53736</v>
      </c>
      <c r="AA47" s="209"/>
    </row>
    <row r="48" spans="1:27" s="11" customFormat="1" ht="28.5" customHeight="1">
      <c r="A48" s="202"/>
      <c r="B48" s="218"/>
      <c r="C48" s="224"/>
      <c r="D48" s="225"/>
      <c r="E48" s="219"/>
      <c r="F48" s="579" t="s">
        <v>346</v>
      </c>
      <c r="G48" s="574"/>
      <c r="H48" s="575"/>
      <c r="I48" s="220">
        <v>900</v>
      </c>
      <c r="J48" s="221">
        <v>702</v>
      </c>
      <c r="K48" s="222">
        <v>4239901</v>
      </c>
      <c r="L48" s="220">
        <v>0</v>
      </c>
      <c r="M48" s="580"/>
      <c r="N48" s="581"/>
      <c r="O48" s="581"/>
      <c r="P48" s="582"/>
      <c r="Q48" s="223">
        <v>53.7</v>
      </c>
      <c r="R48" s="223">
        <v>0</v>
      </c>
      <c r="S48" s="223">
        <v>0</v>
      </c>
      <c r="T48" s="223">
        <v>53.7</v>
      </c>
      <c r="U48" s="223">
        <v>0</v>
      </c>
      <c r="V48" s="223">
        <v>0</v>
      </c>
      <c r="W48" s="216">
        <v>0</v>
      </c>
      <c r="X48" s="217">
        <v>0</v>
      </c>
      <c r="Y48" s="217">
        <v>0</v>
      </c>
      <c r="Z48" s="217">
        <v>53736</v>
      </c>
      <c r="AA48" s="209"/>
    </row>
    <row r="49" spans="1:27" s="11" customFormat="1" ht="24.75" customHeight="1">
      <c r="A49" s="202"/>
      <c r="B49" s="218"/>
      <c r="C49" s="224"/>
      <c r="D49" s="225"/>
      <c r="E49" s="225"/>
      <c r="F49" s="219"/>
      <c r="G49" s="583" t="s">
        <v>497</v>
      </c>
      <c r="H49" s="575"/>
      <c r="I49" s="220">
        <v>900</v>
      </c>
      <c r="J49" s="221">
        <v>702</v>
      </c>
      <c r="K49" s="222">
        <v>4239901</v>
      </c>
      <c r="L49" s="220">
        <v>1</v>
      </c>
      <c r="M49" s="580"/>
      <c r="N49" s="581"/>
      <c r="O49" s="581"/>
      <c r="P49" s="582"/>
      <c r="Q49" s="223">
        <v>53.7</v>
      </c>
      <c r="R49" s="223">
        <v>0</v>
      </c>
      <c r="S49" s="223">
        <v>0</v>
      </c>
      <c r="T49" s="223">
        <v>53.7</v>
      </c>
      <c r="U49" s="223">
        <v>0</v>
      </c>
      <c r="V49" s="223">
        <v>0</v>
      </c>
      <c r="W49" s="216">
        <v>0</v>
      </c>
      <c r="X49" s="217">
        <v>0</v>
      </c>
      <c r="Y49" s="217">
        <v>0</v>
      </c>
      <c r="Z49" s="217">
        <v>53736</v>
      </c>
      <c r="AA49" s="209"/>
    </row>
    <row r="50" spans="1:27" s="11" customFormat="1" ht="13.5" customHeight="1">
      <c r="A50" s="202"/>
      <c r="B50" s="210"/>
      <c r="C50" s="573" t="s">
        <v>385</v>
      </c>
      <c r="D50" s="574"/>
      <c r="E50" s="574"/>
      <c r="F50" s="574"/>
      <c r="G50" s="574"/>
      <c r="H50" s="575"/>
      <c r="I50" s="212">
        <v>900</v>
      </c>
      <c r="J50" s="213">
        <v>801</v>
      </c>
      <c r="K50" s="214">
        <v>0</v>
      </c>
      <c r="L50" s="212">
        <v>0</v>
      </c>
      <c r="M50" s="576"/>
      <c r="N50" s="577"/>
      <c r="O50" s="577"/>
      <c r="P50" s="578"/>
      <c r="Q50" s="215">
        <v>500.4</v>
      </c>
      <c r="R50" s="215">
        <v>0</v>
      </c>
      <c r="S50" s="215">
        <v>0</v>
      </c>
      <c r="T50" s="215">
        <v>500.4</v>
      </c>
      <c r="U50" s="215">
        <v>0</v>
      </c>
      <c r="V50" s="215">
        <v>0</v>
      </c>
      <c r="W50" s="216">
        <v>0</v>
      </c>
      <c r="X50" s="217">
        <v>0</v>
      </c>
      <c r="Y50" s="217">
        <v>0</v>
      </c>
      <c r="Z50" s="217">
        <v>500379.12</v>
      </c>
      <c r="AA50" s="209"/>
    </row>
    <row r="51" spans="1:27" s="11" customFormat="1" ht="32.25" customHeight="1">
      <c r="A51" s="202"/>
      <c r="B51" s="218"/>
      <c r="C51" s="211"/>
      <c r="D51" s="579" t="s">
        <v>263</v>
      </c>
      <c r="E51" s="574"/>
      <c r="F51" s="574"/>
      <c r="G51" s="574"/>
      <c r="H51" s="575"/>
      <c r="I51" s="220">
        <v>900</v>
      </c>
      <c r="J51" s="221">
        <v>801</v>
      </c>
      <c r="K51" s="222">
        <v>4400000</v>
      </c>
      <c r="L51" s="220">
        <v>0</v>
      </c>
      <c r="M51" s="580"/>
      <c r="N51" s="581"/>
      <c r="O51" s="581"/>
      <c r="P51" s="582"/>
      <c r="Q51" s="223">
        <v>388.1</v>
      </c>
      <c r="R51" s="223">
        <v>0</v>
      </c>
      <c r="S51" s="223">
        <v>0</v>
      </c>
      <c r="T51" s="223">
        <v>388.1</v>
      </c>
      <c r="U51" s="223">
        <v>0</v>
      </c>
      <c r="V51" s="223">
        <v>0</v>
      </c>
      <c r="W51" s="216">
        <v>0</v>
      </c>
      <c r="X51" s="217">
        <v>0</v>
      </c>
      <c r="Y51" s="217">
        <v>0</v>
      </c>
      <c r="Z51" s="217">
        <v>388098.12</v>
      </c>
      <c r="AA51" s="209"/>
    </row>
    <row r="52" spans="1:27" s="11" customFormat="1" ht="25.5" customHeight="1">
      <c r="A52" s="202"/>
      <c r="B52" s="218"/>
      <c r="C52" s="224"/>
      <c r="D52" s="219"/>
      <c r="E52" s="579" t="s">
        <v>249</v>
      </c>
      <c r="F52" s="574"/>
      <c r="G52" s="574"/>
      <c r="H52" s="575"/>
      <c r="I52" s="220">
        <v>900</v>
      </c>
      <c r="J52" s="221">
        <v>801</v>
      </c>
      <c r="K52" s="222">
        <v>4409900</v>
      </c>
      <c r="L52" s="220">
        <v>0</v>
      </c>
      <c r="M52" s="580"/>
      <c r="N52" s="581"/>
      <c r="O52" s="581"/>
      <c r="P52" s="582"/>
      <c r="Q52" s="223">
        <v>388.1</v>
      </c>
      <c r="R52" s="223">
        <v>0</v>
      </c>
      <c r="S52" s="223">
        <v>0</v>
      </c>
      <c r="T52" s="223">
        <v>388.1</v>
      </c>
      <c r="U52" s="223">
        <v>0</v>
      </c>
      <c r="V52" s="223">
        <v>0</v>
      </c>
      <c r="W52" s="216">
        <v>0</v>
      </c>
      <c r="X52" s="217">
        <v>0</v>
      </c>
      <c r="Y52" s="217">
        <v>0</v>
      </c>
      <c r="Z52" s="217">
        <v>388098.12</v>
      </c>
      <c r="AA52" s="209"/>
    </row>
    <row r="53" spans="1:27" s="11" customFormat="1" ht="36.75" customHeight="1">
      <c r="A53" s="202"/>
      <c r="B53" s="218"/>
      <c r="C53" s="224"/>
      <c r="D53" s="225"/>
      <c r="E53" s="219"/>
      <c r="F53" s="579" t="s">
        <v>386</v>
      </c>
      <c r="G53" s="574"/>
      <c r="H53" s="575"/>
      <c r="I53" s="220">
        <v>900</v>
      </c>
      <c r="J53" s="221">
        <v>801</v>
      </c>
      <c r="K53" s="222">
        <v>4409901</v>
      </c>
      <c r="L53" s="220">
        <v>0</v>
      </c>
      <c r="M53" s="580"/>
      <c r="N53" s="581"/>
      <c r="O53" s="581"/>
      <c r="P53" s="582"/>
      <c r="Q53" s="223">
        <v>388.1</v>
      </c>
      <c r="R53" s="223">
        <v>0</v>
      </c>
      <c r="S53" s="223">
        <v>0</v>
      </c>
      <c r="T53" s="223">
        <v>388.1</v>
      </c>
      <c r="U53" s="223">
        <v>0</v>
      </c>
      <c r="V53" s="223">
        <v>0</v>
      </c>
      <c r="W53" s="216">
        <v>0</v>
      </c>
      <c r="X53" s="217">
        <v>0</v>
      </c>
      <c r="Y53" s="217">
        <v>0</v>
      </c>
      <c r="Z53" s="217">
        <v>388098.12</v>
      </c>
      <c r="AA53" s="209"/>
    </row>
    <row r="54" spans="1:27" s="11" customFormat="1" ht="24.75" customHeight="1">
      <c r="A54" s="202"/>
      <c r="B54" s="218"/>
      <c r="C54" s="224"/>
      <c r="D54" s="225"/>
      <c r="E54" s="225"/>
      <c r="F54" s="219"/>
      <c r="G54" s="583" t="s">
        <v>497</v>
      </c>
      <c r="H54" s="575"/>
      <c r="I54" s="220">
        <v>900</v>
      </c>
      <c r="J54" s="221">
        <v>801</v>
      </c>
      <c r="K54" s="222">
        <v>4409901</v>
      </c>
      <c r="L54" s="220">
        <v>1</v>
      </c>
      <c r="M54" s="580"/>
      <c r="N54" s="581"/>
      <c r="O54" s="581"/>
      <c r="P54" s="582"/>
      <c r="Q54" s="223">
        <v>388.1</v>
      </c>
      <c r="R54" s="223">
        <v>0</v>
      </c>
      <c r="S54" s="223">
        <v>0</v>
      </c>
      <c r="T54" s="223">
        <v>388.1</v>
      </c>
      <c r="U54" s="223">
        <v>0</v>
      </c>
      <c r="V54" s="223">
        <v>0</v>
      </c>
      <c r="W54" s="216">
        <v>0</v>
      </c>
      <c r="X54" s="217">
        <v>0</v>
      </c>
      <c r="Y54" s="217">
        <v>0</v>
      </c>
      <c r="Z54" s="217">
        <v>388098.12</v>
      </c>
      <c r="AA54" s="209"/>
    </row>
    <row r="55" spans="1:27" s="11" customFormat="1" ht="12" customHeight="1">
      <c r="A55" s="202"/>
      <c r="B55" s="218"/>
      <c r="C55" s="211"/>
      <c r="D55" s="579" t="s">
        <v>393</v>
      </c>
      <c r="E55" s="574"/>
      <c r="F55" s="574"/>
      <c r="G55" s="574"/>
      <c r="H55" s="575"/>
      <c r="I55" s="220">
        <v>900</v>
      </c>
      <c r="J55" s="221">
        <v>801</v>
      </c>
      <c r="K55" s="222">
        <v>4420000</v>
      </c>
      <c r="L55" s="220">
        <v>0</v>
      </c>
      <c r="M55" s="580"/>
      <c r="N55" s="581"/>
      <c r="O55" s="581"/>
      <c r="P55" s="582"/>
      <c r="Q55" s="223">
        <v>112.3</v>
      </c>
      <c r="R55" s="223">
        <v>0</v>
      </c>
      <c r="S55" s="223">
        <v>0</v>
      </c>
      <c r="T55" s="223">
        <v>112.3</v>
      </c>
      <c r="U55" s="223">
        <v>0</v>
      </c>
      <c r="V55" s="223">
        <v>0</v>
      </c>
      <c r="W55" s="216">
        <v>0</v>
      </c>
      <c r="X55" s="217">
        <v>0</v>
      </c>
      <c r="Y55" s="217">
        <v>0</v>
      </c>
      <c r="Z55" s="217">
        <v>112281</v>
      </c>
      <c r="AA55" s="209"/>
    </row>
    <row r="56" spans="1:27" s="11" customFormat="1" ht="23.25" customHeight="1">
      <c r="A56" s="202"/>
      <c r="B56" s="218"/>
      <c r="C56" s="224"/>
      <c r="D56" s="219"/>
      <c r="E56" s="579" t="s">
        <v>249</v>
      </c>
      <c r="F56" s="574"/>
      <c r="G56" s="574"/>
      <c r="H56" s="575"/>
      <c r="I56" s="220">
        <v>900</v>
      </c>
      <c r="J56" s="221">
        <v>801</v>
      </c>
      <c r="K56" s="222">
        <v>4429900</v>
      </c>
      <c r="L56" s="220">
        <v>0</v>
      </c>
      <c r="M56" s="580"/>
      <c r="N56" s="581"/>
      <c r="O56" s="581"/>
      <c r="P56" s="582"/>
      <c r="Q56" s="223">
        <v>112.3</v>
      </c>
      <c r="R56" s="223">
        <v>0</v>
      </c>
      <c r="S56" s="223">
        <v>0</v>
      </c>
      <c r="T56" s="223">
        <v>112.3</v>
      </c>
      <c r="U56" s="223">
        <v>0</v>
      </c>
      <c r="V56" s="223">
        <v>0</v>
      </c>
      <c r="W56" s="216">
        <v>0</v>
      </c>
      <c r="X56" s="217">
        <v>0</v>
      </c>
      <c r="Y56" s="217">
        <v>0</v>
      </c>
      <c r="Z56" s="217">
        <v>112281</v>
      </c>
      <c r="AA56" s="209"/>
    </row>
    <row r="57" spans="1:27" s="11" customFormat="1" ht="27.75" customHeight="1">
      <c r="A57" s="202"/>
      <c r="B57" s="218"/>
      <c r="C57" s="224"/>
      <c r="D57" s="225"/>
      <c r="E57" s="225"/>
      <c r="F57" s="219"/>
      <c r="G57" s="583" t="s">
        <v>497</v>
      </c>
      <c r="H57" s="575"/>
      <c r="I57" s="220">
        <v>900</v>
      </c>
      <c r="J57" s="221">
        <v>801</v>
      </c>
      <c r="K57" s="222">
        <v>4429900</v>
      </c>
      <c r="L57" s="220">
        <v>1</v>
      </c>
      <c r="M57" s="580"/>
      <c r="N57" s="581"/>
      <c r="O57" s="581"/>
      <c r="P57" s="582"/>
      <c r="Q57" s="223">
        <v>112.3</v>
      </c>
      <c r="R57" s="223">
        <v>0</v>
      </c>
      <c r="S57" s="223">
        <v>0</v>
      </c>
      <c r="T57" s="223">
        <v>112.3</v>
      </c>
      <c r="U57" s="223">
        <v>0</v>
      </c>
      <c r="V57" s="223">
        <v>0</v>
      </c>
      <c r="W57" s="216">
        <v>0</v>
      </c>
      <c r="X57" s="217">
        <v>0</v>
      </c>
      <c r="Y57" s="217">
        <v>0</v>
      </c>
      <c r="Z57" s="217">
        <v>112281</v>
      </c>
      <c r="AA57" s="209"/>
    </row>
    <row r="58" spans="1:27" s="11" customFormat="1" ht="28.5" customHeight="1">
      <c r="A58" s="202"/>
      <c r="B58" s="584" t="s">
        <v>211</v>
      </c>
      <c r="C58" s="574"/>
      <c r="D58" s="574"/>
      <c r="E58" s="574"/>
      <c r="F58" s="574"/>
      <c r="G58" s="574"/>
      <c r="H58" s="575"/>
      <c r="I58" s="226">
        <v>901</v>
      </c>
      <c r="J58" s="227">
        <v>0</v>
      </c>
      <c r="K58" s="228">
        <v>0</v>
      </c>
      <c r="L58" s="226">
        <v>0</v>
      </c>
      <c r="M58" s="585"/>
      <c r="N58" s="586"/>
      <c r="O58" s="586"/>
      <c r="P58" s="587"/>
      <c r="Q58" s="229">
        <v>46566.3</v>
      </c>
      <c r="R58" s="229">
        <v>34537.9</v>
      </c>
      <c r="S58" s="229">
        <v>6411.5</v>
      </c>
      <c r="T58" s="229">
        <v>0</v>
      </c>
      <c r="U58" s="229">
        <v>0</v>
      </c>
      <c r="V58" s="229">
        <v>1</v>
      </c>
      <c r="W58" s="216">
        <v>0</v>
      </c>
      <c r="X58" s="217">
        <v>0</v>
      </c>
      <c r="Y58" s="217">
        <v>0</v>
      </c>
      <c r="Z58" s="217">
        <v>46566300</v>
      </c>
      <c r="AA58" s="209"/>
    </row>
    <row r="59" spans="1:27" s="11" customFormat="1" ht="42.75" customHeight="1">
      <c r="A59" s="202"/>
      <c r="B59" s="210"/>
      <c r="C59" s="573" t="s">
        <v>200</v>
      </c>
      <c r="D59" s="574"/>
      <c r="E59" s="574"/>
      <c r="F59" s="574"/>
      <c r="G59" s="574"/>
      <c r="H59" s="575"/>
      <c r="I59" s="212">
        <v>901</v>
      </c>
      <c r="J59" s="213">
        <v>102</v>
      </c>
      <c r="K59" s="214">
        <v>0</v>
      </c>
      <c r="L59" s="212">
        <v>0</v>
      </c>
      <c r="M59" s="576"/>
      <c r="N59" s="577"/>
      <c r="O59" s="577"/>
      <c r="P59" s="578"/>
      <c r="Q59" s="215">
        <v>2472.7</v>
      </c>
      <c r="R59" s="215">
        <v>2227.7</v>
      </c>
      <c r="S59" s="215">
        <v>245</v>
      </c>
      <c r="T59" s="215">
        <v>0</v>
      </c>
      <c r="U59" s="215">
        <v>0</v>
      </c>
      <c r="V59" s="215">
        <v>0</v>
      </c>
      <c r="W59" s="216">
        <v>0</v>
      </c>
      <c r="X59" s="217">
        <v>0</v>
      </c>
      <c r="Y59" s="217">
        <v>0</v>
      </c>
      <c r="Z59" s="217">
        <v>2472700</v>
      </c>
      <c r="AA59" s="209"/>
    </row>
    <row r="60" spans="1:27" s="11" customFormat="1" ht="25.5" customHeight="1">
      <c r="A60" s="202"/>
      <c r="B60" s="218"/>
      <c r="C60" s="211"/>
      <c r="D60" s="579" t="s">
        <v>201</v>
      </c>
      <c r="E60" s="574"/>
      <c r="F60" s="574"/>
      <c r="G60" s="574"/>
      <c r="H60" s="575"/>
      <c r="I60" s="220">
        <v>901</v>
      </c>
      <c r="J60" s="221">
        <v>102</v>
      </c>
      <c r="K60" s="222">
        <v>20000</v>
      </c>
      <c r="L60" s="220">
        <v>0</v>
      </c>
      <c r="M60" s="580"/>
      <c r="N60" s="581"/>
      <c r="O60" s="581"/>
      <c r="P60" s="582"/>
      <c r="Q60" s="223">
        <v>2472.7</v>
      </c>
      <c r="R60" s="223">
        <v>2227.7</v>
      </c>
      <c r="S60" s="223">
        <v>245</v>
      </c>
      <c r="T60" s="223">
        <v>0</v>
      </c>
      <c r="U60" s="223">
        <v>0</v>
      </c>
      <c r="V60" s="223">
        <v>0</v>
      </c>
      <c r="W60" s="216">
        <v>0</v>
      </c>
      <c r="X60" s="217">
        <v>0</v>
      </c>
      <c r="Y60" s="217">
        <v>0</v>
      </c>
      <c r="Z60" s="217">
        <v>2472700</v>
      </c>
      <c r="AA60" s="209"/>
    </row>
    <row r="61" spans="1:27" s="11" customFormat="1" ht="15.75" customHeight="1">
      <c r="A61" s="202"/>
      <c r="B61" s="218"/>
      <c r="C61" s="224"/>
      <c r="D61" s="219"/>
      <c r="E61" s="579" t="s">
        <v>202</v>
      </c>
      <c r="F61" s="574"/>
      <c r="G61" s="574"/>
      <c r="H61" s="575"/>
      <c r="I61" s="220">
        <v>901</v>
      </c>
      <c r="J61" s="221">
        <v>102</v>
      </c>
      <c r="K61" s="222">
        <v>20300</v>
      </c>
      <c r="L61" s="220">
        <v>0</v>
      </c>
      <c r="M61" s="580"/>
      <c r="N61" s="581"/>
      <c r="O61" s="581"/>
      <c r="P61" s="582"/>
      <c r="Q61" s="223">
        <v>2472.7</v>
      </c>
      <c r="R61" s="223">
        <v>2227.7</v>
      </c>
      <c r="S61" s="223">
        <v>245</v>
      </c>
      <c r="T61" s="223">
        <v>0</v>
      </c>
      <c r="U61" s="223">
        <v>0</v>
      </c>
      <c r="V61" s="223">
        <v>0</v>
      </c>
      <c r="W61" s="216">
        <v>0</v>
      </c>
      <c r="X61" s="217">
        <v>0</v>
      </c>
      <c r="Y61" s="217">
        <v>0</v>
      </c>
      <c r="Z61" s="217">
        <v>2472700</v>
      </c>
      <c r="AA61" s="209"/>
    </row>
    <row r="62" spans="1:27" s="11" customFormat="1" ht="26.25" customHeight="1">
      <c r="A62" s="202"/>
      <c r="B62" s="218"/>
      <c r="C62" s="224"/>
      <c r="D62" s="225"/>
      <c r="E62" s="219"/>
      <c r="F62" s="579" t="s">
        <v>203</v>
      </c>
      <c r="G62" s="574"/>
      <c r="H62" s="575"/>
      <c r="I62" s="220">
        <v>901</v>
      </c>
      <c r="J62" s="221">
        <v>102</v>
      </c>
      <c r="K62" s="222">
        <v>20320</v>
      </c>
      <c r="L62" s="220">
        <v>0</v>
      </c>
      <c r="M62" s="580"/>
      <c r="N62" s="581"/>
      <c r="O62" s="581"/>
      <c r="P62" s="582"/>
      <c r="Q62" s="223">
        <v>2472.7</v>
      </c>
      <c r="R62" s="223">
        <v>2227.7</v>
      </c>
      <c r="S62" s="223">
        <v>245</v>
      </c>
      <c r="T62" s="223">
        <v>0</v>
      </c>
      <c r="U62" s="223">
        <v>0</v>
      </c>
      <c r="V62" s="223">
        <v>0</v>
      </c>
      <c r="W62" s="216">
        <v>0</v>
      </c>
      <c r="X62" s="217">
        <v>0</v>
      </c>
      <c r="Y62" s="217">
        <v>0</v>
      </c>
      <c r="Z62" s="217">
        <v>2472700</v>
      </c>
      <c r="AA62" s="209"/>
    </row>
    <row r="63" spans="1:27" s="11" customFormat="1" ht="24.75" customHeight="1">
      <c r="A63" s="202"/>
      <c r="B63" s="218"/>
      <c r="C63" s="224"/>
      <c r="D63" s="225"/>
      <c r="E63" s="225"/>
      <c r="F63" s="219"/>
      <c r="G63" s="583" t="s">
        <v>207</v>
      </c>
      <c r="H63" s="575"/>
      <c r="I63" s="220">
        <v>901</v>
      </c>
      <c r="J63" s="221">
        <v>102</v>
      </c>
      <c r="K63" s="222">
        <v>20320</v>
      </c>
      <c r="L63" s="220">
        <v>500</v>
      </c>
      <c r="M63" s="580"/>
      <c r="N63" s="581"/>
      <c r="O63" s="581"/>
      <c r="P63" s="582"/>
      <c r="Q63" s="223">
        <v>2472.7</v>
      </c>
      <c r="R63" s="223">
        <v>2227.7</v>
      </c>
      <c r="S63" s="223">
        <v>245</v>
      </c>
      <c r="T63" s="223">
        <v>0</v>
      </c>
      <c r="U63" s="223">
        <v>0</v>
      </c>
      <c r="V63" s="223">
        <v>0</v>
      </c>
      <c r="W63" s="216">
        <v>0</v>
      </c>
      <c r="X63" s="217">
        <v>0</v>
      </c>
      <c r="Y63" s="217">
        <v>0</v>
      </c>
      <c r="Z63" s="217">
        <v>2472700</v>
      </c>
      <c r="AA63" s="209"/>
    </row>
    <row r="64" spans="1:27" s="11" customFormat="1" ht="48.75" customHeight="1">
      <c r="A64" s="202"/>
      <c r="B64" s="210"/>
      <c r="C64" s="573" t="s">
        <v>210</v>
      </c>
      <c r="D64" s="574"/>
      <c r="E64" s="574"/>
      <c r="F64" s="574"/>
      <c r="G64" s="574"/>
      <c r="H64" s="575"/>
      <c r="I64" s="212">
        <v>901</v>
      </c>
      <c r="J64" s="213">
        <v>104</v>
      </c>
      <c r="K64" s="214">
        <v>0</v>
      </c>
      <c r="L64" s="212">
        <v>0</v>
      </c>
      <c r="M64" s="576"/>
      <c r="N64" s="577"/>
      <c r="O64" s="577"/>
      <c r="P64" s="578"/>
      <c r="Q64" s="215">
        <v>44013.2</v>
      </c>
      <c r="R64" s="215">
        <v>32310.2</v>
      </c>
      <c r="S64" s="215">
        <v>6166.5</v>
      </c>
      <c r="T64" s="215">
        <v>0</v>
      </c>
      <c r="U64" s="215">
        <v>0</v>
      </c>
      <c r="V64" s="215">
        <v>1</v>
      </c>
      <c r="W64" s="216">
        <v>0</v>
      </c>
      <c r="X64" s="217">
        <v>0</v>
      </c>
      <c r="Y64" s="217">
        <v>0</v>
      </c>
      <c r="Z64" s="217">
        <v>44013200</v>
      </c>
      <c r="AA64" s="209"/>
    </row>
    <row r="65" spans="1:27" s="11" customFormat="1" ht="29.25" customHeight="1">
      <c r="A65" s="202"/>
      <c r="B65" s="218"/>
      <c r="C65" s="211"/>
      <c r="D65" s="579" t="s">
        <v>201</v>
      </c>
      <c r="E65" s="574"/>
      <c r="F65" s="574"/>
      <c r="G65" s="574"/>
      <c r="H65" s="575"/>
      <c r="I65" s="220">
        <v>901</v>
      </c>
      <c r="J65" s="221">
        <v>104</v>
      </c>
      <c r="K65" s="222">
        <v>20000</v>
      </c>
      <c r="L65" s="220">
        <v>0</v>
      </c>
      <c r="M65" s="580"/>
      <c r="N65" s="581"/>
      <c r="O65" s="581"/>
      <c r="P65" s="582"/>
      <c r="Q65" s="223">
        <v>44013.2</v>
      </c>
      <c r="R65" s="223">
        <v>32310.2</v>
      </c>
      <c r="S65" s="223">
        <v>6166.5</v>
      </c>
      <c r="T65" s="223">
        <v>0</v>
      </c>
      <c r="U65" s="223">
        <v>0</v>
      </c>
      <c r="V65" s="223">
        <v>1</v>
      </c>
      <c r="W65" s="216">
        <v>0</v>
      </c>
      <c r="X65" s="217">
        <v>0</v>
      </c>
      <c r="Y65" s="217">
        <v>0</v>
      </c>
      <c r="Z65" s="217">
        <v>44013200</v>
      </c>
      <c r="AA65" s="209"/>
    </row>
    <row r="66" spans="1:27" s="11" customFormat="1" ht="12" customHeight="1">
      <c r="A66" s="202"/>
      <c r="B66" s="218"/>
      <c r="C66" s="224"/>
      <c r="D66" s="219"/>
      <c r="E66" s="579" t="s">
        <v>205</v>
      </c>
      <c r="F66" s="574"/>
      <c r="G66" s="574"/>
      <c r="H66" s="575"/>
      <c r="I66" s="220">
        <v>901</v>
      </c>
      <c r="J66" s="221">
        <v>104</v>
      </c>
      <c r="K66" s="222">
        <v>20400</v>
      </c>
      <c r="L66" s="220">
        <v>0</v>
      </c>
      <c r="M66" s="580"/>
      <c r="N66" s="581"/>
      <c r="O66" s="581"/>
      <c r="P66" s="582"/>
      <c r="Q66" s="223">
        <v>44013.2</v>
      </c>
      <c r="R66" s="223">
        <v>32310.2</v>
      </c>
      <c r="S66" s="223">
        <v>6166.5</v>
      </c>
      <c r="T66" s="223">
        <v>0</v>
      </c>
      <c r="U66" s="223">
        <v>0</v>
      </c>
      <c r="V66" s="223">
        <v>1</v>
      </c>
      <c r="W66" s="216">
        <v>0</v>
      </c>
      <c r="X66" s="217">
        <v>0</v>
      </c>
      <c r="Y66" s="217">
        <v>0</v>
      </c>
      <c r="Z66" s="217">
        <v>44013200</v>
      </c>
      <c r="AA66" s="209"/>
    </row>
    <row r="67" spans="1:27" s="11" customFormat="1" ht="25.5" customHeight="1">
      <c r="A67" s="202"/>
      <c r="B67" s="218"/>
      <c r="C67" s="224"/>
      <c r="D67" s="225"/>
      <c r="E67" s="219"/>
      <c r="F67" s="579" t="s">
        <v>211</v>
      </c>
      <c r="G67" s="574"/>
      <c r="H67" s="575"/>
      <c r="I67" s="220">
        <v>901</v>
      </c>
      <c r="J67" s="221">
        <v>104</v>
      </c>
      <c r="K67" s="222">
        <v>20401</v>
      </c>
      <c r="L67" s="220">
        <v>0</v>
      </c>
      <c r="M67" s="580"/>
      <c r="N67" s="581"/>
      <c r="O67" s="581"/>
      <c r="P67" s="582"/>
      <c r="Q67" s="223">
        <v>39899.5</v>
      </c>
      <c r="R67" s="223">
        <v>29558.4</v>
      </c>
      <c r="S67" s="223">
        <v>5616.1</v>
      </c>
      <c r="T67" s="223">
        <v>0</v>
      </c>
      <c r="U67" s="223">
        <v>0</v>
      </c>
      <c r="V67" s="223">
        <v>0</v>
      </c>
      <c r="W67" s="216">
        <v>0</v>
      </c>
      <c r="X67" s="217">
        <v>0</v>
      </c>
      <c r="Y67" s="217">
        <v>0</v>
      </c>
      <c r="Z67" s="217">
        <v>39899500</v>
      </c>
      <c r="AA67" s="209"/>
    </row>
    <row r="68" spans="1:27" s="11" customFormat="1" ht="24" customHeight="1">
      <c r="A68" s="202"/>
      <c r="B68" s="218"/>
      <c r="C68" s="224"/>
      <c r="D68" s="225"/>
      <c r="E68" s="225"/>
      <c r="F68" s="219"/>
      <c r="G68" s="583" t="s">
        <v>207</v>
      </c>
      <c r="H68" s="575"/>
      <c r="I68" s="220">
        <v>901</v>
      </c>
      <c r="J68" s="221">
        <v>104</v>
      </c>
      <c r="K68" s="222">
        <v>20401</v>
      </c>
      <c r="L68" s="220">
        <v>500</v>
      </c>
      <c r="M68" s="580"/>
      <c r="N68" s="581"/>
      <c r="O68" s="581"/>
      <c r="P68" s="582"/>
      <c r="Q68" s="223">
        <v>39899.5</v>
      </c>
      <c r="R68" s="223">
        <v>29558.4</v>
      </c>
      <c r="S68" s="223">
        <v>5616.1</v>
      </c>
      <c r="T68" s="223">
        <v>0</v>
      </c>
      <c r="U68" s="223">
        <v>0</v>
      </c>
      <c r="V68" s="223">
        <v>0</v>
      </c>
      <c r="W68" s="216">
        <v>0</v>
      </c>
      <c r="X68" s="217">
        <v>0</v>
      </c>
      <c r="Y68" s="217">
        <v>0</v>
      </c>
      <c r="Z68" s="217">
        <v>39899500</v>
      </c>
      <c r="AA68" s="209"/>
    </row>
    <row r="69" spans="1:27" s="11" customFormat="1" ht="52.5" customHeight="1">
      <c r="A69" s="202"/>
      <c r="B69" s="218"/>
      <c r="C69" s="224"/>
      <c r="D69" s="225"/>
      <c r="E69" s="219"/>
      <c r="F69" s="579" t="s">
        <v>212</v>
      </c>
      <c r="G69" s="574"/>
      <c r="H69" s="575"/>
      <c r="I69" s="220">
        <v>901</v>
      </c>
      <c r="J69" s="221">
        <v>104</v>
      </c>
      <c r="K69" s="222">
        <v>20402</v>
      </c>
      <c r="L69" s="220">
        <v>0</v>
      </c>
      <c r="M69" s="580"/>
      <c r="N69" s="581"/>
      <c r="O69" s="581"/>
      <c r="P69" s="582"/>
      <c r="Q69" s="223">
        <v>14.7</v>
      </c>
      <c r="R69" s="223">
        <v>0</v>
      </c>
      <c r="S69" s="223">
        <v>0</v>
      </c>
      <c r="T69" s="223">
        <v>0</v>
      </c>
      <c r="U69" s="223">
        <v>0</v>
      </c>
      <c r="V69" s="223">
        <v>0</v>
      </c>
      <c r="W69" s="216">
        <v>0</v>
      </c>
      <c r="X69" s="217">
        <v>0</v>
      </c>
      <c r="Y69" s="217">
        <v>0</v>
      </c>
      <c r="Z69" s="217">
        <v>14700</v>
      </c>
      <c r="AA69" s="209"/>
    </row>
    <row r="70" spans="1:27" s="11" customFormat="1" ht="25.5" customHeight="1">
      <c r="A70" s="202"/>
      <c r="B70" s="218"/>
      <c r="C70" s="224"/>
      <c r="D70" s="225"/>
      <c r="E70" s="225"/>
      <c r="F70" s="219"/>
      <c r="G70" s="583" t="s">
        <v>207</v>
      </c>
      <c r="H70" s="575"/>
      <c r="I70" s="220">
        <v>901</v>
      </c>
      <c r="J70" s="221">
        <v>104</v>
      </c>
      <c r="K70" s="222">
        <v>20402</v>
      </c>
      <c r="L70" s="220">
        <v>500</v>
      </c>
      <c r="M70" s="580"/>
      <c r="N70" s="581"/>
      <c r="O70" s="581"/>
      <c r="P70" s="582"/>
      <c r="Q70" s="223">
        <v>14.7</v>
      </c>
      <c r="R70" s="223">
        <v>0</v>
      </c>
      <c r="S70" s="223">
        <v>0</v>
      </c>
      <c r="T70" s="223">
        <v>0</v>
      </c>
      <c r="U70" s="223">
        <v>0</v>
      </c>
      <c r="V70" s="223">
        <v>0</v>
      </c>
      <c r="W70" s="216">
        <v>0</v>
      </c>
      <c r="X70" s="217">
        <v>0</v>
      </c>
      <c r="Y70" s="217">
        <v>0</v>
      </c>
      <c r="Z70" s="217">
        <v>14700</v>
      </c>
      <c r="AA70" s="209"/>
    </row>
    <row r="71" spans="1:27" s="11" customFormat="1" ht="39" customHeight="1">
      <c r="A71" s="202"/>
      <c r="B71" s="218"/>
      <c r="C71" s="224"/>
      <c r="D71" s="225"/>
      <c r="E71" s="219"/>
      <c r="F71" s="579" t="s">
        <v>215</v>
      </c>
      <c r="G71" s="574"/>
      <c r="H71" s="575"/>
      <c r="I71" s="220">
        <v>901</v>
      </c>
      <c r="J71" s="221">
        <v>104</v>
      </c>
      <c r="K71" s="222">
        <v>20408</v>
      </c>
      <c r="L71" s="220">
        <v>0</v>
      </c>
      <c r="M71" s="580"/>
      <c r="N71" s="581"/>
      <c r="O71" s="581"/>
      <c r="P71" s="582"/>
      <c r="Q71" s="223">
        <v>4099</v>
      </c>
      <c r="R71" s="223">
        <v>2751.8</v>
      </c>
      <c r="S71" s="223">
        <v>550.4</v>
      </c>
      <c r="T71" s="223">
        <v>0</v>
      </c>
      <c r="U71" s="223">
        <v>0</v>
      </c>
      <c r="V71" s="223">
        <v>1</v>
      </c>
      <c r="W71" s="216">
        <v>0</v>
      </c>
      <c r="X71" s="217">
        <v>0</v>
      </c>
      <c r="Y71" s="217">
        <v>0</v>
      </c>
      <c r="Z71" s="217">
        <v>4099000</v>
      </c>
      <c r="AA71" s="209"/>
    </row>
    <row r="72" spans="1:27" s="11" customFormat="1" ht="27" customHeight="1">
      <c r="A72" s="202"/>
      <c r="B72" s="218"/>
      <c r="C72" s="224"/>
      <c r="D72" s="225"/>
      <c r="E72" s="225"/>
      <c r="F72" s="219"/>
      <c r="G72" s="583" t="s">
        <v>207</v>
      </c>
      <c r="H72" s="575"/>
      <c r="I72" s="220">
        <v>901</v>
      </c>
      <c r="J72" s="221">
        <v>104</v>
      </c>
      <c r="K72" s="222">
        <v>20408</v>
      </c>
      <c r="L72" s="220">
        <v>500</v>
      </c>
      <c r="M72" s="580"/>
      <c r="N72" s="581"/>
      <c r="O72" s="581"/>
      <c r="P72" s="582"/>
      <c r="Q72" s="223">
        <v>4099</v>
      </c>
      <c r="R72" s="223">
        <v>2751.8</v>
      </c>
      <c r="S72" s="223">
        <v>550.4</v>
      </c>
      <c r="T72" s="223">
        <v>0</v>
      </c>
      <c r="U72" s="223">
        <v>0</v>
      </c>
      <c r="V72" s="223">
        <v>1</v>
      </c>
      <c r="W72" s="216">
        <v>0</v>
      </c>
      <c r="X72" s="217">
        <v>0</v>
      </c>
      <c r="Y72" s="217">
        <v>0</v>
      </c>
      <c r="Z72" s="217">
        <v>4099000</v>
      </c>
      <c r="AA72" s="209"/>
    </row>
    <row r="73" spans="1:27" s="11" customFormat="1" ht="19.5" customHeight="1">
      <c r="A73" s="202"/>
      <c r="B73" s="210"/>
      <c r="C73" s="573" t="s">
        <v>236</v>
      </c>
      <c r="D73" s="574"/>
      <c r="E73" s="574"/>
      <c r="F73" s="574"/>
      <c r="G73" s="574"/>
      <c r="H73" s="575"/>
      <c r="I73" s="212">
        <v>901</v>
      </c>
      <c r="J73" s="213">
        <v>114</v>
      </c>
      <c r="K73" s="214">
        <v>0</v>
      </c>
      <c r="L73" s="212">
        <v>0</v>
      </c>
      <c r="M73" s="576"/>
      <c r="N73" s="577"/>
      <c r="O73" s="577"/>
      <c r="P73" s="578"/>
      <c r="Q73" s="215">
        <v>80.4</v>
      </c>
      <c r="R73" s="215">
        <v>0</v>
      </c>
      <c r="S73" s="215">
        <v>0</v>
      </c>
      <c r="T73" s="215">
        <v>0</v>
      </c>
      <c r="U73" s="215">
        <v>0</v>
      </c>
      <c r="V73" s="215">
        <v>0</v>
      </c>
      <c r="W73" s="216">
        <v>0</v>
      </c>
      <c r="X73" s="217">
        <v>0</v>
      </c>
      <c r="Y73" s="217">
        <v>0</v>
      </c>
      <c r="Z73" s="217">
        <v>80400</v>
      </c>
      <c r="AA73" s="209"/>
    </row>
    <row r="74" spans="1:27" s="11" customFormat="1" ht="36.75" customHeight="1">
      <c r="A74" s="202"/>
      <c r="B74" s="218"/>
      <c r="C74" s="211"/>
      <c r="D74" s="579" t="s">
        <v>239</v>
      </c>
      <c r="E74" s="574"/>
      <c r="F74" s="574"/>
      <c r="G74" s="574"/>
      <c r="H74" s="575"/>
      <c r="I74" s="220">
        <v>901</v>
      </c>
      <c r="J74" s="221">
        <v>114</v>
      </c>
      <c r="K74" s="222">
        <v>920000</v>
      </c>
      <c r="L74" s="220">
        <v>0</v>
      </c>
      <c r="M74" s="580"/>
      <c r="N74" s="581"/>
      <c r="O74" s="581"/>
      <c r="P74" s="582"/>
      <c r="Q74" s="223">
        <v>80.4</v>
      </c>
      <c r="R74" s="223">
        <v>0</v>
      </c>
      <c r="S74" s="223">
        <v>0</v>
      </c>
      <c r="T74" s="223">
        <v>0</v>
      </c>
      <c r="U74" s="223">
        <v>0</v>
      </c>
      <c r="V74" s="223">
        <v>0</v>
      </c>
      <c r="W74" s="216">
        <v>0</v>
      </c>
      <c r="X74" s="217">
        <v>0</v>
      </c>
      <c r="Y74" s="217">
        <v>0</v>
      </c>
      <c r="Z74" s="217">
        <v>80400</v>
      </c>
      <c r="AA74" s="209"/>
    </row>
    <row r="75" spans="1:27" s="11" customFormat="1" ht="21.75" customHeight="1">
      <c r="A75" s="202"/>
      <c r="B75" s="218"/>
      <c r="C75" s="224"/>
      <c r="D75" s="219"/>
      <c r="E75" s="579" t="s">
        <v>240</v>
      </c>
      <c r="F75" s="574"/>
      <c r="G75" s="574"/>
      <c r="H75" s="575"/>
      <c r="I75" s="220">
        <v>901</v>
      </c>
      <c r="J75" s="221">
        <v>114</v>
      </c>
      <c r="K75" s="222">
        <v>920300</v>
      </c>
      <c r="L75" s="220">
        <v>0</v>
      </c>
      <c r="M75" s="580"/>
      <c r="N75" s="581"/>
      <c r="O75" s="581"/>
      <c r="P75" s="582"/>
      <c r="Q75" s="223">
        <v>80.4</v>
      </c>
      <c r="R75" s="223">
        <v>0</v>
      </c>
      <c r="S75" s="223">
        <v>0</v>
      </c>
      <c r="T75" s="223">
        <v>0</v>
      </c>
      <c r="U75" s="223">
        <v>0</v>
      </c>
      <c r="V75" s="223">
        <v>0</v>
      </c>
      <c r="W75" s="216">
        <v>0</v>
      </c>
      <c r="X75" s="217">
        <v>0</v>
      </c>
      <c r="Y75" s="217">
        <v>0</v>
      </c>
      <c r="Z75" s="217">
        <v>80400</v>
      </c>
      <c r="AA75" s="209"/>
    </row>
    <row r="76" spans="1:27" s="11" customFormat="1" ht="27" customHeight="1">
      <c r="A76" s="202"/>
      <c r="B76" s="218"/>
      <c r="C76" s="224"/>
      <c r="D76" s="225"/>
      <c r="E76" s="219"/>
      <c r="F76" s="579" t="s">
        <v>242</v>
      </c>
      <c r="G76" s="574"/>
      <c r="H76" s="575"/>
      <c r="I76" s="220">
        <v>901</v>
      </c>
      <c r="J76" s="221">
        <v>114</v>
      </c>
      <c r="K76" s="222">
        <v>920327</v>
      </c>
      <c r="L76" s="220">
        <v>0</v>
      </c>
      <c r="M76" s="580"/>
      <c r="N76" s="581"/>
      <c r="O76" s="581"/>
      <c r="P76" s="582"/>
      <c r="Q76" s="223">
        <v>80.4</v>
      </c>
      <c r="R76" s="223">
        <v>0</v>
      </c>
      <c r="S76" s="223">
        <v>0</v>
      </c>
      <c r="T76" s="223">
        <v>0</v>
      </c>
      <c r="U76" s="223">
        <v>0</v>
      </c>
      <c r="V76" s="223">
        <v>0</v>
      </c>
      <c r="W76" s="216">
        <v>0</v>
      </c>
      <c r="X76" s="217">
        <v>0</v>
      </c>
      <c r="Y76" s="217">
        <v>0</v>
      </c>
      <c r="Z76" s="217">
        <v>80400</v>
      </c>
      <c r="AA76" s="209"/>
    </row>
    <row r="77" spans="1:27" s="11" customFormat="1" ht="26.25" customHeight="1">
      <c r="A77" s="202"/>
      <c r="B77" s="218"/>
      <c r="C77" s="224"/>
      <c r="D77" s="225"/>
      <c r="E77" s="225"/>
      <c r="F77" s="219"/>
      <c r="G77" s="583" t="s">
        <v>207</v>
      </c>
      <c r="H77" s="575"/>
      <c r="I77" s="220">
        <v>901</v>
      </c>
      <c r="J77" s="221">
        <v>114</v>
      </c>
      <c r="K77" s="222">
        <v>920327</v>
      </c>
      <c r="L77" s="220">
        <v>500</v>
      </c>
      <c r="M77" s="580"/>
      <c r="N77" s="581"/>
      <c r="O77" s="581"/>
      <c r="P77" s="582"/>
      <c r="Q77" s="223">
        <v>80.4</v>
      </c>
      <c r="R77" s="223">
        <v>0</v>
      </c>
      <c r="S77" s="223">
        <v>0</v>
      </c>
      <c r="T77" s="223">
        <v>0</v>
      </c>
      <c r="U77" s="223">
        <v>0</v>
      </c>
      <c r="V77" s="223">
        <v>0</v>
      </c>
      <c r="W77" s="216">
        <v>0</v>
      </c>
      <c r="X77" s="217">
        <v>0</v>
      </c>
      <c r="Y77" s="217">
        <v>0</v>
      </c>
      <c r="Z77" s="217">
        <v>80400</v>
      </c>
      <c r="AA77" s="209"/>
    </row>
    <row r="78" spans="1:27" s="11" customFormat="1" ht="32.25" customHeight="1">
      <c r="A78" s="202"/>
      <c r="B78" s="584" t="s">
        <v>213</v>
      </c>
      <c r="C78" s="574"/>
      <c r="D78" s="574"/>
      <c r="E78" s="574"/>
      <c r="F78" s="574"/>
      <c r="G78" s="574"/>
      <c r="H78" s="575"/>
      <c r="I78" s="226">
        <v>903</v>
      </c>
      <c r="J78" s="227">
        <v>0</v>
      </c>
      <c r="K78" s="228">
        <v>0</v>
      </c>
      <c r="L78" s="226">
        <v>0</v>
      </c>
      <c r="M78" s="585"/>
      <c r="N78" s="586"/>
      <c r="O78" s="586"/>
      <c r="P78" s="587"/>
      <c r="Q78" s="229">
        <v>228050.8</v>
      </c>
      <c r="R78" s="229">
        <v>82574.7</v>
      </c>
      <c r="S78" s="229">
        <v>18662.8</v>
      </c>
      <c r="T78" s="229">
        <v>9678.7</v>
      </c>
      <c r="U78" s="229">
        <v>0</v>
      </c>
      <c r="V78" s="229">
        <v>21288.1</v>
      </c>
      <c r="W78" s="216">
        <v>0</v>
      </c>
      <c r="X78" s="217">
        <v>0</v>
      </c>
      <c r="Y78" s="217">
        <v>0</v>
      </c>
      <c r="Z78" s="217">
        <v>228050800</v>
      </c>
      <c r="AA78" s="209"/>
    </row>
    <row r="79" spans="1:27" s="11" customFormat="1" ht="70.5" customHeight="1">
      <c r="A79" s="202"/>
      <c r="B79" s="210"/>
      <c r="C79" s="573" t="s">
        <v>210</v>
      </c>
      <c r="D79" s="574"/>
      <c r="E79" s="574"/>
      <c r="F79" s="574"/>
      <c r="G79" s="574"/>
      <c r="H79" s="575"/>
      <c r="I79" s="212">
        <v>903</v>
      </c>
      <c r="J79" s="213">
        <v>104</v>
      </c>
      <c r="K79" s="214">
        <v>0</v>
      </c>
      <c r="L79" s="212">
        <v>0</v>
      </c>
      <c r="M79" s="576"/>
      <c r="N79" s="577"/>
      <c r="O79" s="577"/>
      <c r="P79" s="578"/>
      <c r="Q79" s="215">
        <v>100970.8</v>
      </c>
      <c r="R79" s="215">
        <v>40773.6</v>
      </c>
      <c r="S79" s="215">
        <v>7746.8</v>
      </c>
      <c r="T79" s="215">
        <v>9678.7</v>
      </c>
      <c r="U79" s="215">
        <v>0</v>
      </c>
      <c r="V79" s="215">
        <v>292</v>
      </c>
      <c r="W79" s="216">
        <v>0</v>
      </c>
      <c r="X79" s="217">
        <v>0</v>
      </c>
      <c r="Y79" s="217">
        <v>0</v>
      </c>
      <c r="Z79" s="217">
        <v>100970820</v>
      </c>
      <c r="AA79" s="209"/>
    </row>
    <row r="80" spans="1:27" s="11" customFormat="1" ht="23.25" customHeight="1">
      <c r="A80" s="202"/>
      <c r="B80" s="218"/>
      <c r="C80" s="211"/>
      <c r="D80" s="579" t="s">
        <v>201</v>
      </c>
      <c r="E80" s="574"/>
      <c r="F80" s="574"/>
      <c r="G80" s="574"/>
      <c r="H80" s="575"/>
      <c r="I80" s="220">
        <v>903</v>
      </c>
      <c r="J80" s="221">
        <v>104</v>
      </c>
      <c r="K80" s="222">
        <v>20000</v>
      </c>
      <c r="L80" s="220">
        <v>0</v>
      </c>
      <c r="M80" s="580"/>
      <c r="N80" s="581"/>
      <c r="O80" s="581"/>
      <c r="P80" s="582"/>
      <c r="Q80" s="223">
        <v>100970.8</v>
      </c>
      <c r="R80" s="223">
        <v>40773.6</v>
      </c>
      <c r="S80" s="223">
        <v>7746.8</v>
      </c>
      <c r="T80" s="223">
        <v>9678.7</v>
      </c>
      <c r="U80" s="223">
        <v>0</v>
      </c>
      <c r="V80" s="223">
        <v>292</v>
      </c>
      <c r="W80" s="216">
        <v>0</v>
      </c>
      <c r="X80" s="217">
        <v>0</v>
      </c>
      <c r="Y80" s="217">
        <v>0</v>
      </c>
      <c r="Z80" s="217">
        <v>100970820</v>
      </c>
      <c r="AA80" s="209"/>
    </row>
    <row r="81" spans="1:27" s="11" customFormat="1" ht="12" customHeight="1">
      <c r="A81" s="202"/>
      <c r="B81" s="218"/>
      <c r="C81" s="224"/>
      <c r="D81" s="219"/>
      <c r="E81" s="579" t="s">
        <v>205</v>
      </c>
      <c r="F81" s="574"/>
      <c r="G81" s="574"/>
      <c r="H81" s="575"/>
      <c r="I81" s="220">
        <v>903</v>
      </c>
      <c r="J81" s="221">
        <v>104</v>
      </c>
      <c r="K81" s="222">
        <v>20400</v>
      </c>
      <c r="L81" s="220">
        <v>0</v>
      </c>
      <c r="M81" s="580"/>
      <c r="N81" s="581"/>
      <c r="O81" s="581"/>
      <c r="P81" s="582"/>
      <c r="Q81" s="223">
        <v>100970.8</v>
      </c>
      <c r="R81" s="223">
        <v>40773.6</v>
      </c>
      <c r="S81" s="223">
        <v>7746.8</v>
      </c>
      <c r="T81" s="223">
        <v>9678.7</v>
      </c>
      <c r="U81" s="223">
        <v>0</v>
      </c>
      <c r="V81" s="223">
        <v>292</v>
      </c>
      <c r="W81" s="216">
        <v>0</v>
      </c>
      <c r="X81" s="217">
        <v>0</v>
      </c>
      <c r="Y81" s="217">
        <v>0</v>
      </c>
      <c r="Z81" s="217">
        <v>100970820</v>
      </c>
      <c r="AA81" s="209"/>
    </row>
    <row r="82" spans="1:27" s="11" customFormat="1" ht="26.25" customHeight="1">
      <c r="A82" s="202"/>
      <c r="B82" s="218"/>
      <c r="C82" s="224"/>
      <c r="D82" s="225"/>
      <c r="E82" s="219"/>
      <c r="F82" s="579" t="s">
        <v>213</v>
      </c>
      <c r="G82" s="574"/>
      <c r="H82" s="575"/>
      <c r="I82" s="220">
        <v>903</v>
      </c>
      <c r="J82" s="221">
        <v>104</v>
      </c>
      <c r="K82" s="222">
        <v>20405</v>
      </c>
      <c r="L82" s="220">
        <v>0</v>
      </c>
      <c r="M82" s="580"/>
      <c r="N82" s="581"/>
      <c r="O82" s="581"/>
      <c r="P82" s="582"/>
      <c r="Q82" s="223">
        <v>100970.8</v>
      </c>
      <c r="R82" s="223">
        <v>40773.6</v>
      </c>
      <c r="S82" s="223">
        <v>7746.8</v>
      </c>
      <c r="T82" s="223">
        <v>9678.7</v>
      </c>
      <c r="U82" s="223">
        <v>0</v>
      </c>
      <c r="V82" s="223">
        <v>292</v>
      </c>
      <c r="W82" s="216">
        <v>0</v>
      </c>
      <c r="X82" s="217">
        <v>0</v>
      </c>
      <c r="Y82" s="217">
        <v>0</v>
      </c>
      <c r="Z82" s="217">
        <v>100970820</v>
      </c>
      <c r="AA82" s="209"/>
    </row>
    <row r="83" spans="1:27" s="11" customFormat="1" ht="25.5" customHeight="1">
      <c r="A83" s="202"/>
      <c r="B83" s="218"/>
      <c r="C83" s="224"/>
      <c r="D83" s="225"/>
      <c r="E83" s="225"/>
      <c r="F83" s="219"/>
      <c r="G83" s="583" t="s">
        <v>207</v>
      </c>
      <c r="H83" s="575"/>
      <c r="I83" s="220">
        <v>903</v>
      </c>
      <c r="J83" s="221">
        <v>104</v>
      </c>
      <c r="K83" s="222">
        <v>20405</v>
      </c>
      <c r="L83" s="220">
        <v>500</v>
      </c>
      <c r="M83" s="580"/>
      <c r="N83" s="581"/>
      <c r="O83" s="581"/>
      <c r="P83" s="582"/>
      <c r="Q83" s="223">
        <v>100970.8</v>
      </c>
      <c r="R83" s="223">
        <v>40773.6</v>
      </c>
      <c r="S83" s="223">
        <v>7746.8</v>
      </c>
      <c r="T83" s="223">
        <v>9678.7</v>
      </c>
      <c r="U83" s="223">
        <v>0</v>
      </c>
      <c r="V83" s="223">
        <v>292</v>
      </c>
      <c r="W83" s="216">
        <v>0</v>
      </c>
      <c r="X83" s="217">
        <v>0</v>
      </c>
      <c r="Y83" s="217">
        <v>0</v>
      </c>
      <c r="Z83" s="217">
        <v>100970820</v>
      </c>
      <c r="AA83" s="209"/>
    </row>
    <row r="84" spans="1:27" s="11" customFormat="1" ht="16.5" customHeight="1">
      <c r="A84" s="202"/>
      <c r="B84" s="210"/>
      <c r="C84" s="573" t="s">
        <v>236</v>
      </c>
      <c r="D84" s="574"/>
      <c r="E84" s="574"/>
      <c r="F84" s="574"/>
      <c r="G84" s="574"/>
      <c r="H84" s="575"/>
      <c r="I84" s="212">
        <v>903</v>
      </c>
      <c r="J84" s="213">
        <v>114</v>
      </c>
      <c r="K84" s="214">
        <v>0</v>
      </c>
      <c r="L84" s="212">
        <v>0</v>
      </c>
      <c r="M84" s="576"/>
      <c r="N84" s="577"/>
      <c r="O84" s="577"/>
      <c r="P84" s="578"/>
      <c r="Q84" s="215">
        <v>110480.8</v>
      </c>
      <c r="R84" s="215">
        <v>41801.1</v>
      </c>
      <c r="S84" s="215">
        <v>10916</v>
      </c>
      <c r="T84" s="215">
        <v>0</v>
      </c>
      <c r="U84" s="215">
        <v>0</v>
      </c>
      <c r="V84" s="215">
        <v>15758</v>
      </c>
      <c r="W84" s="216">
        <v>0</v>
      </c>
      <c r="X84" s="217">
        <v>0</v>
      </c>
      <c r="Y84" s="217">
        <v>0</v>
      </c>
      <c r="Z84" s="217">
        <v>110480780</v>
      </c>
      <c r="AA84" s="209"/>
    </row>
    <row r="85" spans="1:27" s="11" customFormat="1" ht="36.75" customHeight="1">
      <c r="A85" s="202"/>
      <c r="B85" s="218"/>
      <c r="C85" s="211"/>
      <c r="D85" s="579" t="s">
        <v>239</v>
      </c>
      <c r="E85" s="574"/>
      <c r="F85" s="574"/>
      <c r="G85" s="574"/>
      <c r="H85" s="575"/>
      <c r="I85" s="220">
        <v>903</v>
      </c>
      <c r="J85" s="221">
        <v>114</v>
      </c>
      <c r="K85" s="222">
        <v>920000</v>
      </c>
      <c r="L85" s="220">
        <v>0</v>
      </c>
      <c r="M85" s="580"/>
      <c r="N85" s="581"/>
      <c r="O85" s="581"/>
      <c r="P85" s="582"/>
      <c r="Q85" s="223">
        <v>35030.8</v>
      </c>
      <c r="R85" s="223">
        <v>0</v>
      </c>
      <c r="S85" s="223">
        <v>0</v>
      </c>
      <c r="T85" s="223">
        <v>0</v>
      </c>
      <c r="U85" s="223">
        <v>0</v>
      </c>
      <c r="V85" s="223">
        <v>15000</v>
      </c>
      <c r="W85" s="216">
        <v>0</v>
      </c>
      <c r="X85" s="217">
        <v>0</v>
      </c>
      <c r="Y85" s="217">
        <v>0</v>
      </c>
      <c r="Z85" s="217">
        <v>35030800</v>
      </c>
      <c r="AA85" s="209"/>
    </row>
    <row r="86" spans="1:27" s="11" customFormat="1" ht="21.75" customHeight="1">
      <c r="A86" s="202"/>
      <c r="B86" s="218"/>
      <c r="C86" s="224"/>
      <c r="D86" s="219"/>
      <c r="E86" s="579" t="s">
        <v>240</v>
      </c>
      <c r="F86" s="574"/>
      <c r="G86" s="574"/>
      <c r="H86" s="575"/>
      <c r="I86" s="220">
        <v>903</v>
      </c>
      <c r="J86" s="221">
        <v>114</v>
      </c>
      <c r="K86" s="222">
        <v>920300</v>
      </c>
      <c r="L86" s="220">
        <v>0</v>
      </c>
      <c r="M86" s="580"/>
      <c r="N86" s="581"/>
      <c r="O86" s="581"/>
      <c r="P86" s="582"/>
      <c r="Q86" s="223">
        <v>35030.8</v>
      </c>
      <c r="R86" s="223">
        <v>0</v>
      </c>
      <c r="S86" s="223">
        <v>0</v>
      </c>
      <c r="T86" s="223">
        <v>0</v>
      </c>
      <c r="U86" s="223">
        <v>0</v>
      </c>
      <c r="V86" s="223">
        <v>15000</v>
      </c>
      <c r="W86" s="216">
        <v>0</v>
      </c>
      <c r="X86" s="217">
        <v>0</v>
      </c>
      <c r="Y86" s="217">
        <v>0</v>
      </c>
      <c r="Z86" s="217">
        <v>35030800</v>
      </c>
      <c r="AA86" s="209"/>
    </row>
    <row r="87" spans="1:27" s="11" customFormat="1" ht="26.25" customHeight="1">
      <c r="A87" s="202"/>
      <c r="B87" s="218"/>
      <c r="C87" s="224"/>
      <c r="D87" s="225"/>
      <c r="E87" s="219"/>
      <c r="F87" s="579" t="s">
        <v>241</v>
      </c>
      <c r="G87" s="574"/>
      <c r="H87" s="575"/>
      <c r="I87" s="220">
        <v>903</v>
      </c>
      <c r="J87" s="221">
        <v>114</v>
      </c>
      <c r="K87" s="222">
        <v>920302</v>
      </c>
      <c r="L87" s="220">
        <v>0</v>
      </c>
      <c r="M87" s="580"/>
      <c r="N87" s="581"/>
      <c r="O87" s="581"/>
      <c r="P87" s="582"/>
      <c r="Q87" s="223">
        <v>22700</v>
      </c>
      <c r="R87" s="223">
        <v>0</v>
      </c>
      <c r="S87" s="223">
        <v>0</v>
      </c>
      <c r="T87" s="223">
        <v>0</v>
      </c>
      <c r="U87" s="223">
        <v>0</v>
      </c>
      <c r="V87" s="223">
        <v>15000</v>
      </c>
      <c r="W87" s="216">
        <v>0</v>
      </c>
      <c r="X87" s="217">
        <v>0</v>
      </c>
      <c r="Y87" s="217">
        <v>0</v>
      </c>
      <c r="Z87" s="217">
        <v>22700000</v>
      </c>
      <c r="AA87" s="209"/>
    </row>
    <row r="88" spans="1:27" s="11" customFormat="1" ht="23.25" customHeight="1">
      <c r="A88" s="202"/>
      <c r="B88" s="218"/>
      <c r="C88" s="224"/>
      <c r="D88" s="225"/>
      <c r="E88" s="225"/>
      <c r="F88" s="219"/>
      <c r="G88" s="583" t="s">
        <v>207</v>
      </c>
      <c r="H88" s="575"/>
      <c r="I88" s="220">
        <v>903</v>
      </c>
      <c r="J88" s="221">
        <v>114</v>
      </c>
      <c r="K88" s="222">
        <v>920302</v>
      </c>
      <c r="L88" s="220">
        <v>500</v>
      </c>
      <c r="M88" s="580"/>
      <c r="N88" s="581"/>
      <c r="O88" s="581"/>
      <c r="P88" s="582"/>
      <c r="Q88" s="223">
        <v>22700</v>
      </c>
      <c r="R88" s="223">
        <v>0</v>
      </c>
      <c r="S88" s="223">
        <v>0</v>
      </c>
      <c r="T88" s="223">
        <v>0</v>
      </c>
      <c r="U88" s="223">
        <v>0</v>
      </c>
      <c r="V88" s="223">
        <v>15000</v>
      </c>
      <c r="W88" s="216">
        <v>0</v>
      </c>
      <c r="X88" s="217">
        <v>0</v>
      </c>
      <c r="Y88" s="217">
        <v>0</v>
      </c>
      <c r="Z88" s="217">
        <v>22700000</v>
      </c>
      <c r="AA88" s="209"/>
    </row>
    <row r="89" spans="1:27" s="11" customFormat="1" ht="16.5" customHeight="1">
      <c r="A89" s="202"/>
      <c r="B89" s="218"/>
      <c r="C89" s="224"/>
      <c r="D89" s="225"/>
      <c r="E89" s="219"/>
      <c r="F89" s="579" t="s">
        <v>245</v>
      </c>
      <c r="G89" s="574"/>
      <c r="H89" s="575"/>
      <c r="I89" s="220">
        <v>903</v>
      </c>
      <c r="J89" s="221">
        <v>114</v>
      </c>
      <c r="K89" s="222">
        <v>920353</v>
      </c>
      <c r="L89" s="220">
        <v>0</v>
      </c>
      <c r="M89" s="580"/>
      <c r="N89" s="581"/>
      <c r="O89" s="581"/>
      <c r="P89" s="582"/>
      <c r="Q89" s="223">
        <v>11570</v>
      </c>
      <c r="R89" s="223">
        <v>0</v>
      </c>
      <c r="S89" s="223">
        <v>0</v>
      </c>
      <c r="T89" s="223">
        <v>0</v>
      </c>
      <c r="U89" s="223">
        <v>0</v>
      </c>
      <c r="V89" s="223">
        <v>0</v>
      </c>
      <c r="W89" s="216">
        <v>0</v>
      </c>
      <c r="X89" s="217">
        <v>0</v>
      </c>
      <c r="Y89" s="217">
        <v>0</v>
      </c>
      <c r="Z89" s="217">
        <v>11570000</v>
      </c>
      <c r="AA89" s="209"/>
    </row>
    <row r="90" spans="1:27" s="11" customFormat="1" ht="27.75" customHeight="1">
      <c r="A90" s="202"/>
      <c r="B90" s="218"/>
      <c r="C90" s="224"/>
      <c r="D90" s="225"/>
      <c r="E90" s="225"/>
      <c r="F90" s="219"/>
      <c r="G90" s="583" t="s">
        <v>207</v>
      </c>
      <c r="H90" s="575"/>
      <c r="I90" s="220">
        <v>903</v>
      </c>
      <c r="J90" s="221">
        <v>114</v>
      </c>
      <c r="K90" s="222">
        <v>920353</v>
      </c>
      <c r="L90" s="220">
        <v>500</v>
      </c>
      <c r="M90" s="580"/>
      <c r="N90" s="581"/>
      <c r="O90" s="581"/>
      <c r="P90" s="582"/>
      <c r="Q90" s="223">
        <v>11570</v>
      </c>
      <c r="R90" s="223">
        <v>0</v>
      </c>
      <c r="S90" s="223">
        <v>0</v>
      </c>
      <c r="T90" s="223">
        <v>0</v>
      </c>
      <c r="U90" s="223">
        <v>0</v>
      </c>
      <c r="V90" s="223">
        <v>0</v>
      </c>
      <c r="W90" s="216">
        <v>0</v>
      </c>
      <c r="X90" s="217">
        <v>0</v>
      </c>
      <c r="Y90" s="217">
        <v>0</v>
      </c>
      <c r="Z90" s="217">
        <v>11570000</v>
      </c>
      <c r="AA90" s="209"/>
    </row>
    <row r="91" spans="1:27" s="11" customFormat="1" ht="15" customHeight="1">
      <c r="A91" s="202"/>
      <c r="B91" s="218"/>
      <c r="C91" s="224"/>
      <c r="D91" s="225"/>
      <c r="E91" s="219"/>
      <c r="F91" s="579" t="s">
        <v>247</v>
      </c>
      <c r="G91" s="574"/>
      <c r="H91" s="575"/>
      <c r="I91" s="220">
        <v>903</v>
      </c>
      <c r="J91" s="221">
        <v>114</v>
      </c>
      <c r="K91" s="222">
        <v>920361</v>
      </c>
      <c r="L91" s="220">
        <v>0</v>
      </c>
      <c r="M91" s="580"/>
      <c r="N91" s="581"/>
      <c r="O91" s="581"/>
      <c r="P91" s="582"/>
      <c r="Q91" s="223">
        <v>760.8</v>
      </c>
      <c r="R91" s="223">
        <v>0</v>
      </c>
      <c r="S91" s="223">
        <v>0</v>
      </c>
      <c r="T91" s="223">
        <v>0</v>
      </c>
      <c r="U91" s="223">
        <v>0</v>
      </c>
      <c r="V91" s="223">
        <v>0</v>
      </c>
      <c r="W91" s="216">
        <v>0</v>
      </c>
      <c r="X91" s="217">
        <v>0</v>
      </c>
      <c r="Y91" s="217">
        <v>0</v>
      </c>
      <c r="Z91" s="217">
        <v>760800</v>
      </c>
      <c r="AA91" s="209"/>
    </row>
    <row r="92" spans="1:27" s="11" customFormat="1" ht="23.25" customHeight="1">
      <c r="A92" s="202"/>
      <c r="B92" s="218"/>
      <c r="C92" s="224"/>
      <c r="D92" s="225"/>
      <c r="E92" s="225"/>
      <c r="F92" s="219"/>
      <c r="G92" s="583" t="s">
        <v>207</v>
      </c>
      <c r="H92" s="575"/>
      <c r="I92" s="220">
        <v>903</v>
      </c>
      <c r="J92" s="221">
        <v>114</v>
      </c>
      <c r="K92" s="222">
        <v>920361</v>
      </c>
      <c r="L92" s="220">
        <v>500</v>
      </c>
      <c r="M92" s="580"/>
      <c r="N92" s="581"/>
      <c r="O92" s="581"/>
      <c r="P92" s="582"/>
      <c r="Q92" s="223">
        <v>760.8</v>
      </c>
      <c r="R92" s="223">
        <v>0</v>
      </c>
      <c r="S92" s="223">
        <v>0</v>
      </c>
      <c r="T92" s="223">
        <v>0</v>
      </c>
      <c r="U92" s="223">
        <v>0</v>
      </c>
      <c r="V92" s="223">
        <v>0</v>
      </c>
      <c r="W92" s="216">
        <v>0</v>
      </c>
      <c r="X92" s="217">
        <v>0</v>
      </c>
      <c r="Y92" s="217">
        <v>0</v>
      </c>
      <c r="Z92" s="217">
        <v>760800</v>
      </c>
      <c r="AA92" s="209"/>
    </row>
    <row r="93" spans="1:27" s="11" customFormat="1" ht="25.5" customHeight="1">
      <c r="A93" s="202"/>
      <c r="B93" s="218"/>
      <c r="C93" s="211"/>
      <c r="D93" s="579" t="s">
        <v>248</v>
      </c>
      <c r="E93" s="574"/>
      <c r="F93" s="574"/>
      <c r="G93" s="574"/>
      <c r="H93" s="575"/>
      <c r="I93" s="220">
        <v>903</v>
      </c>
      <c r="J93" s="221">
        <v>114</v>
      </c>
      <c r="K93" s="222">
        <v>930000</v>
      </c>
      <c r="L93" s="220">
        <v>0</v>
      </c>
      <c r="M93" s="580"/>
      <c r="N93" s="581"/>
      <c r="O93" s="581"/>
      <c r="P93" s="582"/>
      <c r="Q93" s="223">
        <v>70921.5</v>
      </c>
      <c r="R93" s="223">
        <v>38381.6</v>
      </c>
      <c r="S93" s="223">
        <v>10026.9</v>
      </c>
      <c r="T93" s="223">
        <v>0</v>
      </c>
      <c r="U93" s="223">
        <v>0</v>
      </c>
      <c r="V93" s="223">
        <v>758</v>
      </c>
      <c r="W93" s="216">
        <v>0</v>
      </c>
      <c r="X93" s="217">
        <v>0</v>
      </c>
      <c r="Y93" s="217">
        <v>0</v>
      </c>
      <c r="Z93" s="217">
        <v>70921500</v>
      </c>
      <c r="AA93" s="209"/>
    </row>
    <row r="94" spans="1:27" s="11" customFormat="1" ht="24" customHeight="1">
      <c r="A94" s="202"/>
      <c r="B94" s="218"/>
      <c r="C94" s="224"/>
      <c r="D94" s="219"/>
      <c r="E94" s="579" t="s">
        <v>249</v>
      </c>
      <c r="F94" s="574"/>
      <c r="G94" s="574"/>
      <c r="H94" s="575"/>
      <c r="I94" s="220">
        <v>903</v>
      </c>
      <c r="J94" s="221">
        <v>114</v>
      </c>
      <c r="K94" s="222">
        <v>939900</v>
      </c>
      <c r="L94" s="220">
        <v>0</v>
      </c>
      <c r="M94" s="580"/>
      <c r="N94" s="581"/>
      <c r="O94" s="581"/>
      <c r="P94" s="582"/>
      <c r="Q94" s="223">
        <v>70921.5</v>
      </c>
      <c r="R94" s="223">
        <v>38381.6</v>
      </c>
      <c r="S94" s="223">
        <v>10026.9</v>
      </c>
      <c r="T94" s="223">
        <v>0</v>
      </c>
      <c r="U94" s="223">
        <v>0</v>
      </c>
      <c r="V94" s="223">
        <v>758</v>
      </c>
      <c r="W94" s="216">
        <v>0</v>
      </c>
      <c r="X94" s="217">
        <v>0</v>
      </c>
      <c r="Y94" s="217">
        <v>0</v>
      </c>
      <c r="Z94" s="217">
        <v>70921500</v>
      </c>
      <c r="AA94" s="209"/>
    </row>
    <row r="95" spans="1:27" s="11" customFormat="1" ht="42.75" customHeight="1">
      <c r="A95" s="202"/>
      <c r="B95" s="218"/>
      <c r="C95" s="224"/>
      <c r="D95" s="225"/>
      <c r="E95" s="219"/>
      <c r="F95" s="579" t="s">
        <v>250</v>
      </c>
      <c r="G95" s="574"/>
      <c r="H95" s="575"/>
      <c r="I95" s="220">
        <v>903</v>
      </c>
      <c r="J95" s="221">
        <v>114</v>
      </c>
      <c r="K95" s="222">
        <v>939901</v>
      </c>
      <c r="L95" s="220">
        <v>0</v>
      </c>
      <c r="M95" s="580"/>
      <c r="N95" s="581"/>
      <c r="O95" s="581"/>
      <c r="P95" s="582"/>
      <c r="Q95" s="223">
        <v>51704.2</v>
      </c>
      <c r="R95" s="223">
        <v>23886.1</v>
      </c>
      <c r="S95" s="223">
        <v>6258.1</v>
      </c>
      <c r="T95" s="223">
        <v>0</v>
      </c>
      <c r="U95" s="223">
        <v>0</v>
      </c>
      <c r="V95" s="223">
        <v>758</v>
      </c>
      <c r="W95" s="216">
        <v>0</v>
      </c>
      <c r="X95" s="217">
        <v>0</v>
      </c>
      <c r="Y95" s="217">
        <v>0</v>
      </c>
      <c r="Z95" s="217">
        <v>51704200</v>
      </c>
      <c r="AA95" s="209"/>
    </row>
    <row r="96" spans="1:27" s="11" customFormat="1" ht="25.5" customHeight="1">
      <c r="A96" s="202"/>
      <c r="B96" s="218"/>
      <c r="C96" s="224"/>
      <c r="D96" s="225"/>
      <c r="E96" s="225"/>
      <c r="F96" s="219"/>
      <c r="G96" s="583" t="s">
        <v>497</v>
      </c>
      <c r="H96" s="575"/>
      <c r="I96" s="220">
        <v>903</v>
      </c>
      <c r="J96" s="221">
        <v>114</v>
      </c>
      <c r="K96" s="222">
        <v>939901</v>
      </c>
      <c r="L96" s="220">
        <v>1</v>
      </c>
      <c r="M96" s="580"/>
      <c r="N96" s="581"/>
      <c r="O96" s="581"/>
      <c r="P96" s="582"/>
      <c r="Q96" s="223">
        <v>51704.2</v>
      </c>
      <c r="R96" s="223">
        <v>23886.1</v>
      </c>
      <c r="S96" s="223">
        <v>6258.1</v>
      </c>
      <c r="T96" s="223">
        <v>0</v>
      </c>
      <c r="U96" s="223">
        <v>0</v>
      </c>
      <c r="V96" s="223">
        <v>758</v>
      </c>
      <c r="W96" s="216">
        <v>0</v>
      </c>
      <c r="X96" s="217">
        <v>0</v>
      </c>
      <c r="Y96" s="217">
        <v>0</v>
      </c>
      <c r="Z96" s="217">
        <v>51704200</v>
      </c>
      <c r="AA96" s="209"/>
    </row>
    <row r="97" spans="1:27" s="11" customFormat="1" ht="26.25" customHeight="1">
      <c r="A97" s="202"/>
      <c r="B97" s="218"/>
      <c r="C97" s="224"/>
      <c r="D97" s="225"/>
      <c r="E97" s="219"/>
      <c r="F97" s="579" t="s">
        <v>258</v>
      </c>
      <c r="G97" s="574"/>
      <c r="H97" s="575"/>
      <c r="I97" s="220">
        <v>903</v>
      </c>
      <c r="J97" s="221">
        <v>114</v>
      </c>
      <c r="K97" s="222">
        <v>939910</v>
      </c>
      <c r="L97" s="220">
        <v>0</v>
      </c>
      <c r="M97" s="580"/>
      <c r="N97" s="581"/>
      <c r="O97" s="581"/>
      <c r="P97" s="582"/>
      <c r="Q97" s="223">
        <v>19217.3</v>
      </c>
      <c r="R97" s="223">
        <v>14495.5</v>
      </c>
      <c r="S97" s="223">
        <v>3768.8</v>
      </c>
      <c r="T97" s="223">
        <v>0</v>
      </c>
      <c r="U97" s="223">
        <v>0</v>
      </c>
      <c r="V97" s="223">
        <v>0</v>
      </c>
      <c r="W97" s="216">
        <v>0</v>
      </c>
      <c r="X97" s="217">
        <v>0</v>
      </c>
      <c r="Y97" s="217">
        <v>0</v>
      </c>
      <c r="Z97" s="217">
        <v>19217300</v>
      </c>
      <c r="AA97" s="209"/>
    </row>
    <row r="98" spans="1:27" s="11" customFormat="1" ht="24" customHeight="1">
      <c r="A98" s="202"/>
      <c r="B98" s="218"/>
      <c r="C98" s="224"/>
      <c r="D98" s="225"/>
      <c r="E98" s="225"/>
      <c r="F98" s="219"/>
      <c r="G98" s="583" t="s">
        <v>497</v>
      </c>
      <c r="H98" s="575"/>
      <c r="I98" s="220">
        <v>903</v>
      </c>
      <c r="J98" s="221">
        <v>114</v>
      </c>
      <c r="K98" s="222">
        <v>939910</v>
      </c>
      <c r="L98" s="220">
        <v>1</v>
      </c>
      <c r="M98" s="580"/>
      <c r="N98" s="581"/>
      <c r="O98" s="581"/>
      <c r="P98" s="582"/>
      <c r="Q98" s="223">
        <v>19217.3</v>
      </c>
      <c r="R98" s="223">
        <v>14495.5</v>
      </c>
      <c r="S98" s="223">
        <v>3768.8</v>
      </c>
      <c r="T98" s="223">
        <v>0</v>
      </c>
      <c r="U98" s="223">
        <v>0</v>
      </c>
      <c r="V98" s="223">
        <v>0</v>
      </c>
      <c r="W98" s="216">
        <v>0</v>
      </c>
      <c r="X98" s="217">
        <v>0</v>
      </c>
      <c r="Y98" s="217">
        <v>0</v>
      </c>
      <c r="Z98" s="217">
        <v>19217300</v>
      </c>
      <c r="AA98" s="209"/>
    </row>
    <row r="99" spans="1:27" s="11" customFormat="1" ht="24" customHeight="1">
      <c r="A99" s="202"/>
      <c r="B99" s="218"/>
      <c r="C99" s="211"/>
      <c r="D99" s="579" t="s">
        <v>263</v>
      </c>
      <c r="E99" s="574"/>
      <c r="F99" s="574"/>
      <c r="G99" s="574"/>
      <c r="H99" s="575"/>
      <c r="I99" s="220">
        <v>903</v>
      </c>
      <c r="J99" s="221">
        <v>114</v>
      </c>
      <c r="K99" s="222">
        <v>4400000</v>
      </c>
      <c r="L99" s="220">
        <v>0</v>
      </c>
      <c r="M99" s="580"/>
      <c r="N99" s="581"/>
      <c r="O99" s="581"/>
      <c r="P99" s="582"/>
      <c r="Q99" s="223">
        <v>4528.5</v>
      </c>
      <c r="R99" s="223">
        <v>3419.5</v>
      </c>
      <c r="S99" s="223">
        <v>889.1</v>
      </c>
      <c r="T99" s="223">
        <v>0</v>
      </c>
      <c r="U99" s="223">
        <v>0</v>
      </c>
      <c r="V99" s="223">
        <v>0</v>
      </c>
      <c r="W99" s="216">
        <v>0</v>
      </c>
      <c r="X99" s="217">
        <v>0</v>
      </c>
      <c r="Y99" s="217">
        <v>0</v>
      </c>
      <c r="Z99" s="217">
        <v>4528480</v>
      </c>
      <c r="AA99" s="209"/>
    </row>
    <row r="100" spans="1:27" s="11" customFormat="1" ht="24.75" customHeight="1">
      <c r="A100" s="202"/>
      <c r="B100" s="218"/>
      <c r="C100" s="224"/>
      <c r="D100" s="219"/>
      <c r="E100" s="579" t="s">
        <v>249</v>
      </c>
      <c r="F100" s="574"/>
      <c r="G100" s="574"/>
      <c r="H100" s="575"/>
      <c r="I100" s="220">
        <v>903</v>
      </c>
      <c r="J100" s="221">
        <v>114</v>
      </c>
      <c r="K100" s="222">
        <v>4409900</v>
      </c>
      <c r="L100" s="220">
        <v>0</v>
      </c>
      <c r="M100" s="580"/>
      <c r="N100" s="581"/>
      <c r="O100" s="581"/>
      <c r="P100" s="582"/>
      <c r="Q100" s="223">
        <v>4528.5</v>
      </c>
      <c r="R100" s="223">
        <v>3419.5</v>
      </c>
      <c r="S100" s="223">
        <v>889.1</v>
      </c>
      <c r="T100" s="223">
        <v>0</v>
      </c>
      <c r="U100" s="223">
        <v>0</v>
      </c>
      <c r="V100" s="223">
        <v>0</v>
      </c>
      <c r="W100" s="216">
        <v>0</v>
      </c>
      <c r="X100" s="217">
        <v>0</v>
      </c>
      <c r="Y100" s="217">
        <v>0</v>
      </c>
      <c r="Z100" s="217">
        <v>4528480</v>
      </c>
      <c r="AA100" s="209"/>
    </row>
    <row r="101" spans="1:27" s="11" customFormat="1" ht="26.25" customHeight="1">
      <c r="A101" s="202"/>
      <c r="B101" s="218"/>
      <c r="C101" s="224"/>
      <c r="D101" s="225"/>
      <c r="E101" s="219"/>
      <c r="F101" s="579" t="s">
        <v>264</v>
      </c>
      <c r="G101" s="574"/>
      <c r="H101" s="575"/>
      <c r="I101" s="220">
        <v>903</v>
      </c>
      <c r="J101" s="221">
        <v>114</v>
      </c>
      <c r="K101" s="222">
        <v>4409909</v>
      </c>
      <c r="L101" s="220">
        <v>0</v>
      </c>
      <c r="M101" s="580"/>
      <c r="N101" s="581"/>
      <c r="O101" s="581"/>
      <c r="P101" s="582"/>
      <c r="Q101" s="223">
        <v>4528.5</v>
      </c>
      <c r="R101" s="223">
        <v>3419.5</v>
      </c>
      <c r="S101" s="223">
        <v>889.1</v>
      </c>
      <c r="T101" s="223">
        <v>0</v>
      </c>
      <c r="U101" s="223">
        <v>0</v>
      </c>
      <c r="V101" s="223">
        <v>0</v>
      </c>
      <c r="W101" s="216">
        <v>0</v>
      </c>
      <c r="X101" s="217">
        <v>0</v>
      </c>
      <c r="Y101" s="217">
        <v>0</v>
      </c>
      <c r="Z101" s="217">
        <v>4528480</v>
      </c>
      <c r="AA101" s="209"/>
    </row>
    <row r="102" spans="1:27" s="11" customFormat="1" ht="27" customHeight="1">
      <c r="A102" s="202"/>
      <c r="B102" s="218"/>
      <c r="C102" s="224"/>
      <c r="D102" s="225"/>
      <c r="E102" s="225"/>
      <c r="F102" s="219"/>
      <c r="G102" s="583" t="s">
        <v>497</v>
      </c>
      <c r="H102" s="575"/>
      <c r="I102" s="220">
        <v>903</v>
      </c>
      <c r="J102" s="221">
        <v>114</v>
      </c>
      <c r="K102" s="222">
        <v>4409909</v>
      </c>
      <c r="L102" s="220">
        <v>1</v>
      </c>
      <c r="M102" s="580"/>
      <c r="N102" s="581"/>
      <c r="O102" s="581"/>
      <c r="P102" s="582"/>
      <c r="Q102" s="223">
        <v>4528.5</v>
      </c>
      <c r="R102" s="223">
        <v>3419.5</v>
      </c>
      <c r="S102" s="223">
        <v>889.1</v>
      </c>
      <c r="T102" s="223">
        <v>0</v>
      </c>
      <c r="U102" s="223">
        <v>0</v>
      </c>
      <c r="V102" s="223">
        <v>0</v>
      </c>
      <c r="W102" s="216">
        <v>0</v>
      </c>
      <c r="X102" s="217">
        <v>0</v>
      </c>
      <c r="Y102" s="217">
        <v>0</v>
      </c>
      <c r="Z102" s="217">
        <v>4528480</v>
      </c>
      <c r="AA102" s="209"/>
    </row>
    <row r="103" spans="1:27" s="11" customFormat="1" ht="52.5" customHeight="1">
      <c r="A103" s="202"/>
      <c r="B103" s="210"/>
      <c r="C103" s="573" t="s">
        <v>266</v>
      </c>
      <c r="D103" s="574"/>
      <c r="E103" s="574"/>
      <c r="F103" s="574"/>
      <c r="G103" s="574"/>
      <c r="H103" s="575"/>
      <c r="I103" s="212">
        <v>903</v>
      </c>
      <c r="J103" s="213">
        <v>309</v>
      </c>
      <c r="K103" s="214">
        <v>0</v>
      </c>
      <c r="L103" s="212">
        <v>0</v>
      </c>
      <c r="M103" s="576"/>
      <c r="N103" s="577"/>
      <c r="O103" s="577"/>
      <c r="P103" s="578"/>
      <c r="Q103" s="215">
        <v>3799.2</v>
      </c>
      <c r="R103" s="215">
        <v>0</v>
      </c>
      <c r="S103" s="215">
        <v>0</v>
      </c>
      <c r="T103" s="215">
        <v>0</v>
      </c>
      <c r="U103" s="215">
        <v>0</v>
      </c>
      <c r="V103" s="215">
        <v>1388.1</v>
      </c>
      <c r="W103" s="216">
        <v>0</v>
      </c>
      <c r="X103" s="217">
        <v>0</v>
      </c>
      <c r="Y103" s="217">
        <v>0</v>
      </c>
      <c r="Z103" s="217">
        <v>3799200</v>
      </c>
      <c r="AA103" s="209"/>
    </row>
    <row r="104" spans="1:27" s="11" customFormat="1" ht="37.5" customHeight="1">
      <c r="A104" s="202"/>
      <c r="B104" s="218"/>
      <c r="C104" s="211"/>
      <c r="D104" s="579" t="s">
        <v>267</v>
      </c>
      <c r="E104" s="574"/>
      <c r="F104" s="574"/>
      <c r="G104" s="574"/>
      <c r="H104" s="575"/>
      <c r="I104" s="220">
        <v>903</v>
      </c>
      <c r="J104" s="221">
        <v>309</v>
      </c>
      <c r="K104" s="222">
        <v>2180000</v>
      </c>
      <c r="L104" s="220">
        <v>0</v>
      </c>
      <c r="M104" s="580"/>
      <c r="N104" s="581"/>
      <c r="O104" s="581"/>
      <c r="P104" s="582"/>
      <c r="Q104" s="223">
        <v>3799.2</v>
      </c>
      <c r="R104" s="223">
        <v>0</v>
      </c>
      <c r="S104" s="223">
        <v>0</v>
      </c>
      <c r="T104" s="223">
        <v>0</v>
      </c>
      <c r="U104" s="223">
        <v>0</v>
      </c>
      <c r="V104" s="223">
        <v>1388.1</v>
      </c>
      <c r="W104" s="216">
        <v>0</v>
      </c>
      <c r="X104" s="217">
        <v>0</v>
      </c>
      <c r="Y104" s="217">
        <v>0</v>
      </c>
      <c r="Z104" s="217">
        <v>3799200</v>
      </c>
      <c r="AA104" s="209"/>
    </row>
    <row r="105" spans="1:27" s="11" customFormat="1" ht="47.25" customHeight="1">
      <c r="A105" s="202"/>
      <c r="B105" s="218"/>
      <c r="C105" s="224"/>
      <c r="D105" s="219"/>
      <c r="E105" s="579" t="s">
        <v>268</v>
      </c>
      <c r="F105" s="574"/>
      <c r="G105" s="574"/>
      <c r="H105" s="575"/>
      <c r="I105" s="220">
        <v>903</v>
      </c>
      <c r="J105" s="221">
        <v>309</v>
      </c>
      <c r="K105" s="222">
        <v>2180100</v>
      </c>
      <c r="L105" s="220">
        <v>0</v>
      </c>
      <c r="M105" s="580"/>
      <c r="N105" s="581"/>
      <c r="O105" s="581"/>
      <c r="P105" s="582"/>
      <c r="Q105" s="223">
        <v>3799.2</v>
      </c>
      <c r="R105" s="223">
        <v>0</v>
      </c>
      <c r="S105" s="223">
        <v>0</v>
      </c>
      <c r="T105" s="223">
        <v>0</v>
      </c>
      <c r="U105" s="223">
        <v>0</v>
      </c>
      <c r="V105" s="223">
        <v>1388.1</v>
      </c>
      <c r="W105" s="216">
        <v>0</v>
      </c>
      <c r="X105" s="217">
        <v>0</v>
      </c>
      <c r="Y105" s="217">
        <v>0</v>
      </c>
      <c r="Z105" s="217">
        <v>3799200</v>
      </c>
      <c r="AA105" s="209"/>
    </row>
    <row r="106" spans="1:27" s="11" customFormat="1" ht="38.25" customHeight="1">
      <c r="A106" s="202"/>
      <c r="B106" s="218"/>
      <c r="C106" s="224"/>
      <c r="D106" s="225"/>
      <c r="E106" s="219"/>
      <c r="F106" s="579" t="s">
        <v>267</v>
      </c>
      <c r="G106" s="574"/>
      <c r="H106" s="575"/>
      <c r="I106" s="220">
        <v>903</v>
      </c>
      <c r="J106" s="221">
        <v>309</v>
      </c>
      <c r="K106" s="222">
        <v>2180102</v>
      </c>
      <c r="L106" s="220">
        <v>0</v>
      </c>
      <c r="M106" s="580"/>
      <c r="N106" s="581"/>
      <c r="O106" s="581"/>
      <c r="P106" s="582"/>
      <c r="Q106" s="223">
        <v>3799.2</v>
      </c>
      <c r="R106" s="223">
        <v>0</v>
      </c>
      <c r="S106" s="223">
        <v>0</v>
      </c>
      <c r="T106" s="223">
        <v>0</v>
      </c>
      <c r="U106" s="223">
        <v>0</v>
      </c>
      <c r="V106" s="223">
        <v>1388.1</v>
      </c>
      <c r="W106" s="216">
        <v>0</v>
      </c>
      <c r="X106" s="217">
        <v>0</v>
      </c>
      <c r="Y106" s="217">
        <v>0</v>
      </c>
      <c r="Z106" s="217">
        <v>3799200</v>
      </c>
      <c r="AA106" s="209"/>
    </row>
    <row r="107" spans="1:27" s="11" customFormat="1" ht="26.25" customHeight="1">
      <c r="A107" s="202"/>
      <c r="B107" s="218"/>
      <c r="C107" s="224"/>
      <c r="D107" s="225"/>
      <c r="E107" s="225"/>
      <c r="F107" s="219"/>
      <c r="G107" s="583" t="s">
        <v>207</v>
      </c>
      <c r="H107" s="575"/>
      <c r="I107" s="220">
        <v>903</v>
      </c>
      <c r="J107" s="221">
        <v>309</v>
      </c>
      <c r="K107" s="222">
        <v>2180102</v>
      </c>
      <c r="L107" s="220">
        <v>500</v>
      </c>
      <c r="M107" s="580"/>
      <c r="N107" s="581"/>
      <c r="O107" s="581"/>
      <c r="P107" s="582"/>
      <c r="Q107" s="223">
        <v>3799.2</v>
      </c>
      <c r="R107" s="223">
        <v>0</v>
      </c>
      <c r="S107" s="223">
        <v>0</v>
      </c>
      <c r="T107" s="223">
        <v>0</v>
      </c>
      <c r="U107" s="223">
        <v>0</v>
      </c>
      <c r="V107" s="223">
        <v>1388.1</v>
      </c>
      <c r="W107" s="216">
        <v>0</v>
      </c>
      <c r="X107" s="217">
        <v>0</v>
      </c>
      <c r="Y107" s="217">
        <v>0</v>
      </c>
      <c r="Z107" s="217">
        <v>3799200</v>
      </c>
      <c r="AA107" s="209"/>
    </row>
    <row r="108" spans="1:27" s="11" customFormat="1" ht="18" customHeight="1">
      <c r="A108" s="202"/>
      <c r="B108" s="210"/>
      <c r="C108" s="573" t="s">
        <v>369</v>
      </c>
      <c r="D108" s="574"/>
      <c r="E108" s="574"/>
      <c r="F108" s="574"/>
      <c r="G108" s="574"/>
      <c r="H108" s="575"/>
      <c r="I108" s="212">
        <v>903</v>
      </c>
      <c r="J108" s="213">
        <v>709</v>
      </c>
      <c r="K108" s="214">
        <v>0</v>
      </c>
      <c r="L108" s="212">
        <v>0</v>
      </c>
      <c r="M108" s="576"/>
      <c r="N108" s="577"/>
      <c r="O108" s="577"/>
      <c r="P108" s="578"/>
      <c r="Q108" s="215">
        <v>3150</v>
      </c>
      <c r="R108" s="215">
        <v>0</v>
      </c>
      <c r="S108" s="215">
        <v>0</v>
      </c>
      <c r="T108" s="215">
        <v>0</v>
      </c>
      <c r="U108" s="215">
        <v>0</v>
      </c>
      <c r="V108" s="215">
        <v>1600</v>
      </c>
      <c r="W108" s="216">
        <v>0</v>
      </c>
      <c r="X108" s="217">
        <v>0</v>
      </c>
      <c r="Y108" s="217">
        <v>0</v>
      </c>
      <c r="Z108" s="217">
        <v>3150000</v>
      </c>
      <c r="AA108" s="209"/>
    </row>
    <row r="109" spans="1:27" s="11" customFormat="1" ht="16.5" customHeight="1">
      <c r="A109" s="202"/>
      <c r="B109" s="218"/>
      <c r="C109" s="211"/>
      <c r="D109" s="579" t="s">
        <v>375</v>
      </c>
      <c r="E109" s="574"/>
      <c r="F109" s="574"/>
      <c r="G109" s="574"/>
      <c r="H109" s="575"/>
      <c r="I109" s="220">
        <v>903</v>
      </c>
      <c r="J109" s="221">
        <v>709</v>
      </c>
      <c r="K109" s="222">
        <v>4360000</v>
      </c>
      <c r="L109" s="220">
        <v>0</v>
      </c>
      <c r="M109" s="580"/>
      <c r="N109" s="581"/>
      <c r="O109" s="581"/>
      <c r="P109" s="582"/>
      <c r="Q109" s="223">
        <v>3150</v>
      </c>
      <c r="R109" s="223">
        <v>0</v>
      </c>
      <c r="S109" s="223">
        <v>0</v>
      </c>
      <c r="T109" s="223">
        <v>0</v>
      </c>
      <c r="U109" s="223">
        <v>0</v>
      </c>
      <c r="V109" s="223">
        <v>1600</v>
      </c>
      <c r="W109" s="216">
        <v>0</v>
      </c>
      <c r="X109" s="217">
        <v>0</v>
      </c>
      <c r="Y109" s="217">
        <v>0</v>
      </c>
      <c r="Z109" s="217">
        <v>3150000</v>
      </c>
      <c r="AA109" s="209"/>
    </row>
    <row r="110" spans="1:27" s="11" customFormat="1" ht="26.25" customHeight="1">
      <c r="A110" s="202"/>
      <c r="B110" s="218"/>
      <c r="C110" s="224"/>
      <c r="D110" s="219"/>
      <c r="E110" s="579" t="s">
        <v>365</v>
      </c>
      <c r="F110" s="574"/>
      <c r="G110" s="574"/>
      <c r="H110" s="575"/>
      <c r="I110" s="220">
        <v>903</v>
      </c>
      <c r="J110" s="221">
        <v>709</v>
      </c>
      <c r="K110" s="222">
        <v>4360900</v>
      </c>
      <c r="L110" s="220">
        <v>0</v>
      </c>
      <c r="M110" s="580"/>
      <c r="N110" s="581"/>
      <c r="O110" s="581"/>
      <c r="P110" s="582"/>
      <c r="Q110" s="223">
        <v>3150</v>
      </c>
      <c r="R110" s="223">
        <v>0</v>
      </c>
      <c r="S110" s="223">
        <v>0</v>
      </c>
      <c r="T110" s="223">
        <v>0</v>
      </c>
      <c r="U110" s="223">
        <v>0</v>
      </c>
      <c r="V110" s="223">
        <v>1600</v>
      </c>
      <c r="W110" s="216">
        <v>0</v>
      </c>
      <c r="X110" s="217">
        <v>0</v>
      </c>
      <c r="Y110" s="217">
        <v>0</v>
      </c>
      <c r="Z110" s="217">
        <v>3150000</v>
      </c>
      <c r="AA110" s="209"/>
    </row>
    <row r="111" spans="1:27" s="11" customFormat="1" ht="26.25" customHeight="1">
      <c r="A111" s="202"/>
      <c r="B111" s="218"/>
      <c r="C111" s="224"/>
      <c r="D111" s="225"/>
      <c r="E111" s="219"/>
      <c r="F111" s="579" t="s">
        <v>376</v>
      </c>
      <c r="G111" s="574"/>
      <c r="H111" s="575"/>
      <c r="I111" s="220">
        <v>903</v>
      </c>
      <c r="J111" s="221">
        <v>709</v>
      </c>
      <c r="K111" s="222">
        <v>4360902</v>
      </c>
      <c r="L111" s="220">
        <v>0</v>
      </c>
      <c r="M111" s="580"/>
      <c r="N111" s="581"/>
      <c r="O111" s="581"/>
      <c r="P111" s="582"/>
      <c r="Q111" s="223">
        <v>3150</v>
      </c>
      <c r="R111" s="223">
        <v>0</v>
      </c>
      <c r="S111" s="223">
        <v>0</v>
      </c>
      <c r="T111" s="223">
        <v>0</v>
      </c>
      <c r="U111" s="223">
        <v>0</v>
      </c>
      <c r="V111" s="223">
        <v>1600</v>
      </c>
      <c r="W111" s="216">
        <v>0</v>
      </c>
      <c r="X111" s="217">
        <v>0</v>
      </c>
      <c r="Y111" s="217">
        <v>0</v>
      </c>
      <c r="Z111" s="217">
        <v>3150000</v>
      </c>
      <c r="AA111" s="209"/>
    </row>
    <row r="112" spans="1:27" s="11" customFormat="1" ht="24.75" customHeight="1">
      <c r="A112" s="202"/>
      <c r="B112" s="218"/>
      <c r="C112" s="224"/>
      <c r="D112" s="225"/>
      <c r="E112" s="225"/>
      <c r="F112" s="219"/>
      <c r="G112" s="583" t="s">
        <v>207</v>
      </c>
      <c r="H112" s="575"/>
      <c r="I112" s="220">
        <v>903</v>
      </c>
      <c r="J112" s="221">
        <v>709</v>
      </c>
      <c r="K112" s="222">
        <v>4360902</v>
      </c>
      <c r="L112" s="220">
        <v>500</v>
      </c>
      <c r="M112" s="580"/>
      <c r="N112" s="581"/>
      <c r="O112" s="581"/>
      <c r="P112" s="582"/>
      <c r="Q112" s="223">
        <v>3150</v>
      </c>
      <c r="R112" s="223">
        <v>0</v>
      </c>
      <c r="S112" s="223">
        <v>0</v>
      </c>
      <c r="T112" s="223">
        <v>0</v>
      </c>
      <c r="U112" s="223">
        <v>0</v>
      </c>
      <c r="V112" s="223">
        <v>1600</v>
      </c>
      <c r="W112" s="216">
        <v>0</v>
      </c>
      <c r="X112" s="217">
        <v>0</v>
      </c>
      <c r="Y112" s="217">
        <v>0</v>
      </c>
      <c r="Z112" s="217">
        <v>3150000</v>
      </c>
      <c r="AA112" s="209"/>
    </row>
    <row r="113" spans="1:27" s="11" customFormat="1" ht="39.75" customHeight="1">
      <c r="A113" s="202"/>
      <c r="B113" s="210"/>
      <c r="C113" s="573" t="s">
        <v>397</v>
      </c>
      <c r="D113" s="574"/>
      <c r="E113" s="574"/>
      <c r="F113" s="574"/>
      <c r="G113" s="574"/>
      <c r="H113" s="575"/>
      <c r="I113" s="212">
        <v>903</v>
      </c>
      <c r="J113" s="213">
        <v>806</v>
      </c>
      <c r="K113" s="214">
        <v>0</v>
      </c>
      <c r="L113" s="212">
        <v>0</v>
      </c>
      <c r="M113" s="576"/>
      <c r="N113" s="577"/>
      <c r="O113" s="577"/>
      <c r="P113" s="578"/>
      <c r="Q113" s="215">
        <v>950</v>
      </c>
      <c r="R113" s="215">
        <v>0</v>
      </c>
      <c r="S113" s="215">
        <v>0</v>
      </c>
      <c r="T113" s="215">
        <v>0</v>
      </c>
      <c r="U113" s="215">
        <v>0</v>
      </c>
      <c r="V113" s="215">
        <v>950</v>
      </c>
      <c r="W113" s="216">
        <v>0</v>
      </c>
      <c r="X113" s="217">
        <v>0</v>
      </c>
      <c r="Y113" s="217">
        <v>0</v>
      </c>
      <c r="Z113" s="217">
        <v>950000</v>
      </c>
      <c r="AA113" s="209"/>
    </row>
    <row r="114" spans="1:27" s="11" customFormat="1" ht="41.25" customHeight="1">
      <c r="A114" s="202"/>
      <c r="B114" s="218"/>
      <c r="C114" s="211"/>
      <c r="D114" s="579" t="s">
        <v>395</v>
      </c>
      <c r="E114" s="574"/>
      <c r="F114" s="574"/>
      <c r="G114" s="574"/>
      <c r="H114" s="575"/>
      <c r="I114" s="220">
        <v>903</v>
      </c>
      <c r="J114" s="221">
        <v>806</v>
      </c>
      <c r="K114" s="222">
        <v>4500000</v>
      </c>
      <c r="L114" s="220">
        <v>0</v>
      </c>
      <c r="M114" s="580"/>
      <c r="N114" s="581"/>
      <c r="O114" s="581"/>
      <c r="P114" s="582"/>
      <c r="Q114" s="223">
        <v>950</v>
      </c>
      <c r="R114" s="223">
        <v>0</v>
      </c>
      <c r="S114" s="223">
        <v>0</v>
      </c>
      <c r="T114" s="223">
        <v>0</v>
      </c>
      <c r="U114" s="223">
        <v>0</v>
      </c>
      <c r="V114" s="223">
        <v>950</v>
      </c>
      <c r="W114" s="216">
        <v>0</v>
      </c>
      <c r="X114" s="217">
        <v>0</v>
      </c>
      <c r="Y114" s="217">
        <v>0</v>
      </c>
      <c r="Z114" s="217">
        <v>950000</v>
      </c>
      <c r="AA114" s="209"/>
    </row>
    <row r="115" spans="1:27" s="11" customFormat="1" ht="36" customHeight="1">
      <c r="A115" s="202"/>
      <c r="B115" s="218"/>
      <c r="C115" s="224"/>
      <c r="D115" s="219"/>
      <c r="E115" s="579" t="s">
        <v>398</v>
      </c>
      <c r="F115" s="574"/>
      <c r="G115" s="574"/>
      <c r="H115" s="575"/>
      <c r="I115" s="220">
        <v>903</v>
      </c>
      <c r="J115" s="221">
        <v>806</v>
      </c>
      <c r="K115" s="222">
        <v>4508500</v>
      </c>
      <c r="L115" s="220">
        <v>0</v>
      </c>
      <c r="M115" s="580"/>
      <c r="N115" s="581"/>
      <c r="O115" s="581"/>
      <c r="P115" s="582"/>
      <c r="Q115" s="223">
        <v>950</v>
      </c>
      <c r="R115" s="223">
        <v>0</v>
      </c>
      <c r="S115" s="223">
        <v>0</v>
      </c>
      <c r="T115" s="223">
        <v>0</v>
      </c>
      <c r="U115" s="223">
        <v>0</v>
      </c>
      <c r="V115" s="223">
        <v>950</v>
      </c>
      <c r="W115" s="216">
        <v>0</v>
      </c>
      <c r="X115" s="217">
        <v>0</v>
      </c>
      <c r="Y115" s="217">
        <v>0</v>
      </c>
      <c r="Z115" s="217">
        <v>950000</v>
      </c>
      <c r="AA115" s="209"/>
    </row>
    <row r="116" spans="1:27" s="11" customFormat="1" ht="25.5" customHeight="1">
      <c r="A116" s="202"/>
      <c r="B116" s="218"/>
      <c r="C116" s="224"/>
      <c r="D116" s="225"/>
      <c r="E116" s="219"/>
      <c r="F116" s="579" t="s">
        <v>400</v>
      </c>
      <c r="G116" s="574"/>
      <c r="H116" s="575"/>
      <c r="I116" s="220">
        <v>903</v>
      </c>
      <c r="J116" s="221">
        <v>806</v>
      </c>
      <c r="K116" s="222">
        <v>4508502</v>
      </c>
      <c r="L116" s="220">
        <v>0</v>
      </c>
      <c r="M116" s="580"/>
      <c r="N116" s="581"/>
      <c r="O116" s="581"/>
      <c r="P116" s="582"/>
      <c r="Q116" s="223">
        <v>950</v>
      </c>
      <c r="R116" s="223">
        <v>0</v>
      </c>
      <c r="S116" s="223">
        <v>0</v>
      </c>
      <c r="T116" s="223">
        <v>0</v>
      </c>
      <c r="U116" s="223">
        <v>0</v>
      </c>
      <c r="V116" s="223">
        <v>950</v>
      </c>
      <c r="W116" s="216">
        <v>0</v>
      </c>
      <c r="X116" s="217">
        <v>0</v>
      </c>
      <c r="Y116" s="217">
        <v>0</v>
      </c>
      <c r="Z116" s="217">
        <v>950000</v>
      </c>
      <c r="AA116" s="209"/>
    </row>
    <row r="117" spans="1:27" s="11" customFormat="1" ht="27.75" customHeight="1">
      <c r="A117" s="202"/>
      <c r="B117" s="218"/>
      <c r="C117" s="224"/>
      <c r="D117" s="225"/>
      <c r="E117" s="225"/>
      <c r="F117" s="219"/>
      <c r="G117" s="583" t="s">
        <v>207</v>
      </c>
      <c r="H117" s="575"/>
      <c r="I117" s="220">
        <v>903</v>
      </c>
      <c r="J117" s="221">
        <v>806</v>
      </c>
      <c r="K117" s="222">
        <v>4508502</v>
      </c>
      <c r="L117" s="220">
        <v>500</v>
      </c>
      <c r="M117" s="580"/>
      <c r="N117" s="581"/>
      <c r="O117" s="581"/>
      <c r="P117" s="582"/>
      <c r="Q117" s="223">
        <v>950</v>
      </c>
      <c r="R117" s="223">
        <v>0</v>
      </c>
      <c r="S117" s="223">
        <v>0</v>
      </c>
      <c r="T117" s="223">
        <v>0</v>
      </c>
      <c r="U117" s="223">
        <v>0</v>
      </c>
      <c r="V117" s="223">
        <v>950</v>
      </c>
      <c r="W117" s="216">
        <v>0</v>
      </c>
      <c r="X117" s="217">
        <v>0</v>
      </c>
      <c r="Y117" s="217">
        <v>0</v>
      </c>
      <c r="Z117" s="217">
        <v>950000</v>
      </c>
      <c r="AA117" s="209"/>
    </row>
    <row r="118" spans="1:27" s="11" customFormat="1" ht="32.25" customHeight="1">
      <c r="A118" s="202"/>
      <c r="B118" s="210"/>
      <c r="C118" s="573" t="s">
        <v>429</v>
      </c>
      <c r="D118" s="574"/>
      <c r="E118" s="574"/>
      <c r="F118" s="574"/>
      <c r="G118" s="574"/>
      <c r="H118" s="575"/>
      <c r="I118" s="212">
        <v>903</v>
      </c>
      <c r="J118" s="213">
        <v>910</v>
      </c>
      <c r="K118" s="214">
        <v>0</v>
      </c>
      <c r="L118" s="212">
        <v>0</v>
      </c>
      <c r="M118" s="576"/>
      <c r="N118" s="577"/>
      <c r="O118" s="577"/>
      <c r="P118" s="578"/>
      <c r="Q118" s="215">
        <v>7700</v>
      </c>
      <c r="R118" s="215">
        <v>0</v>
      </c>
      <c r="S118" s="215">
        <v>0</v>
      </c>
      <c r="T118" s="215">
        <v>0</v>
      </c>
      <c r="U118" s="215">
        <v>0</v>
      </c>
      <c r="V118" s="215">
        <v>1000</v>
      </c>
      <c r="W118" s="216">
        <v>0</v>
      </c>
      <c r="X118" s="217">
        <v>0</v>
      </c>
      <c r="Y118" s="217">
        <v>0</v>
      </c>
      <c r="Z118" s="217">
        <v>7700000</v>
      </c>
      <c r="AA118" s="209"/>
    </row>
    <row r="119" spans="1:27" s="11" customFormat="1" ht="36.75" customHeight="1">
      <c r="A119" s="202"/>
      <c r="B119" s="218"/>
      <c r="C119" s="211"/>
      <c r="D119" s="579" t="s">
        <v>377</v>
      </c>
      <c r="E119" s="574"/>
      <c r="F119" s="574"/>
      <c r="G119" s="574"/>
      <c r="H119" s="575"/>
      <c r="I119" s="220">
        <v>903</v>
      </c>
      <c r="J119" s="221">
        <v>910</v>
      </c>
      <c r="K119" s="222">
        <v>4850000</v>
      </c>
      <c r="L119" s="220">
        <v>0</v>
      </c>
      <c r="M119" s="580"/>
      <c r="N119" s="581"/>
      <c r="O119" s="581"/>
      <c r="P119" s="582"/>
      <c r="Q119" s="223">
        <v>7700</v>
      </c>
      <c r="R119" s="223">
        <v>0</v>
      </c>
      <c r="S119" s="223">
        <v>0</v>
      </c>
      <c r="T119" s="223">
        <v>0</v>
      </c>
      <c r="U119" s="223">
        <v>0</v>
      </c>
      <c r="V119" s="223">
        <v>1000</v>
      </c>
      <c r="W119" s="216">
        <v>0</v>
      </c>
      <c r="X119" s="217">
        <v>0</v>
      </c>
      <c r="Y119" s="217">
        <v>0</v>
      </c>
      <c r="Z119" s="217">
        <v>7700000</v>
      </c>
      <c r="AA119" s="209"/>
    </row>
    <row r="120" spans="1:27" s="11" customFormat="1" ht="25.5" customHeight="1">
      <c r="A120" s="202"/>
      <c r="B120" s="218"/>
      <c r="C120" s="224"/>
      <c r="D120" s="219"/>
      <c r="E120" s="579" t="s">
        <v>378</v>
      </c>
      <c r="F120" s="574"/>
      <c r="G120" s="574"/>
      <c r="H120" s="575"/>
      <c r="I120" s="220">
        <v>903</v>
      </c>
      <c r="J120" s="221">
        <v>910</v>
      </c>
      <c r="K120" s="222">
        <v>4859700</v>
      </c>
      <c r="L120" s="220">
        <v>0</v>
      </c>
      <c r="M120" s="580"/>
      <c r="N120" s="581"/>
      <c r="O120" s="581"/>
      <c r="P120" s="582"/>
      <c r="Q120" s="223">
        <v>7700</v>
      </c>
      <c r="R120" s="223">
        <v>0</v>
      </c>
      <c r="S120" s="223">
        <v>0</v>
      </c>
      <c r="T120" s="223">
        <v>0</v>
      </c>
      <c r="U120" s="223">
        <v>0</v>
      </c>
      <c r="V120" s="223">
        <v>1000</v>
      </c>
      <c r="W120" s="216">
        <v>0</v>
      </c>
      <c r="X120" s="217">
        <v>0</v>
      </c>
      <c r="Y120" s="217">
        <v>0</v>
      </c>
      <c r="Z120" s="217">
        <v>7700000</v>
      </c>
      <c r="AA120" s="209"/>
    </row>
    <row r="121" spans="1:27" s="11" customFormat="1" ht="28.5" customHeight="1">
      <c r="A121" s="202"/>
      <c r="B121" s="218"/>
      <c r="C121" s="224"/>
      <c r="D121" s="225"/>
      <c r="E121" s="219"/>
      <c r="F121" s="579" t="s">
        <v>434</v>
      </c>
      <c r="G121" s="574"/>
      <c r="H121" s="575"/>
      <c r="I121" s="220">
        <v>903</v>
      </c>
      <c r="J121" s="221">
        <v>910</v>
      </c>
      <c r="K121" s="222">
        <v>4859706</v>
      </c>
      <c r="L121" s="220">
        <v>0</v>
      </c>
      <c r="M121" s="580"/>
      <c r="N121" s="581"/>
      <c r="O121" s="581"/>
      <c r="P121" s="582"/>
      <c r="Q121" s="223">
        <v>7700</v>
      </c>
      <c r="R121" s="223">
        <v>0</v>
      </c>
      <c r="S121" s="223">
        <v>0</v>
      </c>
      <c r="T121" s="223">
        <v>0</v>
      </c>
      <c r="U121" s="223">
        <v>0</v>
      </c>
      <c r="V121" s="223">
        <v>1000</v>
      </c>
      <c r="W121" s="216">
        <v>0</v>
      </c>
      <c r="X121" s="217">
        <v>0</v>
      </c>
      <c r="Y121" s="217">
        <v>0</v>
      </c>
      <c r="Z121" s="217">
        <v>7700000</v>
      </c>
      <c r="AA121" s="209"/>
    </row>
    <row r="122" spans="1:27" s="11" customFormat="1" ht="24" customHeight="1">
      <c r="A122" s="202"/>
      <c r="B122" s="218"/>
      <c r="C122" s="224"/>
      <c r="D122" s="225"/>
      <c r="E122" s="225"/>
      <c r="F122" s="219"/>
      <c r="G122" s="583" t="s">
        <v>207</v>
      </c>
      <c r="H122" s="575"/>
      <c r="I122" s="220">
        <v>903</v>
      </c>
      <c r="J122" s="221">
        <v>910</v>
      </c>
      <c r="K122" s="222">
        <v>4859706</v>
      </c>
      <c r="L122" s="220">
        <v>500</v>
      </c>
      <c r="M122" s="580"/>
      <c r="N122" s="581"/>
      <c r="O122" s="581"/>
      <c r="P122" s="582"/>
      <c r="Q122" s="223">
        <v>7700</v>
      </c>
      <c r="R122" s="223">
        <v>0</v>
      </c>
      <c r="S122" s="223">
        <v>0</v>
      </c>
      <c r="T122" s="223">
        <v>0</v>
      </c>
      <c r="U122" s="223">
        <v>0</v>
      </c>
      <c r="V122" s="223">
        <v>1000</v>
      </c>
      <c r="W122" s="216">
        <v>0</v>
      </c>
      <c r="X122" s="217">
        <v>0</v>
      </c>
      <c r="Y122" s="217">
        <v>0</v>
      </c>
      <c r="Z122" s="217">
        <v>7700000</v>
      </c>
      <c r="AA122" s="209"/>
    </row>
    <row r="123" spans="1:27" s="11" customFormat="1" ht="25.5" customHeight="1">
      <c r="A123" s="202"/>
      <c r="B123" s="210"/>
      <c r="C123" s="573" t="s">
        <v>468</v>
      </c>
      <c r="D123" s="574"/>
      <c r="E123" s="574"/>
      <c r="F123" s="574"/>
      <c r="G123" s="574"/>
      <c r="H123" s="575"/>
      <c r="I123" s="212">
        <v>903</v>
      </c>
      <c r="J123" s="213">
        <v>1006</v>
      </c>
      <c r="K123" s="214">
        <v>0</v>
      </c>
      <c r="L123" s="212">
        <v>0</v>
      </c>
      <c r="M123" s="576"/>
      <c r="N123" s="577"/>
      <c r="O123" s="577"/>
      <c r="P123" s="578"/>
      <c r="Q123" s="215">
        <v>1000</v>
      </c>
      <c r="R123" s="215">
        <v>0</v>
      </c>
      <c r="S123" s="215">
        <v>0</v>
      </c>
      <c r="T123" s="215">
        <v>0</v>
      </c>
      <c r="U123" s="215">
        <v>0</v>
      </c>
      <c r="V123" s="215">
        <v>300</v>
      </c>
      <c r="W123" s="216">
        <v>0</v>
      </c>
      <c r="X123" s="217">
        <v>0</v>
      </c>
      <c r="Y123" s="217">
        <v>0</v>
      </c>
      <c r="Z123" s="217">
        <v>1000000</v>
      </c>
      <c r="AA123" s="209"/>
    </row>
    <row r="124" spans="1:27" s="11" customFormat="1" ht="27.75" customHeight="1">
      <c r="A124" s="202"/>
      <c r="B124" s="218"/>
      <c r="C124" s="211"/>
      <c r="D124" s="579" t="s">
        <v>473</v>
      </c>
      <c r="E124" s="574"/>
      <c r="F124" s="574"/>
      <c r="G124" s="574"/>
      <c r="H124" s="575"/>
      <c r="I124" s="220">
        <v>903</v>
      </c>
      <c r="J124" s="221">
        <v>1006</v>
      </c>
      <c r="K124" s="222">
        <v>5140000</v>
      </c>
      <c r="L124" s="220">
        <v>0</v>
      </c>
      <c r="M124" s="580"/>
      <c r="N124" s="581"/>
      <c r="O124" s="581"/>
      <c r="P124" s="582"/>
      <c r="Q124" s="223">
        <v>1000</v>
      </c>
      <c r="R124" s="223">
        <v>0</v>
      </c>
      <c r="S124" s="223">
        <v>0</v>
      </c>
      <c r="T124" s="223">
        <v>0</v>
      </c>
      <c r="U124" s="223">
        <v>0</v>
      </c>
      <c r="V124" s="223">
        <v>300</v>
      </c>
      <c r="W124" s="216">
        <v>0</v>
      </c>
      <c r="X124" s="217">
        <v>0</v>
      </c>
      <c r="Y124" s="217">
        <v>0</v>
      </c>
      <c r="Z124" s="217">
        <v>1000000</v>
      </c>
      <c r="AA124" s="209"/>
    </row>
    <row r="125" spans="1:27" s="11" customFormat="1" ht="21.75" customHeight="1">
      <c r="A125" s="202"/>
      <c r="B125" s="218"/>
      <c r="C125" s="224"/>
      <c r="D125" s="219"/>
      <c r="E125" s="579" t="s">
        <v>474</v>
      </c>
      <c r="F125" s="574"/>
      <c r="G125" s="574"/>
      <c r="H125" s="575"/>
      <c r="I125" s="220">
        <v>903</v>
      </c>
      <c r="J125" s="221">
        <v>1006</v>
      </c>
      <c r="K125" s="222">
        <v>5140100</v>
      </c>
      <c r="L125" s="220">
        <v>0</v>
      </c>
      <c r="M125" s="580"/>
      <c r="N125" s="581"/>
      <c r="O125" s="581"/>
      <c r="P125" s="582"/>
      <c r="Q125" s="223">
        <v>1000</v>
      </c>
      <c r="R125" s="223">
        <v>0</v>
      </c>
      <c r="S125" s="223">
        <v>0</v>
      </c>
      <c r="T125" s="223">
        <v>0</v>
      </c>
      <c r="U125" s="223">
        <v>0</v>
      </c>
      <c r="V125" s="223">
        <v>300</v>
      </c>
      <c r="W125" s="216">
        <v>0</v>
      </c>
      <c r="X125" s="217">
        <v>0</v>
      </c>
      <c r="Y125" s="217">
        <v>0</v>
      </c>
      <c r="Z125" s="217">
        <v>1000000</v>
      </c>
      <c r="AA125" s="209"/>
    </row>
    <row r="126" spans="1:27" s="11" customFormat="1" ht="24" customHeight="1">
      <c r="A126" s="202"/>
      <c r="B126" s="218"/>
      <c r="C126" s="224"/>
      <c r="D126" s="225"/>
      <c r="E126" s="219"/>
      <c r="F126" s="579" t="s">
        <v>476</v>
      </c>
      <c r="G126" s="574"/>
      <c r="H126" s="575"/>
      <c r="I126" s="220">
        <v>903</v>
      </c>
      <c r="J126" s="221">
        <v>1006</v>
      </c>
      <c r="K126" s="222">
        <v>5140104</v>
      </c>
      <c r="L126" s="220">
        <v>0</v>
      </c>
      <c r="M126" s="580"/>
      <c r="N126" s="581"/>
      <c r="O126" s="581"/>
      <c r="P126" s="582"/>
      <c r="Q126" s="223">
        <v>1000</v>
      </c>
      <c r="R126" s="223">
        <v>0</v>
      </c>
      <c r="S126" s="223">
        <v>0</v>
      </c>
      <c r="T126" s="223">
        <v>0</v>
      </c>
      <c r="U126" s="223">
        <v>0</v>
      </c>
      <c r="V126" s="223">
        <v>300</v>
      </c>
      <c r="W126" s="216">
        <v>0</v>
      </c>
      <c r="X126" s="217">
        <v>0</v>
      </c>
      <c r="Y126" s="217">
        <v>0</v>
      </c>
      <c r="Z126" s="217">
        <v>1000000</v>
      </c>
      <c r="AA126" s="209"/>
    </row>
    <row r="127" spans="1:27" s="11" customFormat="1" ht="26.25" customHeight="1">
      <c r="A127" s="202"/>
      <c r="B127" s="218"/>
      <c r="C127" s="224"/>
      <c r="D127" s="225"/>
      <c r="E127" s="225"/>
      <c r="F127" s="219"/>
      <c r="G127" s="583" t="s">
        <v>207</v>
      </c>
      <c r="H127" s="575"/>
      <c r="I127" s="220">
        <v>903</v>
      </c>
      <c r="J127" s="221">
        <v>1006</v>
      </c>
      <c r="K127" s="222">
        <v>5140104</v>
      </c>
      <c r="L127" s="220">
        <v>500</v>
      </c>
      <c r="M127" s="580"/>
      <c r="N127" s="581"/>
      <c r="O127" s="581"/>
      <c r="P127" s="582"/>
      <c r="Q127" s="223">
        <v>1000</v>
      </c>
      <c r="R127" s="223">
        <v>0</v>
      </c>
      <c r="S127" s="223">
        <v>0</v>
      </c>
      <c r="T127" s="223">
        <v>0</v>
      </c>
      <c r="U127" s="223">
        <v>0</v>
      </c>
      <c r="V127" s="223">
        <v>300</v>
      </c>
      <c r="W127" s="216">
        <v>0</v>
      </c>
      <c r="X127" s="217">
        <v>0</v>
      </c>
      <c r="Y127" s="217">
        <v>0</v>
      </c>
      <c r="Z127" s="217">
        <v>1000000</v>
      </c>
      <c r="AA127" s="209"/>
    </row>
    <row r="128" spans="1:27" s="11" customFormat="1" ht="38.25" customHeight="1">
      <c r="A128" s="202"/>
      <c r="B128" s="584" t="s">
        <v>216</v>
      </c>
      <c r="C128" s="574"/>
      <c r="D128" s="574"/>
      <c r="E128" s="574"/>
      <c r="F128" s="574"/>
      <c r="G128" s="574"/>
      <c r="H128" s="575"/>
      <c r="I128" s="226">
        <v>905</v>
      </c>
      <c r="J128" s="227">
        <v>0</v>
      </c>
      <c r="K128" s="228">
        <v>0</v>
      </c>
      <c r="L128" s="226">
        <v>0</v>
      </c>
      <c r="M128" s="585"/>
      <c r="N128" s="586"/>
      <c r="O128" s="586"/>
      <c r="P128" s="587"/>
      <c r="Q128" s="229">
        <v>3534840.3</v>
      </c>
      <c r="R128" s="229">
        <v>1821449.6</v>
      </c>
      <c r="S128" s="229">
        <v>464723.6</v>
      </c>
      <c r="T128" s="229">
        <v>301138.7</v>
      </c>
      <c r="U128" s="229">
        <v>0</v>
      </c>
      <c r="V128" s="229">
        <v>155975.5</v>
      </c>
      <c r="W128" s="216">
        <v>0</v>
      </c>
      <c r="X128" s="217">
        <v>0</v>
      </c>
      <c r="Y128" s="217">
        <v>0</v>
      </c>
      <c r="Z128" s="217">
        <v>3534840333.94</v>
      </c>
      <c r="AA128" s="209"/>
    </row>
    <row r="129" spans="1:27" s="11" customFormat="1" ht="61.5" customHeight="1">
      <c r="A129" s="202"/>
      <c r="B129" s="210"/>
      <c r="C129" s="573" t="s">
        <v>210</v>
      </c>
      <c r="D129" s="574"/>
      <c r="E129" s="574"/>
      <c r="F129" s="574"/>
      <c r="G129" s="574"/>
      <c r="H129" s="575"/>
      <c r="I129" s="212">
        <v>905</v>
      </c>
      <c r="J129" s="213">
        <v>104</v>
      </c>
      <c r="K129" s="214">
        <v>0</v>
      </c>
      <c r="L129" s="212">
        <v>0</v>
      </c>
      <c r="M129" s="576"/>
      <c r="N129" s="577"/>
      <c r="O129" s="577"/>
      <c r="P129" s="578"/>
      <c r="Q129" s="215">
        <v>61894.2</v>
      </c>
      <c r="R129" s="215">
        <v>46866.7</v>
      </c>
      <c r="S129" s="215">
        <v>9780.5</v>
      </c>
      <c r="T129" s="215">
        <v>0</v>
      </c>
      <c r="U129" s="215">
        <v>0</v>
      </c>
      <c r="V129" s="215">
        <v>890.2</v>
      </c>
      <c r="W129" s="216">
        <v>0</v>
      </c>
      <c r="X129" s="217">
        <v>0</v>
      </c>
      <c r="Y129" s="217">
        <v>0</v>
      </c>
      <c r="Z129" s="217">
        <v>61894200</v>
      </c>
      <c r="AA129" s="209"/>
    </row>
    <row r="130" spans="1:27" s="11" customFormat="1" ht="26.25" customHeight="1">
      <c r="A130" s="202"/>
      <c r="B130" s="218"/>
      <c r="C130" s="211"/>
      <c r="D130" s="579" t="s">
        <v>201</v>
      </c>
      <c r="E130" s="574"/>
      <c r="F130" s="574"/>
      <c r="G130" s="574"/>
      <c r="H130" s="575"/>
      <c r="I130" s="220">
        <v>905</v>
      </c>
      <c r="J130" s="221">
        <v>104</v>
      </c>
      <c r="K130" s="222">
        <v>20000</v>
      </c>
      <c r="L130" s="220">
        <v>0</v>
      </c>
      <c r="M130" s="580"/>
      <c r="N130" s="581"/>
      <c r="O130" s="581"/>
      <c r="P130" s="582"/>
      <c r="Q130" s="223">
        <v>61894.2</v>
      </c>
      <c r="R130" s="223">
        <v>46866.7</v>
      </c>
      <c r="S130" s="223">
        <v>9780.5</v>
      </c>
      <c r="T130" s="223">
        <v>0</v>
      </c>
      <c r="U130" s="223">
        <v>0</v>
      </c>
      <c r="V130" s="223">
        <v>890.2</v>
      </c>
      <c r="W130" s="216">
        <v>0</v>
      </c>
      <c r="X130" s="217">
        <v>0</v>
      </c>
      <c r="Y130" s="217">
        <v>0</v>
      </c>
      <c r="Z130" s="217">
        <v>61894200</v>
      </c>
      <c r="AA130" s="209"/>
    </row>
    <row r="131" spans="1:27" s="11" customFormat="1" ht="12" customHeight="1">
      <c r="A131" s="202"/>
      <c r="B131" s="218"/>
      <c r="C131" s="224"/>
      <c r="D131" s="219"/>
      <c r="E131" s="579" t="s">
        <v>205</v>
      </c>
      <c r="F131" s="574"/>
      <c r="G131" s="574"/>
      <c r="H131" s="575"/>
      <c r="I131" s="220">
        <v>905</v>
      </c>
      <c r="J131" s="221">
        <v>104</v>
      </c>
      <c r="K131" s="222">
        <v>20400</v>
      </c>
      <c r="L131" s="220">
        <v>0</v>
      </c>
      <c r="M131" s="580"/>
      <c r="N131" s="581"/>
      <c r="O131" s="581"/>
      <c r="P131" s="582"/>
      <c r="Q131" s="223">
        <v>61894.2</v>
      </c>
      <c r="R131" s="223">
        <v>46866.7</v>
      </c>
      <c r="S131" s="223">
        <v>9780.5</v>
      </c>
      <c r="T131" s="223">
        <v>0</v>
      </c>
      <c r="U131" s="223">
        <v>0</v>
      </c>
      <c r="V131" s="223">
        <v>890.2</v>
      </c>
      <c r="W131" s="216">
        <v>0</v>
      </c>
      <c r="X131" s="217">
        <v>0</v>
      </c>
      <c r="Y131" s="217">
        <v>0</v>
      </c>
      <c r="Z131" s="217">
        <v>61894200</v>
      </c>
      <c r="AA131" s="209"/>
    </row>
    <row r="132" spans="1:27" s="11" customFormat="1" ht="37.5" customHeight="1">
      <c r="A132" s="202"/>
      <c r="B132" s="218"/>
      <c r="C132" s="224"/>
      <c r="D132" s="225"/>
      <c r="E132" s="219"/>
      <c r="F132" s="579" t="s">
        <v>216</v>
      </c>
      <c r="G132" s="574"/>
      <c r="H132" s="575"/>
      <c r="I132" s="220">
        <v>905</v>
      </c>
      <c r="J132" s="221">
        <v>104</v>
      </c>
      <c r="K132" s="222">
        <v>20416</v>
      </c>
      <c r="L132" s="220">
        <v>0</v>
      </c>
      <c r="M132" s="580"/>
      <c r="N132" s="581"/>
      <c r="O132" s="581"/>
      <c r="P132" s="582"/>
      <c r="Q132" s="223">
        <v>51164.2</v>
      </c>
      <c r="R132" s="223">
        <v>39423.5</v>
      </c>
      <c r="S132" s="223">
        <v>8278.9</v>
      </c>
      <c r="T132" s="223">
        <v>0</v>
      </c>
      <c r="U132" s="223">
        <v>0</v>
      </c>
      <c r="V132" s="223">
        <v>0</v>
      </c>
      <c r="W132" s="216">
        <v>0</v>
      </c>
      <c r="X132" s="217">
        <v>0</v>
      </c>
      <c r="Y132" s="217">
        <v>0</v>
      </c>
      <c r="Z132" s="217">
        <v>51164200</v>
      </c>
      <c r="AA132" s="209"/>
    </row>
    <row r="133" spans="1:27" s="11" customFormat="1" ht="27.75" customHeight="1">
      <c r="A133" s="202"/>
      <c r="B133" s="218"/>
      <c r="C133" s="224"/>
      <c r="D133" s="225"/>
      <c r="E133" s="225"/>
      <c r="F133" s="219"/>
      <c r="G133" s="583" t="s">
        <v>207</v>
      </c>
      <c r="H133" s="575"/>
      <c r="I133" s="220">
        <v>905</v>
      </c>
      <c r="J133" s="221">
        <v>104</v>
      </c>
      <c r="K133" s="222">
        <v>20416</v>
      </c>
      <c r="L133" s="220">
        <v>500</v>
      </c>
      <c r="M133" s="580"/>
      <c r="N133" s="581"/>
      <c r="O133" s="581"/>
      <c r="P133" s="582"/>
      <c r="Q133" s="223">
        <v>51164.2</v>
      </c>
      <c r="R133" s="223">
        <v>39423.5</v>
      </c>
      <c r="S133" s="223">
        <v>8278.9</v>
      </c>
      <c r="T133" s="223">
        <v>0</v>
      </c>
      <c r="U133" s="223">
        <v>0</v>
      </c>
      <c r="V133" s="223">
        <v>0</v>
      </c>
      <c r="W133" s="216">
        <v>0</v>
      </c>
      <c r="X133" s="217">
        <v>0</v>
      </c>
      <c r="Y133" s="217">
        <v>0</v>
      </c>
      <c r="Z133" s="217">
        <v>51164200</v>
      </c>
      <c r="AA133" s="209"/>
    </row>
    <row r="134" spans="1:27" s="11" customFormat="1" ht="69" customHeight="1">
      <c r="A134" s="202"/>
      <c r="B134" s="218"/>
      <c r="C134" s="224"/>
      <c r="D134" s="225"/>
      <c r="E134" s="219"/>
      <c r="F134" s="579" t="s">
        <v>218</v>
      </c>
      <c r="G134" s="574"/>
      <c r="H134" s="575"/>
      <c r="I134" s="220">
        <v>905</v>
      </c>
      <c r="J134" s="221">
        <v>104</v>
      </c>
      <c r="K134" s="222">
        <v>20419</v>
      </c>
      <c r="L134" s="220">
        <v>0</v>
      </c>
      <c r="M134" s="580"/>
      <c r="N134" s="581"/>
      <c r="O134" s="581"/>
      <c r="P134" s="582"/>
      <c r="Q134" s="223">
        <v>8973</v>
      </c>
      <c r="R134" s="223">
        <v>6146.1</v>
      </c>
      <c r="S134" s="223">
        <v>1229.2</v>
      </c>
      <c r="T134" s="223">
        <v>0</v>
      </c>
      <c r="U134" s="223">
        <v>0</v>
      </c>
      <c r="V134" s="223">
        <v>752.7</v>
      </c>
      <c r="W134" s="216">
        <v>0</v>
      </c>
      <c r="X134" s="217">
        <v>0</v>
      </c>
      <c r="Y134" s="217">
        <v>0</v>
      </c>
      <c r="Z134" s="217">
        <v>8973000</v>
      </c>
      <c r="AA134" s="209"/>
    </row>
    <row r="135" spans="1:27" s="11" customFormat="1" ht="26.25" customHeight="1">
      <c r="A135" s="202"/>
      <c r="B135" s="218"/>
      <c r="C135" s="224"/>
      <c r="D135" s="225"/>
      <c r="E135" s="225"/>
      <c r="F135" s="219"/>
      <c r="G135" s="583" t="s">
        <v>207</v>
      </c>
      <c r="H135" s="575"/>
      <c r="I135" s="220">
        <v>905</v>
      </c>
      <c r="J135" s="221">
        <v>104</v>
      </c>
      <c r="K135" s="222">
        <v>20419</v>
      </c>
      <c r="L135" s="220">
        <v>500</v>
      </c>
      <c r="M135" s="580"/>
      <c r="N135" s="581"/>
      <c r="O135" s="581"/>
      <c r="P135" s="582"/>
      <c r="Q135" s="223">
        <v>8973</v>
      </c>
      <c r="R135" s="223">
        <v>6146.1</v>
      </c>
      <c r="S135" s="223">
        <v>1229.2</v>
      </c>
      <c r="T135" s="223">
        <v>0</v>
      </c>
      <c r="U135" s="223">
        <v>0</v>
      </c>
      <c r="V135" s="223">
        <v>752.7</v>
      </c>
      <c r="W135" s="216">
        <v>0</v>
      </c>
      <c r="X135" s="217">
        <v>0</v>
      </c>
      <c r="Y135" s="217">
        <v>0</v>
      </c>
      <c r="Z135" s="217">
        <v>8973000</v>
      </c>
      <c r="AA135" s="209"/>
    </row>
    <row r="136" spans="1:27" s="11" customFormat="1" ht="57.75" customHeight="1">
      <c r="A136" s="202"/>
      <c r="B136" s="218"/>
      <c r="C136" s="224"/>
      <c r="D136" s="225"/>
      <c r="E136" s="219"/>
      <c r="F136" s="579" t="s">
        <v>219</v>
      </c>
      <c r="G136" s="574"/>
      <c r="H136" s="575"/>
      <c r="I136" s="220">
        <v>905</v>
      </c>
      <c r="J136" s="221">
        <v>104</v>
      </c>
      <c r="K136" s="222">
        <v>20424</v>
      </c>
      <c r="L136" s="220">
        <v>0</v>
      </c>
      <c r="M136" s="580"/>
      <c r="N136" s="581"/>
      <c r="O136" s="581"/>
      <c r="P136" s="582"/>
      <c r="Q136" s="223">
        <v>1757</v>
      </c>
      <c r="R136" s="223">
        <v>1297.1</v>
      </c>
      <c r="S136" s="223">
        <v>272.4</v>
      </c>
      <c r="T136" s="223">
        <v>0</v>
      </c>
      <c r="U136" s="223">
        <v>0</v>
      </c>
      <c r="V136" s="223">
        <v>137.5</v>
      </c>
      <c r="W136" s="216">
        <v>0</v>
      </c>
      <c r="X136" s="217">
        <v>0</v>
      </c>
      <c r="Y136" s="217">
        <v>0</v>
      </c>
      <c r="Z136" s="217">
        <v>1757000</v>
      </c>
      <c r="AA136" s="209"/>
    </row>
    <row r="137" spans="1:27" s="11" customFormat="1" ht="24.75" customHeight="1">
      <c r="A137" s="202"/>
      <c r="B137" s="218"/>
      <c r="C137" s="224"/>
      <c r="D137" s="225"/>
      <c r="E137" s="225"/>
      <c r="F137" s="219"/>
      <c r="G137" s="583" t="s">
        <v>207</v>
      </c>
      <c r="H137" s="575"/>
      <c r="I137" s="220">
        <v>905</v>
      </c>
      <c r="J137" s="221">
        <v>104</v>
      </c>
      <c r="K137" s="222">
        <v>20424</v>
      </c>
      <c r="L137" s="220">
        <v>500</v>
      </c>
      <c r="M137" s="580"/>
      <c r="N137" s="581"/>
      <c r="O137" s="581"/>
      <c r="P137" s="582"/>
      <c r="Q137" s="223">
        <v>1757</v>
      </c>
      <c r="R137" s="223">
        <v>1297.1</v>
      </c>
      <c r="S137" s="223">
        <v>272.4</v>
      </c>
      <c r="T137" s="223">
        <v>0</v>
      </c>
      <c r="U137" s="223">
        <v>0</v>
      </c>
      <c r="V137" s="223">
        <v>137.5</v>
      </c>
      <c r="W137" s="216">
        <v>0</v>
      </c>
      <c r="X137" s="217">
        <v>0</v>
      </c>
      <c r="Y137" s="217">
        <v>0</v>
      </c>
      <c r="Z137" s="217">
        <v>1757000</v>
      </c>
      <c r="AA137" s="209"/>
    </row>
    <row r="138" spans="1:27" s="11" customFormat="1" ht="17.25" customHeight="1">
      <c r="A138" s="202"/>
      <c r="B138" s="210"/>
      <c r="C138" s="573" t="s">
        <v>236</v>
      </c>
      <c r="D138" s="574"/>
      <c r="E138" s="574"/>
      <c r="F138" s="574"/>
      <c r="G138" s="574"/>
      <c r="H138" s="575"/>
      <c r="I138" s="212">
        <v>905</v>
      </c>
      <c r="J138" s="213">
        <v>114</v>
      </c>
      <c r="K138" s="214">
        <v>0</v>
      </c>
      <c r="L138" s="212">
        <v>0</v>
      </c>
      <c r="M138" s="576"/>
      <c r="N138" s="577"/>
      <c r="O138" s="577"/>
      <c r="P138" s="578"/>
      <c r="Q138" s="215">
        <v>69303.6</v>
      </c>
      <c r="R138" s="215">
        <v>49401.8</v>
      </c>
      <c r="S138" s="215">
        <v>12844.5</v>
      </c>
      <c r="T138" s="215">
        <v>1340.8</v>
      </c>
      <c r="U138" s="215">
        <v>0</v>
      </c>
      <c r="V138" s="215">
        <v>0</v>
      </c>
      <c r="W138" s="216">
        <v>0</v>
      </c>
      <c r="X138" s="217">
        <v>0</v>
      </c>
      <c r="Y138" s="217">
        <v>0</v>
      </c>
      <c r="Z138" s="217">
        <v>69303555</v>
      </c>
      <c r="AA138" s="209"/>
    </row>
    <row r="139" spans="1:27" s="11" customFormat="1" ht="29.25" customHeight="1">
      <c r="A139" s="202"/>
      <c r="B139" s="218"/>
      <c r="C139" s="211"/>
      <c r="D139" s="579" t="s">
        <v>248</v>
      </c>
      <c r="E139" s="574"/>
      <c r="F139" s="574"/>
      <c r="G139" s="574"/>
      <c r="H139" s="575"/>
      <c r="I139" s="220">
        <v>905</v>
      </c>
      <c r="J139" s="221">
        <v>114</v>
      </c>
      <c r="K139" s="222">
        <v>930000</v>
      </c>
      <c r="L139" s="220">
        <v>0</v>
      </c>
      <c r="M139" s="580"/>
      <c r="N139" s="581"/>
      <c r="O139" s="581"/>
      <c r="P139" s="582"/>
      <c r="Q139" s="223">
        <v>69303.6</v>
      </c>
      <c r="R139" s="223">
        <v>49401.8</v>
      </c>
      <c r="S139" s="223">
        <v>12844.5</v>
      </c>
      <c r="T139" s="223">
        <v>1340.8</v>
      </c>
      <c r="U139" s="223">
        <v>0</v>
      </c>
      <c r="V139" s="223">
        <v>0</v>
      </c>
      <c r="W139" s="216">
        <v>0</v>
      </c>
      <c r="X139" s="217">
        <v>0</v>
      </c>
      <c r="Y139" s="217">
        <v>0</v>
      </c>
      <c r="Z139" s="217">
        <v>69303555</v>
      </c>
      <c r="AA139" s="209"/>
    </row>
    <row r="140" spans="1:27" s="11" customFormat="1" ht="24.75" customHeight="1">
      <c r="A140" s="202"/>
      <c r="B140" s="218"/>
      <c r="C140" s="224"/>
      <c r="D140" s="219"/>
      <c r="E140" s="579" t="s">
        <v>249</v>
      </c>
      <c r="F140" s="574"/>
      <c r="G140" s="574"/>
      <c r="H140" s="575"/>
      <c r="I140" s="220">
        <v>905</v>
      </c>
      <c r="J140" s="221">
        <v>114</v>
      </c>
      <c r="K140" s="222">
        <v>939900</v>
      </c>
      <c r="L140" s="220">
        <v>0</v>
      </c>
      <c r="M140" s="580"/>
      <c r="N140" s="581"/>
      <c r="O140" s="581"/>
      <c r="P140" s="582"/>
      <c r="Q140" s="223">
        <v>69303.6</v>
      </c>
      <c r="R140" s="223">
        <v>49401.8</v>
      </c>
      <c r="S140" s="223">
        <v>12844.5</v>
      </c>
      <c r="T140" s="223">
        <v>1340.8</v>
      </c>
      <c r="U140" s="223">
        <v>0</v>
      </c>
      <c r="V140" s="223">
        <v>0</v>
      </c>
      <c r="W140" s="216">
        <v>0</v>
      </c>
      <c r="X140" s="217">
        <v>0</v>
      </c>
      <c r="Y140" s="217">
        <v>0</v>
      </c>
      <c r="Z140" s="217">
        <v>69303555</v>
      </c>
      <c r="AA140" s="209"/>
    </row>
    <row r="141" spans="1:27" s="11" customFormat="1" ht="15" customHeight="1">
      <c r="A141" s="202"/>
      <c r="B141" s="218"/>
      <c r="C141" s="224"/>
      <c r="D141" s="225"/>
      <c r="E141" s="219"/>
      <c r="F141" s="579" t="s">
        <v>256</v>
      </c>
      <c r="G141" s="574"/>
      <c r="H141" s="575"/>
      <c r="I141" s="220">
        <v>905</v>
      </c>
      <c r="J141" s="221">
        <v>114</v>
      </c>
      <c r="K141" s="222">
        <v>939908</v>
      </c>
      <c r="L141" s="220">
        <v>0</v>
      </c>
      <c r="M141" s="580"/>
      <c r="N141" s="581"/>
      <c r="O141" s="581"/>
      <c r="P141" s="582"/>
      <c r="Q141" s="223">
        <v>69303.6</v>
      </c>
      <c r="R141" s="223">
        <v>49401.8</v>
      </c>
      <c r="S141" s="223">
        <v>12844.5</v>
      </c>
      <c r="T141" s="223">
        <v>1340.8</v>
      </c>
      <c r="U141" s="223">
        <v>0</v>
      </c>
      <c r="V141" s="223">
        <v>0</v>
      </c>
      <c r="W141" s="216">
        <v>0</v>
      </c>
      <c r="X141" s="217">
        <v>0</v>
      </c>
      <c r="Y141" s="217">
        <v>0</v>
      </c>
      <c r="Z141" s="217">
        <v>69303555</v>
      </c>
      <c r="AA141" s="209"/>
    </row>
    <row r="142" spans="1:27" s="11" customFormat="1" ht="27.75" customHeight="1">
      <c r="A142" s="202"/>
      <c r="B142" s="218"/>
      <c r="C142" s="224"/>
      <c r="D142" s="225"/>
      <c r="E142" s="225"/>
      <c r="F142" s="219"/>
      <c r="G142" s="583" t="s">
        <v>497</v>
      </c>
      <c r="H142" s="575"/>
      <c r="I142" s="220">
        <v>905</v>
      </c>
      <c r="J142" s="221">
        <v>114</v>
      </c>
      <c r="K142" s="222">
        <v>939908</v>
      </c>
      <c r="L142" s="220">
        <v>1</v>
      </c>
      <c r="M142" s="580"/>
      <c r="N142" s="581"/>
      <c r="O142" s="581"/>
      <c r="P142" s="582"/>
      <c r="Q142" s="223">
        <v>69303.6</v>
      </c>
      <c r="R142" s="223">
        <v>49401.8</v>
      </c>
      <c r="S142" s="223">
        <v>12844.5</v>
      </c>
      <c r="T142" s="223">
        <v>1340.8</v>
      </c>
      <c r="U142" s="223">
        <v>0</v>
      </c>
      <c r="V142" s="223">
        <v>0</v>
      </c>
      <c r="W142" s="216">
        <v>0</v>
      </c>
      <c r="X142" s="217">
        <v>0</v>
      </c>
      <c r="Y142" s="217">
        <v>0</v>
      </c>
      <c r="Z142" s="217">
        <v>69303555</v>
      </c>
      <c r="AA142" s="209"/>
    </row>
    <row r="143" spans="1:27" s="11" customFormat="1" ht="38.25" customHeight="1">
      <c r="A143" s="202"/>
      <c r="B143" s="210"/>
      <c r="C143" s="573" t="s">
        <v>269</v>
      </c>
      <c r="D143" s="574"/>
      <c r="E143" s="574"/>
      <c r="F143" s="574"/>
      <c r="G143" s="574"/>
      <c r="H143" s="575"/>
      <c r="I143" s="212">
        <v>905</v>
      </c>
      <c r="J143" s="213">
        <v>314</v>
      </c>
      <c r="K143" s="214">
        <v>0</v>
      </c>
      <c r="L143" s="212">
        <v>0</v>
      </c>
      <c r="M143" s="576"/>
      <c r="N143" s="577"/>
      <c r="O143" s="577"/>
      <c r="P143" s="578"/>
      <c r="Q143" s="215">
        <v>18.1</v>
      </c>
      <c r="R143" s="215">
        <v>0</v>
      </c>
      <c r="S143" s="215">
        <v>0</v>
      </c>
      <c r="T143" s="215">
        <v>0</v>
      </c>
      <c r="U143" s="215">
        <v>0</v>
      </c>
      <c r="V143" s="215">
        <v>0</v>
      </c>
      <c r="W143" s="216">
        <v>0</v>
      </c>
      <c r="X143" s="217">
        <v>0</v>
      </c>
      <c r="Y143" s="217">
        <v>0</v>
      </c>
      <c r="Z143" s="217">
        <v>18124</v>
      </c>
      <c r="AA143" s="209"/>
    </row>
    <row r="144" spans="1:27" s="11" customFormat="1" ht="23.25" customHeight="1">
      <c r="A144" s="202"/>
      <c r="B144" s="218"/>
      <c r="C144" s="211"/>
      <c r="D144" s="579" t="s">
        <v>270</v>
      </c>
      <c r="E144" s="574"/>
      <c r="F144" s="574"/>
      <c r="G144" s="574"/>
      <c r="H144" s="575"/>
      <c r="I144" s="220">
        <v>905</v>
      </c>
      <c r="J144" s="221">
        <v>314</v>
      </c>
      <c r="K144" s="222">
        <v>7950000</v>
      </c>
      <c r="L144" s="220">
        <v>0</v>
      </c>
      <c r="M144" s="580"/>
      <c r="N144" s="581"/>
      <c r="O144" s="581"/>
      <c r="P144" s="582"/>
      <c r="Q144" s="223">
        <v>18.1</v>
      </c>
      <c r="R144" s="223">
        <v>0</v>
      </c>
      <c r="S144" s="223">
        <v>0</v>
      </c>
      <c r="T144" s="223">
        <v>0</v>
      </c>
      <c r="U144" s="223">
        <v>0</v>
      </c>
      <c r="V144" s="223">
        <v>0</v>
      </c>
      <c r="W144" s="216">
        <v>0</v>
      </c>
      <c r="X144" s="217">
        <v>0</v>
      </c>
      <c r="Y144" s="217">
        <v>0</v>
      </c>
      <c r="Z144" s="217">
        <v>18124</v>
      </c>
      <c r="AA144" s="209"/>
    </row>
    <row r="145" spans="1:27" s="11" customFormat="1" ht="51" customHeight="1">
      <c r="A145" s="202"/>
      <c r="B145" s="218"/>
      <c r="C145" s="224"/>
      <c r="D145" s="225"/>
      <c r="E145" s="219"/>
      <c r="F145" s="579" t="s">
        <v>271</v>
      </c>
      <c r="G145" s="574"/>
      <c r="H145" s="575"/>
      <c r="I145" s="220">
        <v>905</v>
      </c>
      <c r="J145" s="221">
        <v>314</v>
      </c>
      <c r="K145" s="222">
        <v>7950013</v>
      </c>
      <c r="L145" s="220">
        <v>0</v>
      </c>
      <c r="M145" s="580"/>
      <c r="N145" s="581"/>
      <c r="O145" s="581"/>
      <c r="P145" s="582"/>
      <c r="Q145" s="223">
        <v>18.1</v>
      </c>
      <c r="R145" s="223">
        <v>0</v>
      </c>
      <c r="S145" s="223">
        <v>0</v>
      </c>
      <c r="T145" s="223">
        <v>0</v>
      </c>
      <c r="U145" s="223">
        <v>0</v>
      </c>
      <c r="V145" s="223">
        <v>0</v>
      </c>
      <c r="W145" s="216">
        <v>0</v>
      </c>
      <c r="X145" s="217">
        <v>0</v>
      </c>
      <c r="Y145" s="217">
        <v>0</v>
      </c>
      <c r="Z145" s="217">
        <v>18124</v>
      </c>
      <c r="AA145" s="209"/>
    </row>
    <row r="146" spans="1:27" s="11" customFormat="1" ht="27" customHeight="1">
      <c r="A146" s="202"/>
      <c r="B146" s="218"/>
      <c r="C146" s="224"/>
      <c r="D146" s="225"/>
      <c r="E146" s="225"/>
      <c r="F146" s="219"/>
      <c r="G146" s="583" t="s">
        <v>207</v>
      </c>
      <c r="H146" s="575"/>
      <c r="I146" s="220">
        <v>905</v>
      </c>
      <c r="J146" s="221">
        <v>314</v>
      </c>
      <c r="K146" s="222">
        <v>7950013</v>
      </c>
      <c r="L146" s="220">
        <v>500</v>
      </c>
      <c r="M146" s="580"/>
      <c r="N146" s="581"/>
      <c r="O146" s="581"/>
      <c r="P146" s="582"/>
      <c r="Q146" s="223">
        <v>18.1</v>
      </c>
      <c r="R146" s="223">
        <v>0</v>
      </c>
      <c r="S146" s="223">
        <v>0</v>
      </c>
      <c r="T146" s="223">
        <v>0</v>
      </c>
      <c r="U146" s="223">
        <v>0</v>
      </c>
      <c r="V146" s="223">
        <v>0</v>
      </c>
      <c r="W146" s="216">
        <v>0</v>
      </c>
      <c r="X146" s="217">
        <v>0</v>
      </c>
      <c r="Y146" s="217">
        <v>0</v>
      </c>
      <c r="Z146" s="217">
        <v>18124</v>
      </c>
      <c r="AA146" s="209"/>
    </row>
    <row r="147" spans="1:27" s="11" customFormat="1" ht="12" customHeight="1">
      <c r="A147" s="202"/>
      <c r="B147" s="210"/>
      <c r="C147" s="573" t="s">
        <v>327</v>
      </c>
      <c r="D147" s="574"/>
      <c r="E147" s="574"/>
      <c r="F147" s="574"/>
      <c r="G147" s="574"/>
      <c r="H147" s="575"/>
      <c r="I147" s="212">
        <v>905</v>
      </c>
      <c r="J147" s="213">
        <v>701</v>
      </c>
      <c r="K147" s="214">
        <v>0</v>
      </c>
      <c r="L147" s="212">
        <v>0</v>
      </c>
      <c r="M147" s="576"/>
      <c r="N147" s="577"/>
      <c r="O147" s="577"/>
      <c r="P147" s="578"/>
      <c r="Q147" s="215">
        <v>845870.4</v>
      </c>
      <c r="R147" s="215">
        <v>441697</v>
      </c>
      <c r="S147" s="215">
        <v>119912.7</v>
      </c>
      <c r="T147" s="215">
        <v>86122.5</v>
      </c>
      <c r="U147" s="215">
        <v>0</v>
      </c>
      <c r="V147" s="215">
        <v>5437.2</v>
      </c>
      <c r="W147" s="216">
        <v>0</v>
      </c>
      <c r="X147" s="217">
        <v>0</v>
      </c>
      <c r="Y147" s="217">
        <v>0</v>
      </c>
      <c r="Z147" s="217">
        <v>845870430</v>
      </c>
      <c r="AA147" s="209"/>
    </row>
    <row r="148" spans="1:27" s="11" customFormat="1" ht="16.5" customHeight="1">
      <c r="A148" s="202"/>
      <c r="B148" s="218"/>
      <c r="C148" s="211"/>
      <c r="D148" s="579" t="s">
        <v>328</v>
      </c>
      <c r="E148" s="574"/>
      <c r="F148" s="574"/>
      <c r="G148" s="574"/>
      <c r="H148" s="575"/>
      <c r="I148" s="220">
        <v>905</v>
      </c>
      <c r="J148" s="221">
        <v>701</v>
      </c>
      <c r="K148" s="222">
        <v>4200000</v>
      </c>
      <c r="L148" s="220">
        <v>0</v>
      </c>
      <c r="M148" s="580"/>
      <c r="N148" s="581"/>
      <c r="O148" s="581"/>
      <c r="P148" s="582"/>
      <c r="Q148" s="223">
        <v>845870.4</v>
      </c>
      <c r="R148" s="223">
        <v>441697</v>
      </c>
      <c r="S148" s="223">
        <v>119912.7</v>
      </c>
      <c r="T148" s="223">
        <v>86122.5</v>
      </c>
      <c r="U148" s="223">
        <v>0</v>
      </c>
      <c r="V148" s="223">
        <v>5437.2</v>
      </c>
      <c r="W148" s="216">
        <v>0</v>
      </c>
      <c r="X148" s="217">
        <v>0</v>
      </c>
      <c r="Y148" s="217">
        <v>0</v>
      </c>
      <c r="Z148" s="217">
        <v>845870430</v>
      </c>
      <c r="AA148" s="209"/>
    </row>
    <row r="149" spans="1:27" s="11" customFormat="1" ht="26.25" customHeight="1">
      <c r="A149" s="202"/>
      <c r="B149" s="218"/>
      <c r="C149" s="224"/>
      <c r="D149" s="219"/>
      <c r="E149" s="579" t="s">
        <v>249</v>
      </c>
      <c r="F149" s="574"/>
      <c r="G149" s="574"/>
      <c r="H149" s="575"/>
      <c r="I149" s="220">
        <v>905</v>
      </c>
      <c r="J149" s="221">
        <v>701</v>
      </c>
      <c r="K149" s="222">
        <v>4209900</v>
      </c>
      <c r="L149" s="220">
        <v>0</v>
      </c>
      <c r="M149" s="580"/>
      <c r="N149" s="581"/>
      <c r="O149" s="581"/>
      <c r="P149" s="582"/>
      <c r="Q149" s="223">
        <v>845870.4</v>
      </c>
      <c r="R149" s="223">
        <v>441697</v>
      </c>
      <c r="S149" s="223">
        <v>119912.7</v>
      </c>
      <c r="T149" s="223">
        <v>86122.5</v>
      </c>
      <c r="U149" s="223">
        <v>0</v>
      </c>
      <c r="V149" s="223">
        <v>5437.2</v>
      </c>
      <c r="W149" s="216">
        <v>0</v>
      </c>
      <c r="X149" s="217">
        <v>0</v>
      </c>
      <c r="Y149" s="217">
        <v>0</v>
      </c>
      <c r="Z149" s="217">
        <v>845870430</v>
      </c>
      <c r="AA149" s="209"/>
    </row>
    <row r="150" spans="1:27" s="11" customFormat="1" ht="26.25" customHeight="1">
      <c r="A150" s="202"/>
      <c r="B150" s="218"/>
      <c r="C150" s="224"/>
      <c r="D150" s="225"/>
      <c r="E150" s="225"/>
      <c r="F150" s="219"/>
      <c r="G150" s="583" t="s">
        <v>497</v>
      </c>
      <c r="H150" s="575"/>
      <c r="I150" s="220">
        <v>905</v>
      </c>
      <c r="J150" s="221">
        <v>701</v>
      </c>
      <c r="K150" s="222">
        <v>4209900</v>
      </c>
      <c r="L150" s="220">
        <v>1</v>
      </c>
      <c r="M150" s="580"/>
      <c r="N150" s="581"/>
      <c r="O150" s="581"/>
      <c r="P150" s="582"/>
      <c r="Q150" s="223">
        <v>842421.7</v>
      </c>
      <c r="R150" s="223">
        <v>440087.2</v>
      </c>
      <c r="S150" s="223">
        <v>119491</v>
      </c>
      <c r="T150" s="223">
        <v>86122.5</v>
      </c>
      <c r="U150" s="223">
        <v>0</v>
      </c>
      <c r="V150" s="223">
        <v>5437.2</v>
      </c>
      <c r="W150" s="216">
        <v>0</v>
      </c>
      <c r="X150" s="217">
        <v>0</v>
      </c>
      <c r="Y150" s="217">
        <v>0</v>
      </c>
      <c r="Z150" s="217">
        <v>842421730</v>
      </c>
      <c r="AA150" s="209"/>
    </row>
    <row r="151" spans="1:27" s="11" customFormat="1" ht="37.5" customHeight="1">
      <c r="A151" s="202"/>
      <c r="B151" s="218"/>
      <c r="C151" s="224"/>
      <c r="D151" s="225"/>
      <c r="E151" s="219"/>
      <c r="F151" s="579" t="s">
        <v>329</v>
      </c>
      <c r="G151" s="574"/>
      <c r="H151" s="575"/>
      <c r="I151" s="220">
        <v>905</v>
      </c>
      <c r="J151" s="221">
        <v>701</v>
      </c>
      <c r="K151" s="222">
        <v>4209901</v>
      </c>
      <c r="L151" s="220">
        <v>0</v>
      </c>
      <c r="M151" s="580"/>
      <c r="N151" s="581"/>
      <c r="O151" s="581"/>
      <c r="P151" s="582"/>
      <c r="Q151" s="223">
        <v>1417.2</v>
      </c>
      <c r="R151" s="223">
        <v>0</v>
      </c>
      <c r="S151" s="223">
        <v>0</v>
      </c>
      <c r="T151" s="223">
        <v>0</v>
      </c>
      <c r="U151" s="223">
        <v>0</v>
      </c>
      <c r="V151" s="223">
        <v>0</v>
      </c>
      <c r="W151" s="216">
        <v>0</v>
      </c>
      <c r="X151" s="217">
        <v>0</v>
      </c>
      <c r="Y151" s="217">
        <v>0</v>
      </c>
      <c r="Z151" s="217">
        <v>1417200</v>
      </c>
      <c r="AA151" s="209"/>
    </row>
    <row r="152" spans="1:27" s="11" customFormat="1" ht="25.5" customHeight="1">
      <c r="A152" s="202"/>
      <c r="B152" s="218"/>
      <c r="C152" s="224"/>
      <c r="D152" s="225"/>
      <c r="E152" s="225"/>
      <c r="F152" s="219"/>
      <c r="G152" s="583" t="s">
        <v>497</v>
      </c>
      <c r="H152" s="575"/>
      <c r="I152" s="220">
        <v>905</v>
      </c>
      <c r="J152" s="221">
        <v>701</v>
      </c>
      <c r="K152" s="222">
        <v>4209901</v>
      </c>
      <c r="L152" s="220">
        <v>1</v>
      </c>
      <c r="M152" s="580"/>
      <c r="N152" s="581"/>
      <c r="O152" s="581"/>
      <c r="P152" s="582"/>
      <c r="Q152" s="223">
        <v>1417.2</v>
      </c>
      <c r="R152" s="223">
        <v>0</v>
      </c>
      <c r="S152" s="223">
        <v>0</v>
      </c>
      <c r="T152" s="223">
        <v>0</v>
      </c>
      <c r="U152" s="223">
        <v>0</v>
      </c>
      <c r="V152" s="223">
        <v>0</v>
      </c>
      <c r="W152" s="216">
        <v>0</v>
      </c>
      <c r="X152" s="217">
        <v>0</v>
      </c>
      <c r="Y152" s="217">
        <v>0</v>
      </c>
      <c r="Z152" s="217">
        <v>1417200</v>
      </c>
      <c r="AA152" s="209"/>
    </row>
    <row r="153" spans="1:27" s="11" customFormat="1" ht="90.75" customHeight="1">
      <c r="A153" s="202"/>
      <c r="B153" s="218"/>
      <c r="C153" s="224"/>
      <c r="D153" s="225"/>
      <c r="E153" s="219"/>
      <c r="F153" s="579" t="s">
        <v>330</v>
      </c>
      <c r="G153" s="574"/>
      <c r="H153" s="575"/>
      <c r="I153" s="220">
        <v>905</v>
      </c>
      <c r="J153" s="221">
        <v>701</v>
      </c>
      <c r="K153" s="222">
        <v>4209902</v>
      </c>
      <c r="L153" s="220">
        <v>0</v>
      </c>
      <c r="M153" s="580"/>
      <c r="N153" s="581"/>
      <c r="O153" s="581"/>
      <c r="P153" s="582"/>
      <c r="Q153" s="223">
        <v>2031.5</v>
      </c>
      <c r="R153" s="223">
        <v>1609.8</v>
      </c>
      <c r="S153" s="223">
        <v>421.7</v>
      </c>
      <c r="T153" s="223">
        <v>0</v>
      </c>
      <c r="U153" s="223">
        <v>0</v>
      </c>
      <c r="V153" s="223">
        <v>0</v>
      </c>
      <c r="W153" s="216">
        <v>0</v>
      </c>
      <c r="X153" s="217">
        <v>0</v>
      </c>
      <c r="Y153" s="217">
        <v>0</v>
      </c>
      <c r="Z153" s="217">
        <v>2031500</v>
      </c>
      <c r="AA153" s="209"/>
    </row>
    <row r="154" spans="1:27" s="11" customFormat="1" ht="24.75" customHeight="1">
      <c r="A154" s="202"/>
      <c r="B154" s="218"/>
      <c r="C154" s="224"/>
      <c r="D154" s="225"/>
      <c r="E154" s="225"/>
      <c r="F154" s="219"/>
      <c r="G154" s="583" t="s">
        <v>497</v>
      </c>
      <c r="H154" s="575"/>
      <c r="I154" s="220">
        <v>905</v>
      </c>
      <c r="J154" s="221">
        <v>701</v>
      </c>
      <c r="K154" s="222">
        <v>4209902</v>
      </c>
      <c r="L154" s="220">
        <v>1</v>
      </c>
      <c r="M154" s="580"/>
      <c r="N154" s="581"/>
      <c r="O154" s="581"/>
      <c r="P154" s="582"/>
      <c r="Q154" s="223">
        <v>2031.5</v>
      </c>
      <c r="R154" s="223">
        <v>1609.8</v>
      </c>
      <c r="S154" s="223">
        <v>421.7</v>
      </c>
      <c r="T154" s="223">
        <v>0</v>
      </c>
      <c r="U154" s="223">
        <v>0</v>
      </c>
      <c r="V154" s="223">
        <v>0</v>
      </c>
      <c r="W154" s="216">
        <v>0</v>
      </c>
      <c r="X154" s="217">
        <v>0</v>
      </c>
      <c r="Y154" s="217">
        <v>0</v>
      </c>
      <c r="Z154" s="217">
        <v>2031500</v>
      </c>
      <c r="AA154" s="209"/>
    </row>
    <row r="155" spans="1:27" s="11" customFormat="1" ht="12" customHeight="1">
      <c r="A155" s="202"/>
      <c r="B155" s="210"/>
      <c r="C155" s="573" t="s">
        <v>334</v>
      </c>
      <c r="D155" s="574"/>
      <c r="E155" s="574"/>
      <c r="F155" s="574"/>
      <c r="G155" s="574"/>
      <c r="H155" s="575"/>
      <c r="I155" s="212">
        <v>905</v>
      </c>
      <c r="J155" s="213">
        <v>702</v>
      </c>
      <c r="K155" s="214">
        <v>0</v>
      </c>
      <c r="L155" s="212">
        <v>0</v>
      </c>
      <c r="M155" s="576"/>
      <c r="N155" s="577"/>
      <c r="O155" s="577"/>
      <c r="P155" s="578"/>
      <c r="Q155" s="215">
        <v>1533786.5</v>
      </c>
      <c r="R155" s="215">
        <v>888226.7</v>
      </c>
      <c r="S155" s="215">
        <v>222568.2</v>
      </c>
      <c r="T155" s="215">
        <v>148208.5</v>
      </c>
      <c r="U155" s="215">
        <v>0</v>
      </c>
      <c r="V155" s="215">
        <v>48914.6</v>
      </c>
      <c r="W155" s="216">
        <v>0</v>
      </c>
      <c r="X155" s="217">
        <v>0</v>
      </c>
      <c r="Y155" s="217">
        <v>0</v>
      </c>
      <c r="Z155" s="217">
        <v>1533786482.97</v>
      </c>
      <c r="AA155" s="209"/>
    </row>
    <row r="156" spans="1:27" s="11" customFormat="1" ht="26.25" customHeight="1">
      <c r="A156" s="202"/>
      <c r="B156" s="218"/>
      <c r="C156" s="211"/>
      <c r="D156" s="579" t="s">
        <v>336</v>
      </c>
      <c r="E156" s="574"/>
      <c r="F156" s="574"/>
      <c r="G156" s="574"/>
      <c r="H156" s="575"/>
      <c r="I156" s="220">
        <v>905</v>
      </c>
      <c r="J156" s="221">
        <v>702</v>
      </c>
      <c r="K156" s="222">
        <v>4210000</v>
      </c>
      <c r="L156" s="220">
        <v>0</v>
      </c>
      <c r="M156" s="580"/>
      <c r="N156" s="581"/>
      <c r="O156" s="581"/>
      <c r="P156" s="582"/>
      <c r="Q156" s="223">
        <v>1130966.7</v>
      </c>
      <c r="R156" s="223">
        <v>644262</v>
      </c>
      <c r="S156" s="223">
        <v>161988.3</v>
      </c>
      <c r="T156" s="223">
        <v>125710.7</v>
      </c>
      <c r="U156" s="223">
        <v>0</v>
      </c>
      <c r="V156" s="223">
        <v>43482</v>
      </c>
      <c r="W156" s="216">
        <v>0</v>
      </c>
      <c r="X156" s="217">
        <v>0</v>
      </c>
      <c r="Y156" s="217">
        <v>0</v>
      </c>
      <c r="Z156" s="217">
        <v>1130966720.97</v>
      </c>
      <c r="AA156" s="209"/>
    </row>
    <row r="157" spans="1:27" s="11" customFormat="1" ht="28.5" customHeight="1">
      <c r="A157" s="202"/>
      <c r="B157" s="218"/>
      <c r="C157" s="224"/>
      <c r="D157" s="219"/>
      <c r="E157" s="579" t="s">
        <v>249</v>
      </c>
      <c r="F157" s="574"/>
      <c r="G157" s="574"/>
      <c r="H157" s="575"/>
      <c r="I157" s="220">
        <v>905</v>
      </c>
      <c r="J157" s="221">
        <v>702</v>
      </c>
      <c r="K157" s="222">
        <v>4219900</v>
      </c>
      <c r="L157" s="220">
        <v>0</v>
      </c>
      <c r="M157" s="580"/>
      <c r="N157" s="581"/>
      <c r="O157" s="581"/>
      <c r="P157" s="582"/>
      <c r="Q157" s="223">
        <v>1130966.7</v>
      </c>
      <c r="R157" s="223">
        <v>644262</v>
      </c>
      <c r="S157" s="223">
        <v>161988.3</v>
      </c>
      <c r="T157" s="223">
        <v>125710.7</v>
      </c>
      <c r="U157" s="223">
        <v>0</v>
      </c>
      <c r="V157" s="223">
        <v>43482</v>
      </c>
      <c r="W157" s="216">
        <v>0</v>
      </c>
      <c r="X157" s="217">
        <v>0</v>
      </c>
      <c r="Y157" s="217">
        <v>0</v>
      </c>
      <c r="Z157" s="217">
        <v>1130966720.97</v>
      </c>
      <c r="AA157" s="209"/>
    </row>
    <row r="158" spans="1:27" s="11" customFormat="1" ht="25.5" customHeight="1">
      <c r="A158" s="202"/>
      <c r="B158" s="218"/>
      <c r="C158" s="224"/>
      <c r="D158" s="225"/>
      <c r="E158" s="225"/>
      <c r="F158" s="219"/>
      <c r="G158" s="583" t="s">
        <v>497</v>
      </c>
      <c r="H158" s="575"/>
      <c r="I158" s="220">
        <v>905</v>
      </c>
      <c r="J158" s="221">
        <v>702</v>
      </c>
      <c r="K158" s="222">
        <v>4219900</v>
      </c>
      <c r="L158" s="220">
        <v>1</v>
      </c>
      <c r="M158" s="580"/>
      <c r="N158" s="581"/>
      <c r="O158" s="581"/>
      <c r="P158" s="582"/>
      <c r="Q158" s="223">
        <v>276978.5</v>
      </c>
      <c r="R158" s="223">
        <v>3935.2</v>
      </c>
      <c r="S158" s="223">
        <v>1901.4</v>
      </c>
      <c r="T158" s="223">
        <v>125710.7</v>
      </c>
      <c r="U158" s="223">
        <v>0</v>
      </c>
      <c r="V158" s="223">
        <v>2613.2</v>
      </c>
      <c r="W158" s="216">
        <v>0</v>
      </c>
      <c r="X158" s="217">
        <v>0</v>
      </c>
      <c r="Y158" s="217">
        <v>0</v>
      </c>
      <c r="Z158" s="217">
        <v>276978520.97</v>
      </c>
      <c r="AA158" s="209"/>
    </row>
    <row r="159" spans="1:27" s="11" customFormat="1" ht="24" customHeight="1">
      <c r="A159" s="202"/>
      <c r="B159" s="218"/>
      <c r="C159" s="224"/>
      <c r="D159" s="225"/>
      <c r="E159" s="219"/>
      <c r="F159" s="579" t="s">
        <v>337</v>
      </c>
      <c r="G159" s="574"/>
      <c r="H159" s="575"/>
      <c r="I159" s="220">
        <v>905</v>
      </c>
      <c r="J159" s="221">
        <v>702</v>
      </c>
      <c r="K159" s="222">
        <v>4219901</v>
      </c>
      <c r="L159" s="220">
        <v>0</v>
      </c>
      <c r="M159" s="580"/>
      <c r="N159" s="581"/>
      <c r="O159" s="581"/>
      <c r="P159" s="582"/>
      <c r="Q159" s="223">
        <v>2096.4</v>
      </c>
      <c r="R159" s="223">
        <v>0</v>
      </c>
      <c r="S159" s="223">
        <v>0</v>
      </c>
      <c r="T159" s="223">
        <v>0</v>
      </c>
      <c r="U159" s="223">
        <v>0</v>
      </c>
      <c r="V159" s="223">
        <v>0</v>
      </c>
      <c r="W159" s="216">
        <v>0</v>
      </c>
      <c r="X159" s="217">
        <v>0</v>
      </c>
      <c r="Y159" s="217">
        <v>0</v>
      </c>
      <c r="Z159" s="217">
        <v>2096400</v>
      </c>
      <c r="AA159" s="209"/>
    </row>
    <row r="160" spans="1:27" s="11" customFormat="1" ht="24.75" customHeight="1">
      <c r="A160" s="202"/>
      <c r="B160" s="218"/>
      <c r="C160" s="224"/>
      <c r="D160" s="225"/>
      <c r="E160" s="225"/>
      <c r="F160" s="219"/>
      <c r="G160" s="583" t="s">
        <v>497</v>
      </c>
      <c r="H160" s="575"/>
      <c r="I160" s="220">
        <v>905</v>
      </c>
      <c r="J160" s="221">
        <v>702</v>
      </c>
      <c r="K160" s="222">
        <v>4219901</v>
      </c>
      <c r="L160" s="220">
        <v>1</v>
      </c>
      <c r="M160" s="580"/>
      <c r="N160" s="581"/>
      <c r="O160" s="581"/>
      <c r="P160" s="582"/>
      <c r="Q160" s="223">
        <v>2096.4</v>
      </c>
      <c r="R160" s="223">
        <v>0</v>
      </c>
      <c r="S160" s="223">
        <v>0</v>
      </c>
      <c r="T160" s="223">
        <v>0</v>
      </c>
      <c r="U160" s="223">
        <v>0</v>
      </c>
      <c r="V160" s="223">
        <v>0</v>
      </c>
      <c r="W160" s="216">
        <v>0</v>
      </c>
      <c r="X160" s="217">
        <v>0</v>
      </c>
      <c r="Y160" s="217">
        <v>0</v>
      </c>
      <c r="Z160" s="217">
        <v>2096400</v>
      </c>
      <c r="AA160" s="209"/>
    </row>
    <row r="161" spans="1:27" s="11" customFormat="1" ht="93.75" customHeight="1">
      <c r="A161" s="202"/>
      <c r="B161" s="218"/>
      <c r="C161" s="224"/>
      <c r="D161" s="225"/>
      <c r="E161" s="219"/>
      <c r="F161" s="579" t="s">
        <v>338</v>
      </c>
      <c r="G161" s="574"/>
      <c r="H161" s="575"/>
      <c r="I161" s="220">
        <v>905</v>
      </c>
      <c r="J161" s="221">
        <v>702</v>
      </c>
      <c r="K161" s="222">
        <v>4219902</v>
      </c>
      <c r="L161" s="220">
        <v>0</v>
      </c>
      <c r="M161" s="580"/>
      <c r="N161" s="581"/>
      <c r="O161" s="581"/>
      <c r="P161" s="582"/>
      <c r="Q161" s="223">
        <v>850732</v>
      </c>
      <c r="R161" s="223">
        <v>639827</v>
      </c>
      <c r="S161" s="223">
        <v>159956</v>
      </c>
      <c r="T161" s="223">
        <v>0</v>
      </c>
      <c r="U161" s="223">
        <v>0</v>
      </c>
      <c r="V161" s="223">
        <v>40368.8</v>
      </c>
      <c r="W161" s="216">
        <v>0</v>
      </c>
      <c r="X161" s="217">
        <v>0</v>
      </c>
      <c r="Y161" s="217">
        <v>0</v>
      </c>
      <c r="Z161" s="217">
        <v>850732000</v>
      </c>
      <c r="AA161" s="209"/>
    </row>
    <row r="162" spans="1:27" s="11" customFormat="1" ht="25.5" customHeight="1">
      <c r="A162" s="202"/>
      <c r="B162" s="218"/>
      <c r="C162" s="224"/>
      <c r="D162" s="225"/>
      <c r="E162" s="225"/>
      <c r="F162" s="219"/>
      <c r="G162" s="583" t="s">
        <v>497</v>
      </c>
      <c r="H162" s="575"/>
      <c r="I162" s="220">
        <v>905</v>
      </c>
      <c r="J162" s="221">
        <v>702</v>
      </c>
      <c r="K162" s="222">
        <v>4219902</v>
      </c>
      <c r="L162" s="220">
        <v>1</v>
      </c>
      <c r="M162" s="580"/>
      <c r="N162" s="581"/>
      <c r="O162" s="581"/>
      <c r="P162" s="582"/>
      <c r="Q162" s="223">
        <v>850732</v>
      </c>
      <c r="R162" s="223">
        <v>639827</v>
      </c>
      <c r="S162" s="223">
        <v>159956</v>
      </c>
      <c r="T162" s="223">
        <v>0</v>
      </c>
      <c r="U162" s="223">
        <v>0</v>
      </c>
      <c r="V162" s="223">
        <v>40368.8</v>
      </c>
      <c r="W162" s="216">
        <v>0</v>
      </c>
      <c r="X162" s="217">
        <v>0</v>
      </c>
      <c r="Y162" s="217">
        <v>0</v>
      </c>
      <c r="Z162" s="217">
        <v>850732000</v>
      </c>
      <c r="AA162" s="209"/>
    </row>
    <row r="163" spans="1:27" s="11" customFormat="1" ht="32.25" customHeight="1">
      <c r="A163" s="202"/>
      <c r="B163" s="218"/>
      <c r="C163" s="224"/>
      <c r="D163" s="225"/>
      <c r="E163" s="219"/>
      <c r="F163" s="579" t="s">
        <v>339</v>
      </c>
      <c r="G163" s="574"/>
      <c r="H163" s="575"/>
      <c r="I163" s="220">
        <v>905</v>
      </c>
      <c r="J163" s="221">
        <v>702</v>
      </c>
      <c r="K163" s="222">
        <v>4219903</v>
      </c>
      <c r="L163" s="220">
        <v>0</v>
      </c>
      <c r="M163" s="580"/>
      <c r="N163" s="581"/>
      <c r="O163" s="581"/>
      <c r="P163" s="582"/>
      <c r="Q163" s="223">
        <v>384.4</v>
      </c>
      <c r="R163" s="223">
        <v>287.4</v>
      </c>
      <c r="S163" s="223">
        <v>75.3</v>
      </c>
      <c r="T163" s="223">
        <v>0</v>
      </c>
      <c r="U163" s="223">
        <v>0</v>
      </c>
      <c r="V163" s="223">
        <v>0</v>
      </c>
      <c r="W163" s="216">
        <v>0</v>
      </c>
      <c r="X163" s="217">
        <v>0</v>
      </c>
      <c r="Y163" s="217">
        <v>0</v>
      </c>
      <c r="Z163" s="217">
        <v>384400</v>
      </c>
      <c r="AA163" s="209"/>
    </row>
    <row r="164" spans="1:27" s="11" customFormat="1" ht="28.5" customHeight="1">
      <c r="A164" s="202"/>
      <c r="B164" s="218"/>
      <c r="C164" s="224"/>
      <c r="D164" s="225"/>
      <c r="E164" s="225"/>
      <c r="F164" s="219"/>
      <c r="G164" s="583" t="s">
        <v>497</v>
      </c>
      <c r="H164" s="575"/>
      <c r="I164" s="220">
        <v>905</v>
      </c>
      <c r="J164" s="221">
        <v>702</v>
      </c>
      <c r="K164" s="222">
        <v>4219903</v>
      </c>
      <c r="L164" s="220">
        <v>1</v>
      </c>
      <c r="M164" s="580"/>
      <c r="N164" s="581"/>
      <c r="O164" s="581"/>
      <c r="P164" s="582"/>
      <c r="Q164" s="223">
        <v>384.4</v>
      </c>
      <c r="R164" s="223">
        <v>287.4</v>
      </c>
      <c r="S164" s="223">
        <v>75.3</v>
      </c>
      <c r="T164" s="223">
        <v>0</v>
      </c>
      <c r="U164" s="223">
        <v>0</v>
      </c>
      <c r="V164" s="223">
        <v>0</v>
      </c>
      <c r="W164" s="216">
        <v>0</v>
      </c>
      <c r="X164" s="217">
        <v>0</v>
      </c>
      <c r="Y164" s="217">
        <v>0</v>
      </c>
      <c r="Z164" s="217">
        <v>384400</v>
      </c>
      <c r="AA164" s="209"/>
    </row>
    <row r="165" spans="1:27" s="11" customFormat="1" ht="38.25" customHeight="1">
      <c r="A165" s="202"/>
      <c r="B165" s="218"/>
      <c r="C165" s="224"/>
      <c r="D165" s="225"/>
      <c r="E165" s="219"/>
      <c r="F165" s="579" t="s">
        <v>340</v>
      </c>
      <c r="G165" s="574"/>
      <c r="H165" s="575"/>
      <c r="I165" s="220">
        <v>905</v>
      </c>
      <c r="J165" s="221">
        <v>702</v>
      </c>
      <c r="K165" s="222">
        <v>4219904</v>
      </c>
      <c r="L165" s="220">
        <v>0</v>
      </c>
      <c r="M165" s="580"/>
      <c r="N165" s="581"/>
      <c r="O165" s="581"/>
      <c r="P165" s="582"/>
      <c r="Q165" s="223">
        <v>507.4</v>
      </c>
      <c r="R165" s="223">
        <v>0</v>
      </c>
      <c r="S165" s="223">
        <v>0</v>
      </c>
      <c r="T165" s="223">
        <v>0</v>
      </c>
      <c r="U165" s="223">
        <v>0</v>
      </c>
      <c r="V165" s="223">
        <v>500</v>
      </c>
      <c r="W165" s="216">
        <v>0</v>
      </c>
      <c r="X165" s="217">
        <v>0</v>
      </c>
      <c r="Y165" s="217">
        <v>0</v>
      </c>
      <c r="Z165" s="217">
        <v>507400</v>
      </c>
      <c r="AA165" s="209"/>
    </row>
    <row r="166" spans="1:27" s="11" customFormat="1" ht="28.5" customHeight="1">
      <c r="A166" s="202"/>
      <c r="B166" s="218"/>
      <c r="C166" s="224"/>
      <c r="D166" s="225"/>
      <c r="E166" s="225"/>
      <c r="F166" s="219"/>
      <c r="G166" s="583" t="s">
        <v>497</v>
      </c>
      <c r="H166" s="575"/>
      <c r="I166" s="220">
        <v>905</v>
      </c>
      <c r="J166" s="221">
        <v>702</v>
      </c>
      <c r="K166" s="222">
        <v>4219904</v>
      </c>
      <c r="L166" s="220">
        <v>1</v>
      </c>
      <c r="M166" s="580"/>
      <c r="N166" s="581"/>
      <c r="O166" s="581"/>
      <c r="P166" s="582"/>
      <c r="Q166" s="223">
        <v>507.4</v>
      </c>
      <c r="R166" s="223">
        <v>0</v>
      </c>
      <c r="S166" s="223">
        <v>0</v>
      </c>
      <c r="T166" s="223">
        <v>0</v>
      </c>
      <c r="U166" s="223">
        <v>0</v>
      </c>
      <c r="V166" s="223">
        <v>500</v>
      </c>
      <c r="W166" s="216">
        <v>0</v>
      </c>
      <c r="X166" s="217">
        <v>0</v>
      </c>
      <c r="Y166" s="217">
        <v>0</v>
      </c>
      <c r="Z166" s="217">
        <v>507400</v>
      </c>
      <c r="AA166" s="209"/>
    </row>
    <row r="167" spans="1:27" s="11" customFormat="1" ht="107.25" customHeight="1">
      <c r="A167" s="202"/>
      <c r="B167" s="218"/>
      <c r="C167" s="224"/>
      <c r="D167" s="225"/>
      <c r="E167" s="219"/>
      <c r="F167" s="579" t="s">
        <v>344</v>
      </c>
      <c r="G167" s="574"/>
      <c r="H167" s="575"/>
      <c r="I167" s="220">
        <v>905</v>
      </c>
      <c r="J167" s="221">
        <v>702</v>
      </c>
      <c r="K167" s="222">
        <v>4219910</v>
      </c>
      <c r="L167" s="220">
        <v>0</v>
      </c>
      <c r="M167" s="580"/>
      <c r="N167" s="581"/>
      <c r="O167" s="581"/>
      <c r="P167" s="582"/>
      <c r="Q167" s="223">
        <v>268</v>
      </c>
      <c r="R167" s="223">
        <v>212.4</v>
      </c>
      <c r="S167" s="223">
        <v>55.6</v>
      </c>
      <c r="T167" s="223">
        <v>0</v>
      </c>
      <c r="U167" s="223">
        <v>0</v>
      </c>
      <c r="V167" s="223">
        <v>0</v>
      </c>
      <c r="W167" s="216">
        <v>0</v>
      </c>
      <c r="X167" s="217">
        <v>0</v>
      </c>
      <c r="Y167" s="217">
        <v>0</v>
      </c>
      <c r="Z167" s="217">
        <v>268000</v>
      </c>
      <c r="AA167" s="209"/>
    </row>
    <row r="168" spans="1:27" s="11" customFormat="1" ht="27.75" customHeight="1">
      <c r="A168" s="202"/>
      <c r="B168" s="218"/>
      <c r="C168" s="224"/>
      <c r="D168" s="225"/>
      <c r="E168" s="225"/>
      <c r="F168" s="219"/>
      <c r="G168" s="583" t="s">
        <v>497</v>
      </c>
      <c r="H168" s="575"/>
      <c r="I168" s="220">
        <v>905</v>
      </c>
      <c r="J168" s="221">
        <v>702</v>
      </c>
      <c r="K168" s="222">
        <v>4219910</v>
      </c>
      <c r="L168" s="220">
        <v>1</v>
      </c>
      <c r="M168" s="580"/>
      <c r="N168" s="581"/>
      <c r="O168" s="581"/>
      <c r="P168" s="582"/>
      <c r="Q168" s="223">
        <v>268</v>
      </c>
      <c r="R168" s="223">
        <v>212.4</v>
      </c>
      <c r="S168" s="223">
        <v>55.6</v>
      </c>
      <c r="T168" s="223">
        <v>0</v>
      </c>
      <c r="U168" s="223">
        <v>0</v>
      </c>
      <c r="V168" s="223">
        <v>0</v>
      </c>
      <c r="W168" s="216">
        <v>0</v>
      </c>
      <c r="X168" s="217">
        <v>0</v>
      </c>
      <c r="Y168" s="217">
        <v>0</v>
      </c>
      <c r="Z168" s="217">
        <v>268000</v>
      </c>
      <c r="AA168" s="209"/>
    </row>
    <row r="169" spans="1:27" s="11" customFormat="1" ht="30" customHeight="1">
      <c r="A169" s="202"/>
      <c r="B169" s="218"/>
      <c r="C169" s="211"/>
      <c r="D169" s="579" t="s">
        <v>345</v>
      </c>
      <c r="E169" s="574"/>
      <c r="F169" s="574"/>
      <c r="G169" s="574"/>
      <c r="H169" s="575"/>
      <c r="I169" s="220">
        <v>905</v>
      </c>
      <c r="J169" s="221">
        <v>702</v>
      </c>
      <c r="K169" s="222">
        <v>4230000</v>
      </c>
      <c r="L169" s="220">
        <v>0</v>
      </c>
      <c r="M169" s="580"/>
      <c r="N169" s="581"/>
      <c r="O169" s="581"/>
      <c r="P169" s="582"/>
      <c r="Q169" s="223">
        <v>201982</v>
      </c>
      <c r="R169" s="223">
        <v>129876.3</v>
      </c>
      <c r="S169" s="223">
        <v>34760.3</v>
      </c>
      <c r="T169" s="223">
        <v>9371.3</v>
      </c>
      <c r="U169" s="223">
        <v>0</v>
      </c>
      <c r="V169" s="223">
        <v>2385.7</v>
      </c>
      <c r="W169" s="216">
        <v>0</v>
      </c>
      <c r="X169" s="217">
        <v>0</v>
      </c>
      <c r="Y169" s="217">
        <v>0</v>
      </c>
      <c r="Z169" s="217">
        <v>201981962</v>
      </c>
      <c r="AA169" s="209"/>
    </row>
    <row r="170" spans="1:27" s="11" customFormat="1" ht="28.5" customHeight="1">
      <c r="A170" s="202"/>
      <c r="B170" s="218"/>
      <c r="C170" s="224"/>
      <c r="D170" s="219"/>
      <c r="E170" s="579" t="s">
        <v>249</v>
      </c>
      <c r="F170" s="574"/>
      <c r="G170" s="574"/>
      <c r="H170" s="575"/>
      <c r="I170" s="220">
        <v>905</v>
      </c>
      <c r="J170" s="221">
        <v>702</v>
      </c>
      <c r="K170" s="222">
        <v>4239900</v>
      </c>
      <c r="L170" s="220">
        <v>0</v>
      </c>
      <c r="M170" s="580"/>
      <c r="N170" s="581"/>
      <c r="O170" s="581"/>
      <c r="P170" s="582"/>
      <c r="Q170" s="223">
        <v>201982</v>
      </c>
      <c r="R170" s="223">
        <v>129876.3</v>
      </c>
      <c r="S170" s="223">
        <v>34760.3</v>
      </c>
      <c r="T170" s="223">
        <v>9371.3</v>
      </c>
      <c r="U170" s="223">
        <v>0</v>
      </c>
      <c r="V170" s="223">
        <v>2385.7</v>
      </c>
      <c r="W170" s="216">
        <v>0</v>
      </c>
      <c r="X170" s="217">
        <v>0</v>
      </c>
      <c r="Y170" s="217">
        <v>0</v>
      </c>
      <c r="Z170" s="217">
        <v>201981962</v>
      </c>
      <c r="AA170" s="209"/>
    </row>
    <row r="171" spans="1:27" s="11" customFormat="1" ht="24.75" customHeight="1">
      <c r="A171" s="202"/>
      <c r="B171" s="218"/>
      <c r="C171" s="224"/>
      <c r="D171" s="225"/>
      <c r="E171" s="219"/>
      <c r="F171" s="579" t="s">
        <v>346</v>
      </c>
      <c r="G171" s="574"/>
      <c r="H171" s="575"/>
      <c r="I171" s="220">
        <v>905</v>
      </c>
      <c r="J171" s="221">
        <v>702</v>
      </c>
      <c r="K171" s="222">
        <v>4239901</v>
      </c>
      <c r="L171" s="220">
        <v>0</v>
      </c>
      <c r="M171" s="580"/>
      <c r="N171" s="581"/>
      <c r="O171" s="581"/>
      <c r="P171" s="582"/>
      <c r="Q171" s="223">
        <v>75774.2</v>
      </c>
      <c r="R171" s="223">
        <v>47589.1</v>
      </c>
      <c r="S171" s="223">
        <v>11177.5</v>
      </c>
      <c r="T171" s="223">
        <v>2393.7</v>
      </c>
      <c r="U171" s="223">
        <v>0</v>
      </c>
      <c r="V171" s="223">
        <v>1764.8</v>
      </c>
      <c r="W171" s="216">
        <v>0</v>
      </c>
      <c r="X171" s="217">
        <v>0</v>
      </c>
      <c r="Y171" s="217">
        <v>0</v>
      </c>
      <c r="Z171" s="217">
        <v>75774147</v>
      </c>
      <c r="AA171" s="209"/>
    </row>
    <row r="172" spans="1:27" s="11" customFormat="1" ht="30.75" customHeight="1">
      <c r="A172" s="202"/>
      <c r="B172" s="218"/>
      <c r="C172" s="224"/>
      <c r="D172" s="225"/>
      <c r="E172" s="225"/>
      <c r="F172" s="219"/>
      <c r="G172" s="583" t="s">
        <v>497</v>
      </c>
      <c r="H172" s="575"/>
      <c r="I172" s="220">
        <v>905</v>
      </c>
      <c r="J172" s="221">
        <v>702</v>
      </c>
      <c r="K172" s="222">
        <v>4239901</v>
      </c>
      <c r="L172" s="220">
        <v>1</v>
      </c>
      <c r="M172" s="580"/>
      <c r="N172" s="581"/>
      <c r="O172" s="581"/>
      <c r="P172" s="582"/>
      <c r="Q172" s="223">
        <v>75774.2</v>
      </c>
      <c r="R172" s="223">
        <v>47589.1</v>
      </c>
      <c r="S172" s="223">
        <v>11177.5</v>
      </c>
      <c r="T172" s="223">
        <v>2393.7</v>
      </c>
      <c r="U172" s="223">
        <v>0</v>
      </c>
      <c r="V172" s="223">
        <v>1764.8</v>
      </c>
      <c r="W172" s="216">
        <v>0</v>
      </c>
      <c r="X172" s="217">
        <v>0</v>
      </c>
      <c r="Y172" s="217">
        <v>0</v>
      </c>
      <c r="Z172" s="217">
        <v>75774147</v>
      </c>
      <c r="AA172" s="209"/>
    </row>
    <row r="173" spans="1:27" s="11" customFormat="1" ht="28.5" customHeight="1">
      <c r="A173" s="202"/>
      <c r="B173" s="218"/>
      <c r="C173" s="224"/>
      <c r="D173" s="225"/>
      <c r="E173" s="219"/>
      <c r="F173" s="579" t="s">
        <v>347</v>
      </c>
      <c r="G173" s="574"/>
      <c r="H173" s="575"/>
      <c r="I173" s="220">
        <v>905</v>
      </c>
      <c r="J173" s="221">
        <v>702</v>
      </c>
      <c r="K173" s="222">
        <v>4239902</v>
      </c>
      <c r="L173" s="220">
        <v>0</v>
      </c>
      <c r="M173" s="580"/>
      <c r="N173" s="581"/>
      <c r="O173" s="581"/>
      <c r="P173" s="582"/>
      <c r="Q173" s="223">
        <v>125252.9</v>
      </c>
      <c r="R173" s="223">
        <v>81841</v>
      </c>
      <c r="S173" s="223">
        <v>23466.5</v>
      </c>
      <c r="T173" s="223">
        <v>6977.6</v>
      </c>
      <c r="U173" s="223">
        <v>0</v>
      </c>
      <c r="V173" s="223">
        <v>620.9</v>
      </c>
      <c r="W173" s="216">
        <v>0</v>
      </c>
      <c r="X173" s="217">
        <v>0</v>
      </c>
      <c r="Y173" s="217">
        <v>0</v>
      </c>
      <c r="Z173" s="217">
        <v>125252915</v>
      </c>
      <c r="AA173" s="209"/>
    </row>
    <row r="174" spans="1:27" s="11" customFormat="1" ht="25.5" customHeight="1">
      <c r="A174" s="202"/>
      <c r="B174" s="218"/>
      <c r="C174" s="224"/>
      <c r="D174" s="225"/>
      <c r="E174" s="225"/>
      <c r="F174" s="219"/>
      <c r="G174" s="583" t="s">
        <v>497</v>
      </c>
      <c r="H174" s="575"/>
      <c r="I174" s="220">
        <v>905</v>
      </c>
      <c r="J174" s="221">
        <v>702</v>
      </c>
      <c r="K174" s="222">
        <v>4239902</v>
      </c>
      <c r="L174" s="220">
        <v>1</v>
      </c>
      <c r="M174" s="580"/>
      <c r="N174" s="581"/>
      <c r="O174" s="581"/>
      <c r="P174" s="582"/>
      <c r="Q174" s="223">
        <v>125252.9</v>
      </c>
      <c r="R174" s="223">
        <v>81841</v>
      </c>
      <c r="S174" s="223">
        <v>23466.5</v>
      </c>
      <c r="T174" s="223">
        <v>6977.6</v>
      </c>
      <c r="U174" s="223">
        <v>0</v>
      </c>
      <c r="V174" s="223">
        <v>620.9</v>
      </c>
      <c r="W174" s="216">
        <v>0</v>
      </c>
      <c r="X174" s="217">
        <v>0</v>
      </c>
      <c r="Y174" s="217">
        <v>0</v>
      </c>
      <c r="Z174" s="217">
        <v>125252915</v>
      </c>
      <c r="AA174" s="209"/>
    </row>
    <row r="175" spans="1:27" s="11" customFormat="1" ht="30.75" customHeight="1">
      <c r="A175" s="202"/>
      <c r="B175" s="218"/>
      <c r="C175" s="224"/>
      <c r="D175" s="225"/>
      <c r="E175" s="219"/>
      <c r="F175" s="579" t="s">
        <v>348</v>
      </c>
      <c r="G175" s="574"/>
      <c r="H175" s="575"/>
      <c r="I175" s="220">
        <v>905</v>
      </c>
      <c r="J175" s="221">
        <v>702</v>
      </c>
      <c r="K175" s="222">
        <v>4239903</v>
      </c>
      <c r="L175" s="220">
        <v>0</v>
      </c>
      <c r="M175" s="580"/>
      <c r="N175" s="581"/>
      <c r="O175" s="581"/>
      <c r="P175" s="582"/>
      <c r="Q175" s="223">
        <v>141.6</v>
      </c>
      <c r="R175" s="223">
        <v>0</v>
      </c>
      <c r="S175" s="223">
        <v>0</v>
      </c>
      <c r="T175" s="223">
        <v>0</v>
      </c>
      <c r="U175" s="223">
        <v>0</v>
      </c>
      <c r="V175" s="223">
        <v>0</v>
      </c>
      <c r="W175" s="216">
        <v>0</v>
      </c>
      <c r="X175" s="217">
        <v>0</v>
      </c>
      <c r="Y175" s="217">
        <v>0</v>
      </c>
      <c r="Z175" s="217">
        <v>141600</v>
      </c>
      <c r="AA175" s="209"/>
    </row>
    <row r="176" spans="1:27" s="11" customFormat="1" ht="24.75" customHeight="1">
      <c r="A176" s="202"/>
      <c r="B176" s="218"/>
      <c r="C176" s="224"/>
      <c r="D176" s="225"/>
      <c r="E176" s="225"/>
      <c r="F176" s="219"/>
      <c r="G176" s="583" t="s">
        <v>497</v>
      </c>
      <c r="H176" s="575"/>
      <c r="I176" s="220">
        <v>905</v>
      </c>
      <c r="J176" s="221">
        <v>702</v>
      </c>
      <c r="K176" s="222">
        <v>4239903</v>
      </c>
      <c r="L176" s="220">
        <v>1</v>
      </c>
      <c r="M176" s="580"/>
      <c r="N176" s="581"/>
      <c r="O176" s="581"/>
      <c r="P176" s="582"/>
      <c r="Q176" s="223">
        <v>141.6</v>
      </c>
      <c r="R176" s="223">
        <v>0</v>
      </c>
      <c r="S176" s="223">
        <v>0</v>
      </c>
      <c r="T176" s="223">
        <v>0</v>
      </c>
      <c r="U176" s="223">
        <v>0</v>
      </c>
      <c r="V176" s="223">
        <v>0</v>
      </c>
      <c r="W176" s="216">
        <v>0</v>
      </c>
      <c r="X176" s="217">
        <v>0</v>
      </c>
      <c r="Y176" s="217">
        <v>0</v>
      </c>
      <c r="Z176" s="217">
        <v>141600</v>
      </c>
      <c r="AA176" s="209"/>
    </row>
    <row r="177" spans="1:27" s="11" customFormat="1" ht="24" customHeight="1">
      <c r="A177" s="202"/>
      <c r="B177" s="218"/>
      <c r="C177" s="224"/>
      <c r="D177" s="225"/>
      <c r="E177" s="219"/>
      <c r="F177" s="579" t="s">
        <v>349</v>
      </c>
      <c r="G177" s="574"/>
      <c r="H177" s="575"/>
      <c r="I177" s="220">
        <v>905</v>
      </c>
      <c r="J177" s="221">
        <v>702</v>
      </c>
      <c r="K177" s="222">
        <v>4239904</v>
      </c>
      <c r="L177" s="220">
        <v>0</v>
      </c>
      <c r="M177" s="580"/>
      <c r="N177" s="581"/>
      <c r="O177" s="581"/>
      <c r="P177" s="582"/>
      <c r="Q177" s="223">
        <v>250.8</v>
      </c>
      <c r="R177" s="223">
        <v>0</v>
      </c>
      <c r="S177" s="223">
        <v>0</v>
      </c>
      <c r="T177" s="223">
        <v>0</v>
      </c>
      <c r="U177" s="223">
        <v>0</v>
      </c>
      <c r="V177" s="223">
        <v>0</v>
      </c>
      <c r="W177" s="216">
        <v>0</v>
      </c>
      <c r="X177" s="217">
        <v>0</v>
      </c>
      <c r="Y177" s="217">
        <v>0</v>
      </c>
      <c r="Z177" s="217">
        <v>250800</v>
      </c>
      <c r="AA177" s="209"/>
    </row>
    <row r="178" spans="1:27" s="11" customFormat="1" ht="25.5" customHeight="1">
      <c r="A178" s="202"/>
      <c r="B178" s="218"/>
      <c r="C178" s="224"/>
      <c r="D178" s="225"/>
      <c r="E178" s="225"/>
      <c r="F178" s="219"/>
      <c r="G178" s="583" t="s">
        <v>497</v>
      </c>
      <c r="H178" s="575"/>
      <c r="I178" s="220">
        <v>905</v>
      </c>
      <c r="J178" s="221">
        <v>702</v>
      </c>
      <c r="K178" s="222">
        <v>4239904</v>
      </c>
      <c r="L178" s="220">
        <v>1</v>
      </c>
      <c r="M178" s="580"/>
      <c r="N178" s="581"/>
      <c r="O178" s="581"/>
      <c r="P178" s="582"/>
      <c r="Q178" s="223">
        <v>250.8</v>
      </c>
      <c r="R178" s="223">
        <v>0</v>
      </c>
      <c r="S178" s="223">
        <v>0</v>
      </c>
      <c r="T178" s="223">
        <v>0</v>
      </c>
      <c r="U178" s="223">
        <v>0</v>
      </c>
      <c r="V178" s="223">
        <v>0</v>
      </c>
      <c r="W178" s="216">
        <v>0</v>
      </c>
      <c r="X178" s="217">
        <v>0</v>
      </c>
      <c r="Y178" s="217">
        <v>0</v>
      </c>
      <c r="Z178" s="217">
        <v>250800</v>
      </c>
      <c r="AA178" s="209"/>
    </row>
    <row r="179" spans="1:27" s="11" customFormat="1" ht="79.5" customHeight="1">
      <c r="A179" s="202"/>
      <c r="B179" s="218"/>
      <c r="C179" s="224"/>
      <c r="D179" s="225"/>
      <c r="E179" s="219"/>
      <c r="F179" s="579" t="s">
        <v>350</v>
      </c>
      <c r="G179" s="574"/>
      <c r="H179" s="575"/>
      <c r="I179" s="220">
        <v>905</v>
      </c>
      <c r="J179" s="221">
        <v>702</v>
      </c>
      <c r="K179" s="222">
        <v>4239905</v>
      </c>
      <c r="L179" s="220">
        <v>0</v>
      </c>
      <c r="M179" s="580"/>
      <c r="N179" s="581"/>
      <c r="O179" s="581"/>
      <c r="P179" s="582"/>
      <c r="Q179" s="223">
        <v>216</v>
      </c>
      <c r="R179" s="223">
        <v>171.6</v>
      </c>
      <c r="S179" s="223">
        <v>44.4</v>
      </c>
      <c r="T179" s="223">
        <v>0</v>
      </c>
      <c r="U179" s="223">
        <v>0</v>
      </c>
      <c r="V179" s="223">
        <v>0</v>
      </c>
      <c r="W179" s="216">
        <v>0</v>
      </c>
      <c r="X179" s="217">
        <v>0</v>
      </c>
      <c r="Y179" s="217">
        <v>0</v>
      </c>
      <c r="Z179" s="217">
        <v>216000</v>
      </c>
      <c r="AA179" s="209"/>
    </row>
    <row r="180" spans="1:27" s="11" customFormat="1" ht="23.25" customHeight="1">
      <c r="A180" s="202"/>
      <c r="B180" s="218"/>
      <c r="C180" s="224"/>
      <c r="D180" s="225"/>
      <c r="E180" s="225"/>
      <c r="F180" s="219"/>
      <c r="G180" s="583" t="s">
        <v>497</v>
      </c>
      <c r="H180" s="575"/>
      <c r="I180" s="220">
        <v>905</v>
      </c>
      <c r="J180" s="221">
        <v>702</v>
      </c>
      <c r="K180" s="222">
        <v>4239905</v>
      </c>
      <c r="L180" s="220">
        <v>1</v>
      </c>
      <c r="M180" s="580"/>
      <c r="N180" s="581"/>
      <c r="O180" s="581"/>
      <c r="P180" s="582"/>
      <c r="Q180" s="223">
        <v>216</v>
      </c>
      <c r="R180" s="223">
        <v>171.6</v>
      </c>
      <c r="S180" s="223">
        <v>44.4</v>
      </c>
      <c r="T180" s="223">
        <v>0</v>
      </c>
      <c r="U180" s="223">
        <v>0</v>
      </c>
      <c r="V180" s="223">
        <v>0</v>
      </c>
      <c r="W180" s="216">
        <v>0</v>
      </c>
      <c r="X180" s="217">
        <v>0</v>
      </c>
      <c r="Y180" s="217">
        <v>0</v>
      </c>
      <c r="Z180" s="217">
        <v>216000</v>
      </c>
      <c r="AA180" s="209"/>
    </row>
    <row r="181" spans="1:27" s="11" customFormat="1" ht="82.5" customHeight="1">
      <c r="A181" s="202"/>
      <c r="B181" s="218"/>
      <c r="C181" s="224"/>
      <c r="D181" s="225"/>
      <c r="E181" s="219"/>
      <c r="F181" s="579" t="s">
        <v>351</v>
      </c>
      <c r="G181" s="574"/>
      <c r="H181" s="575"/>
      <c r="I181" s="220">
        <v>905</v>
      </c>
      <c r="J181" s="221">
        <v>702</v>
      </c>
      <c r="K181" s="222">
        <v>4239906</v>
      </c>
      <c r="L181" s="220">
        <v>0</v>
      </c>
      <c r="M181" s="580"/>
      <c r="N181" s="581"/>
      <c r="O181" s="581"/>
      <c r="P181" s="582"/>
      <c r="Q181" s="223">
        <v>346.5</v>
      </c>
      <c r="R181" s="223">
        <v>274.6</v>
      </c>
      <c r="S181" s="223">
        <v>71.9</v>
      </c>
      <c r="T181" s="223">
        <v>0</v>
      </c>
      <c r="U181" s="223">
        <v>0</v>
      </c>
      <c r="V181" s="223">
        <v>0</v>
      </c>
      <c r="W181" s="216">
        <v>0</v>
      </c>
      <c r="X181" s="217">
        <v>0</v>
      </c>
      <c r="Y181" s="217">
        <v>0</v>
      </c>
      <c r="Z181" s="217">
        <v>346500</v>
      </c>
      <c r="AA181" s="209"/>
    </row>
    <row r="182" spans="1:27" s="11" customFormat="1" ht="28.5" customHeight="1">
      <c r="A182" s="202"/>
      <c r="B182" s="218"/>
      <c r="C182" s="224"/>
      <c r="D182" s="225"/>
      <c r="E182" s="225"/>
      <c r="F182" s="219"/>
      <c r="G182" s="583" t="s">
        <v>497</v>
      </c>
      <c r="H182" s="575"/>
      <c r="I182" s="220">
        <v>905</v>
      </c>
      <c r="J182" s="221">
        <v>702</v>
      </c>
      <c r="K182" s="222">
        <v>4239906</v>
      </c>
      <c r="L182" s="220">
        <v>1</v>
      </c>
      <c r="M182" s="580"/>
      <c r="N182" s="581"/>
      <c r="O182" s="581"/>
      <c r="P182" s="582"/>
      <c r="Q182" s="223">
        <v>346.5</v>
      </c>
      <c r="R182" s="223">
        <v>274.6</v>
      </c>
      <c r="S182" s="223">
        <v>71.9</v>
      </c>
      <c r="T182" s="223">
        <v>0</v>
      </c>
      <c r="U182" s="223">
        <v>0</v>
      </c>
      <c r="V182" s="223">
        <v>0</v>
      </c>
      <c r="W182" s="216">
        <v>0</v>
      </c>
      <c r="X182" s="217">
        <v>0</v>
      </c>
      <c r="Y182" s="217">
        <v>0</v>
      </c>
      <c r="Z182" s="217">
        <v>346500</v>
      </c>
      <c r="AA182" s="209"/>
    </row>
    <row r="183" spans="1:27" s="11" customFormat="1" ht="12" customHeight="1">
      <c r="A183" s="202"/>
      <c r="B183" s="218"/>
      <c r="C183" s="211"/>
      <c r="D183" s="579" t="s">
        <v>353</v>
      </c>
      <c r="E183" s="574"/>
      <c r="F183" s="574"/>
      <c r="G183" s="574"/>
      <c r="H183" s="575"/>
      <c r="I183" s="220">
        <v>905</v>
      </c>
      <c r="J183" s="221">
        <v>702</v>
      </c>
      <c r="K183" s="222">
        <v>4240000</v>
      </c>
      <c r="L183" s="220">
        <v>0</v>
      </c>
      <c r="M183" s="580"/>
      <c r="N183" s="581"/>
      <c r="O183" s="581"/>
      <c r="P183" s="582"/>
      <c r="Q183" s="223">
        <v>117752</v>
      </c>
      <c r="R183" s="223">
        <v>57949.4</v>
      </c>
      <c r="S183" s="223">
        <v>12272.9</v>
      </c>
      <c r="T183" s="223">
        <v>9734.7</v>
      </c>
      <c r="U183" s="223">
        <v>0</v>
      </c>
      <c r="V183" s="223">
        <v>2824.4</v>
      </c>
      <c r="W183" s="216">
        <v>0</v>
      </c>
      <c r="X183" s="217">
        <v>0</v>
      </c>
      <c r="Y183" s="217">
        <v>0</v>
      </c>
      <c r="Z183" s="217">
        <v>117752000</v>
      </c>
      <c r="AA183" s="209"/>
    </row>
    <row r="184" spans="1:27" s="11" customFormat="1" ht="27" customHeight="1">
      <c r="A184" s="202"/>
      <c r="B184" s="218"/>
      <c r="C184" s="224"/>
      <c r="D184" s="219"/>
      <c r="E184" s="579" t="s">
        <v>249</v>
      </c>
      <c r="F184" s="574"/>
      <c r="G184" s="574"/>
      <c r="H184" s="575"/>
      <c r="I184" s="220">
        <v>905</v>
      </c>
      <c r="J184" s="221">
        <v>702</v>
      </c>
      <c r="K184" s="222">
        <v>4249900</v>
      </c>
      <c r="L184" s="220">
        <v>0</v>
      </c>
      <c r="M184" s="580"/>
      <c r="N184" s="581"/>
      <c r="O184" s="581"/>
      <c r="P184" s="582"/>
      <c r="Q184" s="223">
        <v>117752</v>
      </c>
      <c r="R184" s="223">
        <v>57949.4</v>
      </c>
      <c r="S184" s="223">
        <v>12272.9</v>
      </c>
      <c r="T184" s="223">
        <v>9734.7</v>
      </c>
      <c r="U184" s="223">
        <v>0</v>
      </c>
      <c r="V184" s="223">
        <v>2824.4</v>
      </c>
      <c r="W184" s="216">
        <v>0</v>
      </c>
      <c r="X184" s="217">
        <v>0</v>
      </c>
      <c r="Y184" s="217">
        <v>0</v>
      </c>
      <c r="Z184" s="217">
        <v>117752000</v>
      </c>
      <c r="AA184" s="209"/>
    </row>
    <row r="185" spans="1:27" s="11" customFormat="1" ht="26.25" customHeight="1">
      <c r="A185" s="202"/>
      <c r="B185" s="218"/>
      <c r="C185" s="224"/>
      <c r="D185" s="225"/>
      <c r="E185" s="225"/>
      <c r="F185" s="219"/>
      <c r="G185" s="583" t="s">
        <v>497</v>
      </c>
      <c r="H185" s="575"/>
      <c r="I185" s="220">
        <v>905</v>
      </c>
      <c r="J185" s="221">
        <v>702</v>
      </c>
      <c r="K185" s="222">
        <v>4249900</v>
      </c>
      <c r="L185" s="220">
        <v>1</v>
      </c>
      <c r="M185" s="580"/>
      <c r="N185" s="581"/>
      <c r="O185" s="581"/>
      <c r="P185" s="582"/>
      <c r="Q185" s="223">
        <v>1440</v>
      </c>
      <c r="R185" s="223">
        <v>0</v>
      </c>
      <c r="S185" s="223">
        <v>0</v>
      </c>
      <c r="T185" s="223">
        <v>0</v>
      </c>
      <c r="U185" s="223">
        <v>0</v>
      </c>
      <c r="V185" s="223">
        <v>488.6</v>
      </c>
      <c r="W185" s="216">
        <v>0</v>
      </c>
      <c r="X185" s="217">
        <v>0</v>
      </c>
      <c r="Y185" s="217">
        <v>0</v>
      </c>
      <c r="Z185" s="217">
        <v>1440000</v>
      </c>
      <c r="AA185" s="209"/>
    </row>
    <row r="186" spans="1:27" s="11" customFormat="1" ht="119.25" customHeight="1">
      <c r="A186" s="202"/>
      <c r="B186" s="218"/>
      <c r="C186" s="224"/>
      <c r="D186" s="225"/>
      <c r="E186" s="219"/>
      <c r="F186" s="579" t="s">
        <v>354</v>
      </c>
      <c r="G186" s="574"/>
      <c r="H186" s="575"/>
      <c r="I186" s="220">
        <v>905</v>
      </c>
      <c r="J186" s="221">
        <v>702</v>
      </c>
      <c r="K186" s="222">
        <v>4249901</v>
      </c>
      <c r="L186" s="220">
        <v>0</v>
      </c>
      <c r="M186" s="580"/>
      <c r="N186" s="581"/>
      <c r="O186" s="581"/>
      <c r="P186" s="582"/>
      <c r="Q186" s="223">
        <v>116312</v>
      </c>
      <c r="R186" s="223">
        <v>57949.4</v>
      </c>
      <c r="S186" s="223">
        <v>12272.9</v>
      </c>
      <c r="T186" s="223">
        <v>9734.7</v>
      </c>
      <c r="U186" s="223">
        <v>0</v>
      </c>
      <c r="V186" s="223">
        <v>2335.8</v>
      </c>
      <c r="W186" s="216">
        <v>0</v>
      </c>
      <c r="X186" s="217">
        <v>0</v>
      </c>
      <c r="Y186" s="217">
        <v>0</v>
      </c>
      <c r="Z186" s="217">
        <v>116312000</v>
      </c>
      <c r="AA186" s="209"/>
    </row>
    <row r="187" spans="1:27" s="11" customFormat="1" ht="24.75" customHeight="1">
      <c r="A187" s="202"/>
      <c r="B187" s="218"/>
      <c r="C187" s="224"/>
      <c r="D187" s="225"/>
      <c r="E187" s="225"/>
      <c r="F187" s="219"/>
      <c r="G187" s="583" t="s">
        <v>497</v>
      </c>
      <c r="H187" s="575"/>
      <c r="I187" s="220">
        <v>905</v>
      </c>
      <c r="J187" s="221">
        <v>702</v>
      </c>
      <c r="K187" s="222">
        <v>4249901</v>
      </c>
      <c r="L187" s="220">
        <v>1</v>
      </c>
      <c r="M187" s="580"/>
      <c r="N187" s="581"/>
      <c r="O187" s="581"/>
      <c r="P187" s="582"/>
      <c r="Q187" s="223">
        <v>116312</v>
      </c>
      <c r="R187" s="223">
        <v>57949.4</v>
      </c>
      <c r="S187" s="223">
        <v>12272.9</v>
      </c>
      <c r="T187" s="223">
        <v>9734.7</v>
      </c>
      <c r="U187" s="223">
        <v>0</v>
      </c>
      <c r="V187" s="223">
        <v>2335.8</v>
      </c>
      <c r="W187" s="216">
        <v>0</v>
      </c>
      <c r="X187" s="217">
        <v>0</v>
      </c>
      <c r="Y187" s="217">
        <v>0</v>
      </c>
      <c r="Z187" s="217">
        <v>116312000</v>
      </c>
      <c r="AA187" s="209"/>
    </row>
    <row r="188" spans="1:27" s="11" customFormat="1" ht="21.75" customHeight="1">
      <c r="A188" s="202"/>
      <c r="B188" s="218"/>
      <c r="C188" s="211"/>
      <c r="D188" s="579" t="s">
        <v>355</v>
      </c>
      <c r="E188" s="574"/>
      <c r="F188" s="574"/>
      <c r="G188" s="574"/>
      <c r="H188" s="575"/>
      <c r="I188" s="220">
        <v>905</v>
      </c>
      <c r="J188" s="221">
        <v>702</v>
      </c>
      <c r="K188" s="222">
        <v>4330000</v>
      </c>
      <c r="L188" s="220">
        <v>0</v>
      </c>
      <c r="M188" s="580"/>
      <c r="N188" s="581"/>
      <c r="O188" s="581"/>
      <c r="P188" s="582"/>
      <c r="Q188" s="223">
        <v>55737.8</v>
      </c>
      <c r="R188" s="223">
        <v>34468.6</v>
      </c>
      <c r="S188" s="223">
        <v>7869.1</v>
      </c>
      <c r="T188" s="223">
        <v>3391.8</v>
      </c>
      <c r="U188" s="223">
        <v>0</v>
      </c>
      <c r="V188" s="223">
        <v>222.5</v>
      </c>
      <c r="W188" s="216">
        <v>0</v>
      </c>
      <c r="X188" s="217">
        <v>0</v>
      </c>
      <c r="Y188" s="217">
        <v>0</v>
      </c>
      <c r="Z188" s="217">
        <v>55737800</v>
      </c>
      <c r="AA188" s="209"/>
    </row>
    <row r="189" spans="1:27" s="11" customFormat="1" ht="24" customHeight="1">
      <c r="A189" s="202"/>
      <c r="B189" s="218"/>
      <c r="C189" s="224"/>
      <c r="D189" s="219"/>
      <c r="E189" s="579" t="s">
        <v>249</v>
      </c>
      <c r="F189" s="574"/>
      <c r="G189" s="574"/>
      <c r="H189" s="575"/>
      <c r="I189" s="220">
        <v>905</v>
      </c>
      <c r="J189" s="221">
        <v>702</v>
      </c>
      <c r="K189" s="222">
        <v>4339900</v>
      </c>
      <c r="L189" s="220">
        <v>0</v>
      </c>
      <c r="M189" s="580"/>
      <c r="N189" s="581"/>
      <c r="O189" s="581"/>
      <c r="P189" s="582"/>
      <c r="Q189" s="223">
        <v>55737.8</v>
      </c>
      <c r="R189" s="223">
        <v>34468.6</v>
      </c>
      <c r="S189" s="223">
        <v>7869.1</v>
      </c>
      <c r="T189" s="223">
        <v>3391.8</v>
      </c>
      <c r="U189" s="223">
        <v>0</v>
      </c>
      <c r="V189" s="223">
        <v>222.5</v>
      </c>
      <c r="W189" s="216">
        <v>0</v>
      </c>
      <c r="X189" s="217">
        <v>0</v>
      </c>
      <c r="Y189" s="217">
        <v>0</v>
      </c>
      <c r="Z189" s="217">
        <v>55737800</v>
      </c>
      <c r="AA189" s="209"/>
    </row>
    <row r="190" spans="1:27" s="11" customFormat="1" ht="23.25" customHeight="1">
      <c r="A190" s="202"/>
      <c r="B190" s="218"/>
      <c r="C190" s="224"/>
      <c r="D190" s="225"/>
      <c r="E190" s="225"/>
      <c r="F190" s="219"/>
      <c r="G190" s="583" t="s">
        <v>497</v>
      </c>
      <c r="H190" s="575"/>
      <c r="I190" s="220">
        <v>905</v>
      </c>
      <c r="J190" s="221">
        <v>702</v>
      </c>
      <c r="K190" s="222">
        <v>4339900</v>
      </c>
      <c r="L190" s="220">
        <v>1</v>
      </c>
      <c r="M190" s="580"/>
      <c r="N190" s="581"/>
      <c r="O190" s="581"/>
      <c r="P190" s="582"/>
      <c r="Q190" s="223">
        <v>84.8</v>
      </c>
      <c r="R190" s="223">
        <v>46.8</v>
      </c>
      <c r="S190" s="223">
        <v>13.5</v>
      </c>
      <c r="T190" s="223">
        <v>0</v>
      </c>
      <c r="U190" s="223">
        <v>0</v>
      </c>
      <c r="V190" s="223">
        <v>0</v>
      </c>
      <c r="W190" s="216">
        <v>0</v>
      </c>
      <c r="X190" s="217">
        <v>0</v>
      </c>
      <c r="Y190" s="217">
        <v>0</v>
      </c>
      <c r="Z190" s="217">
        <v>84800</v>
      </c>
      <c r="AA190" s="209"/>
    </row>
    <row r="191" spans="1:27" s="11" customFormat="1" ht="124.5" customHeight="1">
      <c r="A191" s="202"/>
      <c r="B191" s="218"/>
      <c r="C191" s="224"/>
      <c r="D191" s="225"/>
      <c r="E191" s="219"/>
      <c r="F191" s="579" t="s">
        <v>356</v>
      </c>
      <c r="G191" s="574"/>
      <c r="H191" s="575"/>
      <c r="I191" s="220">
        <v>905</v>
      </c>
      <c r="J191" s="221">
        <v>702</v>
      </c>
      <c r="K191" s="222">
        <v>4339901</v>
      </c>
      <c r="L191" s="220">
        <v>0</v>
      </c>
      <c r="M191" s="580"/>
      <c r="N191" s="581"/>
      <c r="O191" s="581"/>
      <c r="P191" s="582"/>
      <c r="Q191" s="223">
        <v>55653</v>
      </c>
      <c r="R191" s="223">
        <v>34421.8</v>
      </c>
      <c r="S191" s="223">
        <v>7855.6</v>
      </c>
      <c r="T191" s="223">
        <v>3391.8</v>
      </c>
      <c r="U191" s="223">
        <v>0</v>
      </c>
      <c r="V191" s="223">
        <v>222.5</v>
      </c>
      <c r="W191" s="216">
        <v>0</v>
      </c>
      <c r="X191" s="217">
        <v>0</v>
      </c>
      <c r="Y191" s="217">
        <v>0</v>
      </c>
      <c r="Z191" s="217">
        <v>55653000</v>
      </c>
      <c r="AA191" s="209"/>
    </row>
    <row r="192" spans="1:27" s="11" customFormat="1" ht="27" customHeight="1">
      <c r="A192" s="202"/>
      <c r="B192" s="218"/>
      <c r="C192" s="224"/>
      <c r="D192" s="225"/>
      <c r="E192" s="225"/>
      <c r="F192" s="219"/>
      <c r="G192" s="583" t="s">
        <v>497</v>
      </c>
      <c r="H192" s="575"/>
      <c r="I192" s="220">
        <v>905</v>
      </c>
      <c r="J192" s="221">
        <v>702</v>
      </c>
      <c r="K192" s="222">
        <v>4339901</v>
      </c>
      <c r="L192" s="220">
        <v>1</v>
      </c>
      <c r="M192" s="580"/>
      <c r="N192" s="581"/>
      <c r="O192" s="581"/>
      <c r="P192" s="582"/>
      <c r="Q192" s="223">
        <v>55653</v>
      </c>
      <c r="R192" s="223">
        <v>34421.8</v>
      </c>
      <c r="S192" s="223">
        <v>7855.6</v>
      </c>
      <c r="T192" s="223">
        <v>3391.8</v>
      </c>
      <c r="U192" s="223">
        <v>0</v>
      </c>
      <c r="V192" s="223">
        <v>222.5</v>
      </c>
      <c r="W192" s="216">
        <v>0</v>
      </c>
      <c r="X192" s="217">
        <v>0</v>
      </c>
      <c r="Y192" s="217">
        <v>0</v>
      </c>
      <c r="Z192" s="217">
        <v>55653000</v>
      </c>
      <c r="AA192" s="209"/>
    </row>
    <row r="193" spans="1:27" s="11" customFormat="1" ht="24" customHeight="1">
      <c r="A193" s="202"/>
      <c r="B193" s="218"/>
      <c r="C193" s="211"/>
      <c r="D193" s="579" t="s">
        <v>357</v>
      </c>
      <c r="E193" s="574"/>
      <c r="F193" s="574"/>
      <c r="G193" s="574"/>
      <c r="H193" s="575"/>
      <c r="I193" s="220">
        <v>905</v>
      </c>
      <c r="J193" s="221">
        <v>702</v>
      </c>
      <c r="K193" s="222">
        <v>5200000</v>
      </c>
      <c r="L193" s="220">
        <v>0</v>
      </c>
      <c r="M193" s="580"/>
      <c r="N193" s="581"/>
      <c r="O193" s="581"/>
      <c r="P193" s="582"/>
      <c r="Q193" s="223">
        <v>27348</v>
      </c>
      <c r="R193" s="223">
        <v>21670.4</v>
      </c>
      <c r="S193" s="223">
        <v>5677.6</v>
      </c>
      <c r="T193" s="223">
        <v>0</v>
      </c>
      <c r="U193" s="223">
        <v>0</v>
      </c>
      <c r="V193" s="223">
        <v>0</v>
      </c>
      <c r="W193" s="216">
        <v>0</v>
      </c>
      <c r="X193" s="217">
        <v>0</v>
      </c>
      <c r="Y193" s="217">
        <v>0</v>
      </c>
      <c r="Z193" s="217">
        <v>27348000</v>
      </c>
      <c r="AA193" s="209"/>
    </row>
    <row r="194" spans="1:27" s="11" customFormat="1" ht="22.5" customHeight="1">
      <c r="A194" s="202"/>
      <c r="B194" s="218"/>
      <c r="C194" s="224"/>
      <c r="D194" s="219"/>
      <c r="E194" s="579" t="s">
        <v>358</v>
      </c>
      <c r="F194" s="574"/>
      <c r="G194" s="574"/>
      <c r="H194" s="575"/>
      <c r="I194" s="220">
        <v>905</v>
      </c>
      <c r="J194" s="221">
        <v>702</v>
      </c>
      <c r="K194" s="222">
        <v>5200900</v>
      </c>
      <c r="L194" s="220">
        <v>0</v>
      </c>
      <c r="M194" s="580"/>
      <c r="N194" s="581"/>
      <c r="O194" s="581"/>
      <c r="P194" s="582"/>
      <c r="Q194" s="223">
        <v>27348</v>
      </c>
      <c r="R194" s="223">
        <v>21670.4</v>
      </c>
      <c r="S194" s="223">
        <v>5677.6</v>
      </c>
      <c r="T194" s="223">
        <v>0</v>
      </c>
      <c r="U194" s="223">
        <v>0</v>
      </c>
      <c r="V194" s="223">
        <v>0</v>
      </c>
      <c r="W194" s="216">
        <v>0</v>
      </c>
      <c r="X194" s="217">
        <v>0</v>
      </c>
      <c r="Y194" s="217">
        <v>0</v>
      </c>
      <c r="Z194" s="217">
        <v>27348000</v>
      </c>
      <c r="AA194" s="209"/>
    </row>
    <row r="195" spans="1:27" s="11" customFormat="1" ht="63" customHeight="1">
      <c r="A195" s="202"/>
      <c r="B195" s="218"/>
      <c r="C195" s="224"/>
      <c r="D195" s="225"/>
      <c r="E195" s="219"/>
      <c r="F195" s="579" t="s">
        <v>359</v>
      </c>
      <c r="G195" s="574"/>
      <c r="H195" s="575"/>
      <c r="I195" s="220">
        <v>905</v>
      </c>
      <c r="J195" s="221">
        <v>702</v>
      </c>
      <c r="K195" s="222">
        <v>5200901</v>
      </c>
      <c r="L195" s="220">
        <v>0</v>
      </c>
      <c r="M195" s="580"/>
      <c r="N195" s="581"/>
      <c r="O195" s="581"/>
      <c r="P195" s="582"/>
      <c r="Q195" s="223">
        <v>17262.1</v>
      </c>
      <c r="R195" s="223">
        <v>13678.4</v>
      </c>
      <c r="S195" s="223">
        <v>3583.7</v>
      </c>
      <c r="T195" s="223">
        <v>0</v>
      </c>
      <c r="U195" s="223">
        <v>0</v>
      </c>
      <c r="V195" s="223">
        <v>0</v>
      </c>
      <c r="W195" s="216">
        <v>0</v>
      </c>
      <c r="X195" s="217">
        <v>0</v>
      </c>
      <c r="Y195" s="217">
        <v>0</v>
      </c>
      <c r="Z195" s="217">
        <v>17262100</v>
      </c>
      <c r="AA195" s="209"/>
    </row>
    <row r="196" spans="1:27" s="11" customFormat="1" ht="24" customHeight="1">
      <c r="A196" s="202"/>
      <c r="B196" s="218"/>
      <c r="C196" s="224"/>
      <c r="D196" s="225"/>
      <c r="E196" s="225"/>
      <c r="F196" s="219"/>
      <c r="G196" s="583" t="s">
        <v>497</v>
      </c>
      <c r="H196" s="575"/>
      <c r="I196" s="220">
        <v>905</v>
      </c>
      <c r="J196" s="221">
        <v>702</v>
      </c>
      <c r="K196" s="222">
        <v>5200901</v>
      </c>
      <c r="L196" s="220">
        <v>1</v>
      </c>
      <c r="M196" s="580"/>
      <c r="N196" s="581"/>
      <c r="O196" s="581"/>
      <c r="P196" s="582"/>
      <c r="Q196" s="223">
        <v>17262.1</v>
      </c>
      <c r="R196" s="223">
        <v>13678.4</v>
      </c>
      <c r="S196" s="223">
        <v>3583.7</v>
      </c>
      <c r="T196" s="223">
        <v>0</v>
      </c>
      <c r="U196" s="223">
        <v>0</v>
      </c>
      <c r="V196" s="223">
        <v>0</v>
      </c>
      <c r="W196" s="216">
        <v>0</v>
      </c>
      <c r="X196" s="217">
        <v>0</v>
      </c>
      <c r="Y196" s="217">
        <v>0</v>
      </c>
      <c r="Z196" s="217">
        <v>17262100</v>
      </c>
      <c r="AA196" s="209"/>
    </row>
    <row r="197" spans="1:27" s="11" customFormat="1" ht="63.75" customHeight="1">
      <c r="A197" s="202"/>
      <c r="B197" s="218"/>
      <c r="C197" s="224"/>
      <c r="D197" s="225"/>
      <c r="E197" s="219"/>
      <c r="F197" s="579" t="s">
        <v>360</v>
      </c>
      <c r="G197" s="574"/>
      <c r="H197" s="575"/>
      <c r="I197" s="220">
        <v>905</v>
      </c>
      <c r="J197" s="221">
        <v>702</v>
      </c>
      <c r="K197" s="222">
        <v>5200902</v>
      </c>
      <c r="L197" s="220">
        <v>0</v>
      </c>
      <c r="M197" s="580"/>
      <c r="N197" s="581"/>
      <c r="O197" s="581"/>
      <c r="P197" s="582"/>
      <c r="Q197" s="223">
        <v>405.9</v>
      </c>
      <c r="R197" s="223">
        <v>321.6</v>
      </c>
      <c r="S197" s="223">
        <v>84.3</v>
      </c>
      <c r="T197" s="223">
        <v>0</v>
      </c>
      <c r="U197" s="223">
        <v>0</v>
      </c>
      <c r="V197" s="223">
        <v>0</v>
      </c>
      <c r="W197" s="216">
        <v>0</v>
      </c>
      <c r="X197" s="217">
        <v>0</v>
      </c>
      <c r="Y197" s="217">
        <v>0</v>
      </c>
      <c r="Z197" s="217">
        <v>405900</v>
      </c>
      <c r="AA197" s="209"/>
    </row>
    <row r="198" spans="1:27" s="11" customFormat="1" ht="25.5" customHeight="1">
      <c r="A198" s="202"/>
      <c r="B198" s="218"/>
      <c r="C198" s="224"/>
      <c r="D198" s="225"/>
      <c r="E198" s="225"/>
      <c r="F198" s="219"/>
      <c r="G198" s="583" t="s">
        <v>497</v>
      </c>
      <c r="H198" s="575"/>
      <c r="I198" s="220">
        <v>905</v>
      </c>
      <c r="J198" s="221">
        <v>702</v>
      </c>
      <c r="K198" s="222">
        <v>5200902</v>
      </c>
      <c r="L198" s="220">
        <v>1</v>
      </c>
      <c r="M198" s="580"/>
      <c r="N198" s="581"/>
      <c r="O198" s="581"/>
      <c r="P198" s="582"/>
      <c r="Q198" s="223">
        <v>405.9</v>
      </c>
      <c r="R198" s="223">
        <v>321.6</v>
      </c>
      <c r="S198" s="223">
        <v>84.3</v>
      </c>
      <c r="T198" s="223">
        <v>0</v>
      </c>
      <c r="U198" s="223">
        <v>0</v>
      </c>
      <c r="V198" s="223">
        <v>0</v>
      </c>
      <c r="W198" s="216">
        <v>0</v>
      </c>
      <c r="X198" s="217">
        <v>0</v>
      </c>
      <c r="Y198" s="217">
        <v>0</v>
      </c>
      <c r="Z198" s="217">
        <v>405900</v>
      </c>
      <c r="AA198" s="209"/>
    </row>
    <row r="199" spans="1:27" s="11" customFormat="1" ht="63" customHeight="1">
      <c r="A199" s="202"/>
      <c r="B199" s="218"/>
      <c r="C199" s="224"/>
      <c r="D199" s="225"/>
      <c r="E199" s="219"/>
      <c r="F199" s="579" t="s">
        <v>361</v>
      </c>
      <c r="G199" s="574"/>
      <c r="H199" s="575"/>
      <c r="I199" s="220">
        <v>905</v>
      </c>
      <c r="J199" s="221">
        <v>702</v>
      </c>
      <c r="K199" s="222">
        <v>5200903</v>
      </c>
      <c r="L199" s="220">
        <v>0</v>
      </c>
      <c r="M199" s="580"/>
      <c r="N199" s="581"/>
      <c r="O199" s="581"/>
      <c r="P199" s="582"/>
      <c r="Q199" s="223">
        <v>9457.6</v>
      </c>
      <c r="R199" s="223">
        <v>7494.2</v>
      </c>
      <c r="S199" s="223">
        <v>1963.4</v>
      </c>
      <c r="T199" s="223">
        <v>0</v>
      </c>
      <c r="U199" s="223">
        <v>0</v>
      </c>
      <c r="V199" s="223">
        <v>0</v>
      </c>
      <c r="W199" s="216">
        <v>0</v>
      </c>
      <c r="X199" s="217">
        <v>0</v>
      </c>
      <c r="Y199" s="217">
        <v>0</v>
      </c>
      <c r="Z199" s="217">
        <v>9457600</v>
      </c>
      <c r="AA199" s="209"/>
    </row>
    <row r="200" spans="1:27" s="11" customFormat="1" ht="30.75" customHeight="1">
      <c r="A200" s="202"/>
      <c r="B200" s="218"/>
      <c r="C200" s="224"/>
      <c r="D200" s="225"/>
      <c r="E200" s="225"/>
      <c r="F200" s="219"/>
      <c r="G200" s="583" t="s">
        <v>497</v>
      </c>
      <c r="H200" s="575"/>
      <c r="I200" s="220">
        <v>905</v>
      </c>
      <c r="J200" s="221">
        <v>702</v>
      </c>
      <c r="K200" s="222">
        <v>5200903</v>
      </c>
      <c r="L200" s="220">
        <v>1</v>
      </c>
      <c r="M200" s="580"/>
      <c r="N200" s="581"/>
      <c r="O200" s="581"/>
      <c r="P200" s="582"/>
      <c r="Q200" s="223">
        <v>9457.6</v>
      </c>
      <c r="R200" s="223">
        <v>7494.2</v>
      </c>
      <c r="S200" s="223">
        <v>1963.4</v>
      </c>
      <c r="T200" s="223">
        <v>0</v>
      </c>
      <c r="U200" s="223">
        <v>0</v>
      </c>
      <c r="V200" s="223">
        <v>0</v>
      </c>
      <c r="W200" s="216">
        <v>0</v>
      </c>
      <c r="X200" s="217">
        <v>0</v>
      </c>
      <c r="Y200" s="217">
        <v>0</v>
      </c>
      <c r="Z200" s="217">
        <v>9457600</v>
      </c>
      <c r="AA200" s="209"/>
    </row>
    <row r="201" spans="1:27" s="11" customFormat="1" ht="65.25" customHeight="1">
      <c r="A201" s="202"/>
      <c r="B201" s="218"/>
      <c r="C201" s="224"/>
      <c r="D201" s="225"/>
      <c r="E201" s="219"/>
      <c r="F201" s="579" t="s">
        <v>362</v>
      </c>
      <c r="G201" s="574"/>
      <c r="H201" s="575"/>
      <c r="I201" s="220">
        <v>905</v>
      </c>
      <c r="J201" s="221">
        <v>702</v>
      </c>
      <c r="K201" s="222">
        <v>5200904</v>
      </c>
      <c r="L201" s="220">
        <v>0</v>
      </c>
      <c r="M201" s="580"/>
      <c r="N201" s="581"/>
      <c r="O201" s="581"/>
      <c r="P201" s="582"/>
      <c r="Q201" s="223">
        <v>222.4</v>
      </c>
      <c r="R201" s="223">
        <v>176.2</v>
      </c>
      <c r="S201" s="223">
        <v>46.2</v>
      </c>
      <c r="T201" s="223">
        <v>0</v>
      </c>
      <c r="U201" s="223">
        <v>0</v>
      </c>
      <c r="V201" s="223">
        <v>0</v>
      </c>
      <c r="W201" s="216">
        <v>0</v>
      </c>
      <c r="X201" s="217">
        <v>0</v>
      </c>
      <c r="Y201" s="217">
        <v>0</v>
      </c>
      <c r="Z201" s="217">
        <v>222400</v>
      </c>
      <c r="AA201" s="209"/>
    </row>
    <row r="202" spans="1:27" s="11" customFormat="1" ht="27.75" customHeight="1">
      <c r="A202" s="202"/>
      <c r="B202" s="218"/>
      <c r="C202" s="224"/>
      <c r="D202" s="225"/>
      <c r="E202" s="225"/>
      <c r="F202" s="219"/>
      <c r="G202" s="583" t="s">
        <v>497</v>
      </c>
      <c r="H202" s="575"/>
      <c r="I202" s="220">
        <v>905</v>
      </c>
      <c r="J202" s="221">
        <v>702</v>
      </c>
      <c r="K202" s="222">
        <v>5200904</v>
      </c>
      <c r="L202" s="220">
        <v>1</v>
      </c>
      <c r="M202" s="580"/>
      <c r="N202" s="581"/>
      <c r="O202" s="581"/>
      <c r="P202" s="582"/>
      <c r="Q202" s="223">
        <v>222.4</v>
      </c>
      <c r="R202" s="223">
        <v>176.2</v>
      </c>
      <c r="S202" s="223">
        <v>46.2</v>
      </c>
      <c r="T202" s="223">
        <v>0</v>
      </c>
      <c r="U202" s="223">
        <v>0</v>
      </c>
      <c r="V202" s="223">
        <v>0</v>
      </c>
      <c r="W202" s="216">
        <v>0</v>
      </c>
      <c r="X202" s="217">
        <v>0</v>
      </c>
      <c r="Y202" s="217">
        <v>0</v>
      </c>
      <c r="Z202" s="217">
        <v>222400</v>
      </c>
      <c r="AA202" s="209"/>
    </row>
    <row r="203" spans="1:27" s="11" customFormat="1" ht="21.75" customHeight="1">
      <c r="A203" s="202"/>
      <c r="B203" s="210"/>
      <c r="C203" s="573" t="s">
        <v>363</v>
      </c>
      <c r="D203" s="574"/>
      <c r="E203" s="574"/>
      <c r="F203" s="574"/>
      <c r="G203" s="574"/>
      <c r="H203" s="575"/>
      <c r="I203" s="212">
        <v>905</v>
      </c>
      <c r="J203" s="213">
        <v>707</v>
      </c>
      <c r="K203" s="214">
        <v>0</v>
      </c>
      <c r="L203" s="212">
        <v>0</v>
      </c>
      <c r="M203" s="576"/>
      <c r="N203" s="577"/>
      <c r="O203" s="577"/>
      <c r="P203" s="578"/>
      <c r="Q203" s="215">
        <v>22539.6</v>
      </c>
      <c r="R203" s="215">
        <v>0</v>
      </c>
      <c r="S203" s="215">
        <v>0</v>
      </c>
      <c r="T203" s="215">
        <v>0</v>
      </c>
      <c r="U203" s="215">
        <v>0</v>
      </c>
      <c r="V203" s="215">
        <v>125.4</v>
      </c>
      <c r="W203" s="216">
        <v>0</v>
      </c>
      <c r="X203" s="217">
        <v>0</v>
      </c>
      <c r="Y203" s="217">
        <v>0</v>
      </c>
      <c r="Z203" s="217">
        <v>22539567</v>
      </c>
      <c r="AA203" s="209"/>
    </row>
    <row r="204" spans="1:27" s="11" customFormat="1" ht="29.25" customHeight="1">
      <c r="A204" s="202"/>
      <c r="B204" s="218"/>
      <c r="C204" s="211"/>
      <c r="D204" s="579" t="s">
        <v>364</v>
      </c>
      <c r="E204" s="574"/>
      <c r="F204" s="574"/>
      <c r="G204" s="574"/>
      <c r="H204" s="575"/>
      <c r="I204" s="220">
        <v>905</v>
      </c>
      <c r="J204" s="221">
        <v>707</v>
      </c>
      <c r="K204" s="222">
        <v>4310000</v>
      </c>
      <c r="L204" s="220">
        <v>0</v>
      </c>
      <c r="M204" s="580"/>
      <c r="N204" s="581"/>
      <c r="O204" s="581"/>
      <c r="P204" s="582"/>
      <c r="Q204" s="223">
        <v>21948.3</v>
      </c>
      <c r="R204" s="223">
        <v>0</v>
      </c>
      <c r="S204" s="223">
        <v>0</v>
      </c>
      <c r="T204" s="223">
        <v>0</v>
      </c>
      <c r="U204" s="223">
        <v>0</v>
      </c>
      <c r="V204" s="223">
        <v>125.4</v>
      </c>
      <c r="W204" s="216">
        <v>0</v>
      </c>
      <c r="X204" s="217">
        <v>0</v>
      </c>
      <c r="Y204" s="217">
        <v>0</v>
      </c>
      <c r="Z204" s="217">
        <v>21948300</v>
      </c>
      <c r="AA204" s="209"/>
    </row>
    <row r="205" spans="1:27" s="11" customFormat="1" ht="27" customHeight="1">
      <c r="A205" s="202"/>
      <c r="B205" s="218"/>
      <c r="C205" s="224"/>
      <c r="D205" s="219"/>
      <c r="E205" s="579" t="s">
        <v>365</v>
      </c>
      <c r="F205" s="574"/>
      <c r="G205" s="574"/>
      <c r="H205" s="575"/>
      <c r="I205" s="220">
        <v>905</v>
      </c>
      <c r="J205" s="221">
        <v>707</v>
      </c>
      <c r="K205" s="222">
        <v>4310100</v>
      </c>
      <c r="L205" s="220">
        <v>0</v>
      </c>
      <c r="M205" s="580"/>
      <c r="N205" s="581"/>
      <c r="O205" s="581"/>
      <c r="P205" s="582"/>
      <c r="Q205" s="223">
        <v>21948.3</v>
      </c>
      <c r="R205" s="223">
        <v>0</v>
      </c>
      <c r="S205" s="223">
        <v>0</v>
      </c>
      <c r="T205" s="223">
        <v>0</v>
      </c>
      <c r="U205" s="223">
        <v>0</v>
      </c>
      <c r="V205" s="223">
        <v>125.4</v>
      </c>
      <c r="W205" s="216">
        <v>0</v>
      </c>
      <c r="X205" s="217">
        <v>0</v>
      </c>
      <c r="Y205" s="217">
        <v>0</v>
      </c>
      <c r="Z205" s="217">
        <v>21948300</v>
      </c>
      <c r="AA205" s="209"/>
    </row>
    <row r="206" spans="1:27" s="11" customFormat="1" ht="23.25" customHeight="1">
      <c r="A206" s="202"/>
      <c r="B206" s="218"/>
      <c r="C206" s="224"/>
      <c r="D206" s="225"/>
      <c r="E206" s="225"/>
      <c r="F206" s="219"/>
      <c r="G206" s="583" t="s">
        <v>497</v>
      </c>
      <c r="H206" s="575"/>
      <c r="I206" s="220">
        <v>905</v>
      </c>
      <c r="J206" s="221">
        <v>707</v>
      </c>
      <c r="K206" s="222">
        <v>4310100</v>
      </c>
      <c r="L206" s="220">
        <v>1</v>
      </c>
      <c r="M206" s="580"/>
      <c r="N206" s="581"/>
      <c r="O206" s="581"/>
      <c r="P206" s="582"/>
      <c r="Q206" s="223">
        <v>5700.4</v>
      </c>
      <c r="R206" s="223">
        <v>0</v>
      </c>
      <c r="S206" s="223">
        <v>0</v>
      </c>
      <c r="T206" s="223">
        <v>0</v>
      </c>
      <c r="U206" s="223">
        <v>0</v>
      </c>
      <c r="V206" s="223">
        <v>115.4</v>
      </c>
      <c r="W206" s="216">
        <v>0</v>
      </c>
      <c r="X206" s="217">
        <v>0</v>
      </c>
      <c r="Y206" s="217">
        <v>0</v>
      </c>
      <c r="Z206" s="217">
        <v>5700400</v>
      </c>
      <c r="AA206" s="209"/>
    </row>
    <row r="207" spans="1:27" s="11" customFormat="1" ht="32.25" customHeight="1">
      <c r="A207" s="202"/>
      <c r="B207" s="218"/>
      <c r="C207" s="224"/>
      <c r="D207" s="225"/>
      <c r="E207" s="219"/>
      <c r="F207" s="579" t="s">
        <v>366</v>
      </c>
      <c r="G207" s="574"/>
      <c r="H207" s="575"/>
      <c r="I207" s="220">
        <v>905</v>
      </c>
      <c r="J207" s="221">
        <v>707</v>
      </c>
      <c r="K207" s="222">
        <v>4310101</v>
      </c>
      <c r="L207" s="220">
        <v>0</v>
      </c>
      <c r="M207" s="580"/>
      <c r="N207" s="581"/>
      <c r="O207" s="581"/>
      <c r="P207" s="582"/>
      <c r="Q207" s="223">
        <v>414</v>
      </c>
      <c r="R207" s="223">
        <v>0</v>
      </c>
      <c r="S207" s="223">
        <v>0</v>
      </c>
      <c r="T207" s="223">
        <v>0</v>
      </c>
      <c r="U207" s="223">
        <v>0</v>
      </c>
      <c r="V207" s="223">
        <v>0</v>
      </c>
      <c r="W207" s="216">
        <v>0</v>
      </c>
      <c r="X207" s="217">
        <v>0</v>
      </c>
      <c r="Y207" s="217">
        <v>0</v>
      </c>
      <c r="Z207" s="217">
        <v>414000</v>
      </c>
      <c r="AA207" s="209"/>
    </row>
    <row r="208" spans="1:27" s="11" customFormat="1" ht="28.5" customHeight="1">
      <c r="A208" s="202"/>
      <c r="B208" s="218"/>
      <c r="C208" s="224"/>
      <c r="D208" s="225"/>
      <c r="E208" s="225"/>
      <c r="F208" s="219"/>
      <c r="G208" s="583" t="s">
        <v>497</v>
      </c>
      <c r="H208" s="575"/>
      <c r="I208" s="220">
        <v>905</v>
      </c>
      <c r="J208" s="221">
        <v>707</v>
      </c>
      <c r="K208" s="222">
        <v>4310101</v>
      </c>
      <c r="L208" s="220">
        <v>1</v>
      </c>
      <c r="M208" s="580"/>
      <c r="N208" s="581"/>
      <c r="O208" s="581"/>
      <c r="P208" s="582"/>
      <c r="Q208" s="223">
        <v>414</v>
      </c>
      <c r="R208" s="223">
        <v>0</v>
      </c>
      <c r="S208" s="223">
        <v>0</v>
      </c>
      <c r="T208" s="223">
        <v>0</v>
      </c>
      <c r="U208" s="223">
        <v>0</v>
      </c>
      <c r="V208" s="223">
        <v>0</v>
      </c>
      <c r="W208" s="216">
        <v>0</v>
      </c>
      <c r="X208" s="217">
        <v>0</v>
      </c>
      <c r="Y208" s="217">
        <v>0</v>
      </c>
      <c r="Z208" s="217">
        <v>414000</v>
      </c>
      <c r="AA208" s="209"/>
    </row>
    <row r="209" spans="1:27" s="11" customFormat="1" ht="15" customHeight="1">
      <c r="A209" s="202"/>
      <c r="B209" s="218"/>
      <c r="C209" s="224"/>
      <c r="D209" s="225"/>
      <c r="E209" s="219"/>
      <c r="F209" s="579" t="s">
        <v>367</v>
      </c>
      <c r="G209" s="574"/>
      <c r="H209" s="575"/>
      <c r="I209" s="220">
        <v>905</v>
      </c>
      <c r="J209" s="221">
        <v>707</v>
      </c>
      <c r="K209" s="222">
        <v>4310102</v>
      </c>
      <c r="L209" s="220">
        <v>0</v>
      </c>
      <c r="M209" s="580"/>
      <c r="N209" s="581"/>
      <c r="O209" s="581"/>
      <c r="P209" s="582"/>
      <c r="Q209" s="223">
        <v>900</v>
      </c>
      <c r="R209" s="223">
        <v>0</v>
      </c>
      <c r="S209" s="223">
        <v>0</v>
      </c>
      <c r="T209" s="223">
        <v>0</v>
      </c>
      <c r="U209" s="223">
        <v>0</v>
      </c>
      <c r="V209" s="223">
        <v>0</v>
      </c>
      <c r="W209" s="216">
        <v>0</v>
      </c>
      <c r="X209" s="217">
        <v>0</v>
      </c>
      <c r="Y209" s="217">
        <v>0</v>
      </c>
      <c r="Z209" s="217">
        <v>900000</v>
      </c>
      <c r="AA209" s="209"/>
    </row>
    <row r="210" spans="1:27" s="11" customFormat="1" ht="26.25" customHeight="1">
      <c r="A210" s="202"/>
      <c r="B210" s="218"/>
      <c r="C210" s="224"/>
      <c r="D210" s="225"/>
      <c r="E210" s="225"/>
      <c r="F210" s="219"/>
      <c r="G210" s="583" t="s">
        <v>207</v>
      </c>
      <c r="H210" s="575"/>
      <c r="I210" s="220">
        <v>905</v>
      </c>
      <c r="J210" s="221">
        <v>707</v>
      </c>
      <c r="K210" s="222">
        <v>4310102</v>
      </c>
      <c r="L210" s="220">
        <v>500</v>
      </c>
      <c r="M210" s="580"/>
      <c r="N210" s="581"/>
      <c r="O210" s="581"/>
      <c r="P210" s="582"/>
      <c r="Q210" s="223">
        <v>900</v>
      </c>
      <c r="R210" s="223">
        <v>0</v>
      </c>
      <c r="S210" s="223">
        <v>0</v>
      </c>
      <c r="T210" s="223">
        <v>0</v>
      </c>
      <c r="U210" s="223">
        <v>0</v>
      </c>
      <c r="V210" s="223">
        <v>0</v>
      </c>
      <c r="W210" s="216">
        <v>0</v>
      </c>
      <c r="X210" s="217">
        <v>0</v>
      </c>
      <c r="Y210" s="217">
        <v>0</v>
      </c>
      <c r="Z210" s="217">
        <v>900000</v>
      </c>
      <c r="AA210" s="209"/>
    </row>
    <row r="211" spans="1:27" s="11" customFormat="1" ht="26.25" customHeight="1">
      <c r="A211" s="202"/>
      <c r="B211" s="218"/>
      <c r="C211" s="224"/>
      <c r="D211" s="225"/>
      <c r="E211" s="219"/>
      <c r="F211" s="579" t="s">
        <v>368</v>
      </c>
      <c r="G211" s="574"/>
      <c r="H211" s="575"/>
      <c r="I211" s="220">
        <v>905</v>
      </c>
      <c r="J211" s="221">
        <v>707</v>
      </c>
      <c r="K211" s="222">
        <v>4310103</v>
      </c>
      <c r="L211" s="220">
        <v>0</v>
      </c>
      <c r="M211" s="580"/>
      <c r="N211" s="581"/>
      <c r="O211" s="581"/>
      <c r="P211" s="582"/>
      <c r="Q211" s="223">
        <v>14933.9</v>
      </c>
      <c r="R211" s="223">
        <v>0</v>
      </c>
      <c r="S211" s="223">
        <v>0</v>
      </c>
      <c r="T211" s="223">
        <v>0</v>
      </c>
      <c r="U211" s="223">
        <v>0</v>
      </c>
      <c r="V211" s="223">
        <v>10</v>
      </c>
      <c r="W211" s="216">
        <v>0</v>
      </c>
      <c r="X211" s="217">
        <v>0</v>
      </c>
      <c r="Y211" s="217">
        <v>0</v>
      </c>
      <c r="Z211" s="217">
        <v>14933900</v>
      </c>
      <c r="AA211" s="209"/>
    </row>
    <row r="212" spans="1:27" s="11" customFormat="1" ht="25.5" customHeight="1">
      <c r="A212" s="202"/>
      <c r="B212" s="218"/>
      <c r="C212" s="224"/>
      <c r="D212" s="225"/>
      <c r="E212" s="225"/>
      <c r="F212" s="219"/>
      <c r="G212" s="583" t="s">
        <v>207</v>
      </c>
      <c r="H212" s="575"/>
      <c r="I212" s="220">
        <v>905</v>
      </c>
      <c r="J212" s="221">
        <v>707</v>
      </c>
      <c r="K212" s="222">
        <v>4310103</v>
      </c>
      <c r="L212" s="220">
        <v>500</v>
      </c>
      <c r="M212" s="580"/>
      <c r="N212" s="581"/>
      <c r="O212" s="581"/>
      <c r="P212" s="582"/>
      <c r="Q212" s="223">
        <v>14933.9</v>
      </c>
      <c r="R212" s="223">
        <v>0</v>
      </c>
      <c r="S212" s="223">
        <v>0</v>
      </c>
      <c r="T212" s="223">
        <v>0</v>
      </c>
      <c r="U212" s="223">
        <v>0</v>
      </c>
      <c r="V212" s="223">
        <v>10</v>
      </c>
      <c r="W212" s="216">
        <v>0</v>
      </c>
      <c r="X212" s="217">
        <v>0</v>
      </c>
      <c r="Y212" s="217">
        <v>0</v>
      </c>
      <c r="Z212" s="217">
        <v>14933900</v>
      </c>
      <c r="AA212" s="209"/>
    </row>
    <row r="213" spans="1:27" s="11" customFormat="1" ht="22.5" customHeight="1">
      <c r="A213" s="202"/>
      <c r="B213" s="218"/>
      <c r="C213" s="211"/>
      <c r="D213" s="579" t="s">
        <v>270</v>
      </c>
      <c r="E213" s="574"/>
      <c r="F213" s="574"/>
      <c r="G213" s="574"/>
      <c r="H213" s="575"/>
      <c r="I213" s="220">
        <v>905</v>
      </c>
      <c r="J213" s="221">
        <v>707</v>
      </c>
      <c r="K213" s="222">
        <v>7950000</v>
      </c>
      <c r="L213" s="220">
        <v>0</v>
      </c>
      <c r="M213" s="580"/>
      <c r="N213" s="581"/>
      <c r="O213" s="581"/>
      <c r="P213" s="582"/>
      <c r="Q213" s="223">
        <v>591.3</v>
      </c>
      <c r="R213" s="223">
        <v>0</v>
      </c>
      <c r="S213" s="223">
        <v>0</v>
      </c>
      <c r="T213" s="223">
        <v>0</v>
      </c>
      <c r="U213" s="223">
        <v>0</v>
      </c>
      <c r="V213" s="223">
        <v>0</v>
      </c>
      <c r="W213" s="216">
        <v>0</v>
      </c>
      <c r="X213" s="217">
        <v>0</v>
      </c>
      <c r="Y213" s="217">
        <v>0</v>
      </c>
      <c r="Z213" s="217">
        <v>591267</v>
      </c>
      <c r="AA213" s="209"/>
    </row>
    <row r="214" spans="1:27" s="11" customFormat="1" ht="54" customHeight="1">
      <c r="A214" s="202"/>
      <c r="B214" s="218"/>
      <c r="C214" s="224"/>
      <c r="D214" s="225"/>
      <c r="E214" s="219"/>
      <c r="F214" s="579" t="s">
        <v>482</v>
      </c>
      <c r="G214" s="574"/>
      <c r="H214" s="575"/>
      <c r="I214" s="220">
        <v>905</v>
      </c>
      <c r="J214" s="221">
        <v>707</v>
      </c>
      <c r="K214" s="222">
        <v>7950015</v>
      </c>
      <c r="L214" s="220">
        <v>0</v>
      </c>
      <c r="M214" s="580"/>
      <c r="N214" s="581"/>
      <c r="O214" s="581"/>
      <c r="P214" s="582"/>
      <c r="Q214" s="223">
        <v>591.3</v>
      </c>
      <c r="R214" s="223">
        <v>0</v>
      </c>
      <c r="S214" s="223">
        <v>0</v>
      </c>
      <c r="T214" s="223">
        <v>0</v>
      </c>
      <c r="U214" s="223">
        <v>0</v>
      </c>
      <c r="V214" s="223">
        <v>0</v>
      </c>
      <c r="W214" s="216">
        <v>0</v>
      </c>
      <c r="X214" s="217">
        <v>0</v>
      </c>
      <c r="Y214" s="217">
        <v>0</v>
      </c>
      <c r="Z214" s="217">
        <v>591267</v>
      </c>
      <c r="AA214" s="209"/>
    </row>
    <row r="215" spans="1:27" s="11" customFormat="1" ht="26.25" customHeight="1">
      <c r="A215" s="202"/>
      <c r="B215" s="218"/>
      <c r="C215" s="224"/>
      <c r="D215" s="225"/>
      <c r="E215" s="225"/>
      <c r="F215" s="219"/>
      <c r="G215" s="583" t="s">
        <v>207</v>
      </c>
      <c r="H215" s="575"/>
      <c r="I215" s="220">
        <v>905</v>
      </c>
      <c r="J215" s="221">
        <v>707</v>
      </c>
      <c r="K215" s="222">
        <v>7950015</v>
      </c>
      <c r="L215" s="220">
        <v>500</v>
      </c>
      <c r="M215" s="580"/>
      <c r="N215" s="581"/>
      <c r="O215" s="581"/>
      <c r="P215" s="582"/>
      <c r="Q215" s="223">
        <v>591.3</v>
      </c>
      <c r="R215" s="223">
        <v>0</v>
      </c>
      <c r="S215" s="223">
        <v>0</v>
      </c>
      <c r="T215" s="223">
        <v>0</v>
      </c>
      <c r="U215" s="223">
        <v>0</v>
      </c>
      <c r="V215" s="223">
        <v>0</v>
      </c>
      <c r="W215" s="216">
        <v>0</v>
      </c>
      <c r="X215" s="217">
        <v>0</v>
      </c>
      <c r="Y215" s="217">
        <v>0</v>
      </c>
      <c r="Z215" s="217">
        <v>591267</v>
      </c>
      <c r="AA215" s="209"/>
    </row>
    <row r="216" spans="1:27" s="11" customFormat="1" ht="15.75" customHeight="1">
      <c r="A216" s="202"/>
      <c r="B216" s="210"/>
      <c r="C216" s="573" t="s">
        <v>369</v>
      </c>
      <c r="D216" s="574"/>
      <c r="E216" s="574"/>
      <c r="F216" s="574"/>
      <c r="G216" s="574"/>
      <c r="H216" s="575"/>
      <c r="I216" s="212">
        <v>905</v>
      </c>
      <c r="J216" s="213">
        <v>709</v>
      </c>
      <c r="K216" s="214">
        <v>0</v>
      </c>
      <c r="L216" s="212">
        <v>0</v>
      </c>
      <c r="M216" s="576"/>
      <c r="N216" s="577"/>
      <c r="O216" s="577"/>
      <c r="P216" s="578"/>
      <c r="Q216" s="215">
        <v>35066.7</v>
      </c>
      <c r="R216" s="215">
        <v>8000</v>
      </c>
      <c r="S216" s="215">
        <v>2000</v>
      </c>
      <c r="T216" s="215">
        <v>0</v>
      </c>
      <c r="U216" s="215">
        <v>0</v>
      </c>
      <c r="V216" s="215">
        <v>15369.5</v>
      </c>
      <c r="W216" s="216">
        <v>0</v>
      </c>
      <c r="X216" s="217">
        <v>0</v>
      </c>
      <c r="Y216" s="217">
        <v>0</v>
      </c>
      <c r="Z216" s="217">
        <v>35066753</v>
      </c>
      <c r="AA216" s="209"/>
    </row>
    <row r="217" spans="1:27" s="11" customFormat="1" ht="15.75" customHeight="1">
      <c r="A217" s="202"/>
      <c r="B217" s="218"/>
      <c r="C217" s="211"/>
      <c r="D217" s="579" t="s">
        <v>375</v>
      </c>
      <c r="E217" s="574"/>
      <c r="F217" s="574"/>
      <c r="G217" s="574"/>
      <c r="H217" s="575"/>
      <c r="I217" s="220">
        <v>905</v>
      </c>
      <c r="J217" s="221">
        <v>709</v>
      </c>
      <c r="K217" s="222">
        <v>4360000</v>
      </c>
      <c r="L217" s="220">
        <v>0</v>
      </c>
      <c r="M217" s="580"/>
      <c r="N217" s="581"/>
      <c r="O217" s="581"/>
      <c r="P217" s="582"/>
      <c r="Q217" s="223">
        <v>26900</v>
      </c>
      <c r="R217" s="223">
        <v>8000</v>
      </c>
      <c r="S217" s="223">
        <v>2000</v>
      </c>
      <c r="T217" s="223">
        <v>0</v>
      </c>
      <c r="U217" s="223">
        <v>0</v>
      </c>
      <c r="V217" s="223">
        <v>7500</v>
      </c>
      <c r="W217" s="216">
        <v>0</v>
      </c>
      <c r="X217" s="217">
        <v>0</v>
      </c>
      <c r="Y217" s="217">
        <v>0</v>
      </c>
      <c r="Z217" s="217">
        <v>26900000</v>
      </c>
      <c r="AA217" s="209"/>
    </row>
    <row r="218" spans="1:27" s="11" customFormat="1" ht="27.75" customHeight="1">
      <c r="A218" s="202"/>
      <c r="B218" s="218"/>
      <c r="C218" s="224"/>
      <c r="D218" s="219"/>
      <c r="E218" s="579" t="s">
        <v>365</v>
      </c>
      <c r="F218" s="574"/>
      <c r="G218" s="574"/>
      <c r="H218" s="575"/>
      <c r="I218" s="220">
        <v>905</v>
      </c>
      <c r="J218" s="221">
        <v>709</v>
      </c>
      <c r="K218" s="222">
        <v>4360900</v>
      </c>
      <c r="L218" s="220">
        <v>0</v>
      </c>
      <c r="M218" s="580"/>
      <c r="N218" s="581"/>
      <c r="O218" s="581"/>
      <c r="P218" s="582"/>
      <c r="Q218" s="223">
        <v>26900</v>
      </c>
      <c r="R218" s="223">
        <v>8000</v>
      </c>
      <c r="S218" s="223">
        <v>2000</v>
      </c>
      <c r="T218" s="223">
        <v>0</v>
      </c>
      <c r="U218" s="223">
        <v>0</v>
      </c>
      <c r="V218" s="223">
        <v>7500</v>
      </c>
      <c r="W218" s="216">
        <v>0</v>
      </c>
      <c r="X218" s="217">
        <v>0</v>
      </c>
      <c r="Y218" s="217">
        <v>0</v>
      </c>
      <c r="Z218" s="217">
        <v>26900000</v>
      </c>
      <c r="AA218" s="209"/>
    </row>
    <row r="219" spans="1:27" s="11" customFormat="1" ht="17.25" customHeight="1">
      <c r="A219" s="202"/>
      <c r="B219" s="218"/>
      <c r="C219" s="224"/>
      <c r="D219" s="225"/>
      <c r="E219" s="219"/>
      <c r="F219" s="579" t="s">
        <v>375</v>
      </c>
      <c r="G219" s="574"/>
      <c r="H219" s="575"/>
      <c r="I219" s="220">
        <v>905</v>
      </c>
      <c r="J219" s="221">
        <v>709</v>
      </c>
      <c r="K219" s="222">
        <v>4360901</v>
      </c>
      <c r="L219" s="220">
        <v>0</v>
      </c>
      <c r="M219" s="580"/>
      <c r="N219" s="581"/>
      <c r="O219" s="581"/>
      <c r="P219" s="582"/>
      <c r="Q219" s="223">
        <v>26900</v>
      </c>
      <c r="R219" s="223">
        <v>8000</v>
      </c>
      <c r="S219" s="223">
        <v>2000</v>
      </c>
      <c r="T219" s="223">
        <v>0</v>
      </c>
      <c r="U219" s="223">
        <v>0</v>
      </c>
      <c r="V219" s="223">
        <v>7500</v>
      </c>
      <c r="W219" s="216">
        <v>0</v>
      </c>
      <c r="X219" s="217">
        <v>0</v>
      </c>
      <c r="Y219" s="217">
        <v>0</v>
      </c>
      <c r="Z219" s="217">
        <v>26900000</v>
      </c>
      <c r="AA219" s="209"/>
    </row>
    <row r="220" spans="1:27" s="11" customFormat="1" ht="25.5" customHeight="1">
      <c r="A220" s="202"/>
      <c r="B220" s="218"/>
      <c r="C220" s="224"/>
      <c r="D220" s="225"/>
      <c r="E220" s="225"/>
      <c r="F220" s="219"/>
      <c r="G220" s="583" t="s">
        <v>207</v>
      </c>
      <c r="H220" s="575"/>
      <c r="I220" s="220">
        <v>905</v>
      </c>
      <c r="J220" s="221">
        <v>709</v>
      </c>
      <c r="K220" s="222">
        <v>4360901</v>
      </c>
      <c r="L220" s="220">
        <v>500</v>
      </c>
      <c r="M220" s="580"/>
      <c r="N220" s="581"/>
      <c r="O220" s="581"/>
      <c r="P220" s="582"/>
      <c r="Q220" s="223">
        <v>26900</v>
      </c>
      <c r="R220" s="223">
        <v>8000</v>
      </c>
      <c r="S220" s="223">
        <v>2000</v>
      </c>
      <c r="T220" s="223">
        <v>0</v>
      </c>
      <c r="U220" s="223">
        <v>0</v>
      </c>
      <c r="V220" s="223">
        <v>7500</v>
      </c>
      <c r="W220" s="216">
        <v>0</v>
      </c>
      <c r="X220" s="217">
        <v>0</v>
      </c>
      <c r="Y220" s="217">
        <v>0</v>
      </c>
      <c r="Z220" s="217">
        <v>26900000</v>
      </c>
      <c r="AA220" s="209"/>
    </row>
    <row r="221" spans="1:27" s="11" customFormat="1" ht="32.25" customHeight="1">
      <c r="A221" s="202"/>
      <c r="B221" s="218"/>
      <c r="C221" s="211"/>
      <c r="D221" s="579" t="s">
        <v>377</v>
      </c>
      <c r="E221" s="574"/>
      <c r="F221" s="574"/>
      <c r="G221" s="574"/>
      <c r="H221" s="575"/>
      <c r="I221" s="220">
        <v>905</v>
      </c>
      <c r="J221" s="221">
        <v>709</v>
      </c>
      <c r="K221" s="222">
        <v>4850000</v>
      </c>
      <c r="L221" s="220">
        <v>0</v>
      </c>
      <c r="M221" s="580"/>
      <c r="N221" s="581"/>
      <c r="O221" s="581"/>
      <c r="P221" s="582"/>
      <c r="Q221" s="223">
        <v>4303.6</v>
      </c>
      <c r="R221" s="223">
        <v>0</v>
      </c>
      <c r="S221" s="223">
        <v>0</v>
      </c>
      <c r="T221" s="223">
        <v>0</v>
      </c>
      <c r="U221" s="223">
        <v>0</v>
      </c>
      <c r="V221" s="223">
        <v>4267</v>
      </c>
      <c r="W221" s="216">
        <v>0</v>
      </c>
      <c r="X221" s="217">
        <v>0</v>
      </c>
      <c r="Y221" s="217">
        <v>0</v>
      </c>
      <c r="Z221" s="217">
        <v>4303600</v>
      </c>
      <c r="AA221" s="209"/>
    </row>
    <row r="222" spans="1:27" s="11" customFormat="1" ht="25.5" customHeight="1">
      <c r="A222" s="202"/>
      <c r="B222" s="218"/>
      <c r="C222" s="224"/>
      <c r="D222" s="219"/>
      <c r="E222" s="579" t="s">
        <v>378</v>
      </c>
      <c r="F222" s="574"/>
      <c r="G222" s="574"/>
      <c r="H222" s="575"/>
      <c r="I222" s="220">
        <v>905</v>
      </c>
      <c r="J222" s="221">
        <v>709</v>
      </c>
      <c r="K222" s="222">
        <v>4859700</v>
      </c>
      <c r="L222" s="220">
        <v>0</v>
      </c>
      <c r="M222" s="580"/>
      <c r="N222" s="581"/>
      <c r="O222" s="581"/>
      <c r="P222" s="582"/>
      <c r="Q222" s="223">
        <v>4303.6</v>
      </c>
      <c r="R222" s="223">
        <v>0</v>
      </c>
      <c r="S222" s="223">
        <v>0</v>
      </c>
      <c r="T222" s="223">
        <v>0</v>
      </c>
      <c r="U222" s="223">
        <v>0</v>
      </c>
      <c r="V222" s="223">
        <v>4267</v>
      </c>
      <c r="W222" s="216">
        <v>0</v>
      </c>
      <c r="X222" s="217">
        <v>0</v>
      </c>
      <c r="Y222" s="217">
        <v>0</v>
      </c>
      <c r="Z222" s="217">
        <v>4303600</v>
      </c>
      <c r="AA222" s="209"/>
    </row>
    <row r="223" spans="1:27" s="11" customFormat="1" ht="15" customHeight="1">
      <c r="A223" s="202"/>
      <c r="B223" s="218"/>
      <c r="C223" s="224"/>
      <c r="D223" s="225"/>
      <c r="E223" s="219"/>
      <c r="F223" s="579" t="s">
        <v>379</v>
      </c>
      <c r="G223" s="574"/>
      <c r="H223" s="575"/>
      <c r="I223" s="220">
        <v>905</v>
      </c>
      <c r="J223" s="221">
        <v>709</v>
      </c>
      <c r="K223" s="222">
        <v>4859705</v>
      </c>
      <c r="L223" s="220">
        <v>0</v>
      </c>
      <c r="M223" s="580"/>
      <c r="N223" s="581"/>
      <c r="O223" s="581"/>
      <c r="P223" s="582"/>
      <c r="Q223" s="223">
        <v>4303.6</v>
      </c>
      <c r="R223" s="223">
        <v>0</v>
      </c>
      <c r="S223" s="223">
        <v>0</v>
      </c>
      <c r="T223" s="223">
        <v>0</v>
      </c>
      <c r="U223" s="223">
        <v>0</v>
      </c>
      <c r="V223" s="223">
        <v>4267</v>
      </c>
      <c r="W223" s="216">
        <v>0</v>
      </c>
      <c r="X223" s="217">
        <v>0</v>
      </c>
      <c r="Y223" s="217">
        <v>0</v>
      </c>
      <c r="Z223" s="217">
        <v>4303600</v>
      </c>
      <c r="AA223" s="209"/>
    </row>
    <row r="224" spans="1:27" s="11" customFormat="1" ht="24.75" customHeight="1">
      <c r="A224" s="202"/>
      <c r="B224" s="218"/>
      <c r="C224" s="224"/>
      <c r="D224" s="225"/>
      <c r="E224" s="225"/>
      <c r="F224" s="219"/>
      <c r="G224" s="583" t="s">
        <v>207</v>
      </c>
      <c r="H224" s="575"/>
      <c r="I224" s="220">
        <v>905</v>
      </c>
      <c r="J224" s="221">
        <v>709</v>
      </c>
      <c r="K224" s="222">
        <v>4859705</v>
      </c>
      <c r="L224" s="220">
        <v>500</v>
      </c>
      <c r="M224" s="580"/>
      <c r="N224" s="581"/>
      <c r="O224" s="581"/>
      <c r="P224" s="582"/>
      <c r="Q224" s="223">
        <v>4303.6</v>
      </c>
      <c r="R224" s="223">
        <v>0</v>
      </c>
      <c r="S224" s="223">
        <v>0</v>
      </c>
      <c r="T224" s="223">
        <v>0</v>
      </c>
      <c r="U224" s="223">
        <v>0</v>
      </c>
      <c r="V224" s="223">
        <v>4267</v>
      </c>
      <c r="W224" s="216">
        <v>0</v>
      </c>
      <c r="X224" s="217">
        <v>0</v>
      </c>
      <c r="Y224" s="217">
        <v>0</v>
      </c>
      <c r="Z224" s="217">
        <v>4303600</v>
      </c>
      <c r="AA224" s="209"/>
    </row>
    <row r="225" spans="1:27" s="11" customFormat="1" ht="25.5" customHeight="1">
      <c r="A225" s="202"/>
      <c r="B225" s="218"/>
      <c r="C225" s="211"/>
      <c r="D225" s="579" t="s">
        <v>270</v>
      </c>
      <c r="E225" s="574"/>
      <c r="F225" s="574"/>
      <c r="G225" s="574"/>
      <c r="H225" s="575"/>
      <c r="I225" s="220">
        <v>905</v>
      </c>
      <c r="J225" s="221">
        <v>709</v>
      </c>
      <c r="K225" s="222">
        <v>7950000</v>
      </c>
      <c r="L225" s="220">
        <v>0</v>
      </c>
      <c r="M225" s="580"/>
      <c r="N225" s="581"/>
      <c r="O225" s="581"/>
      <c r="P225" s="582"/>
      <c r="Q225" s="223">
        <v>3863.1</v>
      </c>
      <c r="R225" s="223">
        <v>0</v>
      </c>
      <c r="S225" s="223">
        <v>0</v>
      </c>
      <c r="T225" s="223">
        <v>0</v>
      </c>
      <c r="U225" s="223">
        <v>0</v>
      </c>
      <c r="V225" s="223">
        <v>3602.5</v>
      </c>
      <c r="W225" s="216">
        <v>0</v>
      </c>
      <c r="X225" s="217">
        <v>0</v>
      </c>
      <c r="Y225" s="217">
        <v>0</v>
      </c>
      <c r="Z225" s="217">
        <v>3863153</v>
      </c>
      <c r="AA225" s="209"/>
    </row>
    <row r="226" spans="1:27" s="11" customFormat="1" ht="51" customHeight="1">
      <c r="A226" s="202"/>
      <c r="B226" s="218"/>
      <c r="C226" s="224"/>
      <c r="D226" s="225"/>
      <c r="E226" s="219"/>
      <c r="F226" s="579" t="s">
        <v>380</v>
      </c>
      <c r="G226" s="574"/>
      <c r="H226" s="575"/>
      <c r="I226" s="220">
        <v>905</v>
      </c>
      <c r="J226" s="221">
        <v>709</v>
      </c>
      <c r="K226" s="222">
        <v>7950003</v>
      </c>
      <c r="L226" s="220">
        <v>0</v>
      </c>
      <c r="M226" s="580"/>
      <c r="N226" s="581"/>
      <c r="O226" s="581"/>
      <c r="P226" s="582"/>
      <c r="Q226" s="223">
        <v>102.3</v>
      </c>
      <c r="R226" s="223">
        <v>0</v>
      </c>
      <c r="S226" s="223">
        <v>0</v>
      </c>
      <c r="T226" s="223">
        <v>0</v>
      </c>
      <c r="U226" s="223">
        <v>0</v>
      </c>
      <c r="V226" s="223">
        <v>100.7</v>
      </c>
      <c r="W226" s="216">
        <v>0</v>
      </c>
      <c r="X226" s="217">
        <v>0</v>
      </c>
      <c r="Y226" s="217">
        <v>0</v>
      </c>
      <c r="Z226" s="217">
        <v>102295</v>
      </c>
      <c r="AA226" s="209"/>
    </row>
    <row r="227" spans="1:27" s="11" customFormat="1" ht="26.25" customHeight="1">
      <c r="A227" s="202"/>
      <c r="B227" s="218"/>
      <c r="C227" s="224"/>
      <c r="D227" s="225"/>
      <c r="E227" s="225"/>
      <c r="F227" s="219"/>
      <c r="G227" s="583" t="s">
        <v>207</v>
      </c>
      <c r="H227" s="575"/>
      <c r="I227" s="220">
        <v>905</v>
      </c>
      <c r="J227" s="221">
        <v>709</v>
      </c>
      <c r="K227" s="222">
        <v>7950003</v>
      </c>
      <c r="L227" s="220">
        <v>500</v>
      </c>
      <c r="M227" s="580"/>
      <c r="N227" s="581"/>
      <c r="O227" s="581"/>
      <c r="P227" s="582"/>
      <c r="Q227" s="223">
        <v>102.3</v>
      </c>
      <c r="R227" s="223">
        <v>0</v>
      </c>
      <c r="S227" s="223">
        <v>0</v>
      </c>
      <c r="T227" s="223">
        <v>0</v>
      </c>
      <c r="U227" s="223">
        <v>0</v>
      </c>
      <c r="V227" s="223">
        <v>100.7</v>
      </c>
      <c r="W227" s="216">
        <v>0</v>
      </c>
      <c r="X227" s="217">
        <v>0</v>
      </c>
      <c r="Y227" s="217">
        <v>0</v>
      </c>
      <c r="Z227" s="217">
        <v>102295</v>
      </c>
      <c r="AA227" s="209"/>
    </row>
    <row r="228" spans="1:27" s="11" customFormat="1" ht="54" customHeight="1">
      <c r="A228" s="202"/>
      <c r="B228" s="218"/>
      <c r="C228" s="224"/>
      <c r="D228" s="225"/>
      <c r="E228" s="219"/>
      <c r="F228" s="579" t="s">
        <v>381</v>
      </c>
      <c r="G228" s="574"/>
      <c r="H228" s="575"/>
      <c r="I228" s="220">
        <v>905</v>
      </c>
      <c r="J228" s="221">
        <v>709</v>
      </c>
      <c r="K228" s="222">
        <v>7950005</v>
      </c>
      <c r="L228" s="220">
        <v>0</v>
      </c>
      <c r="M228" s="580"/>
      <c r="N228" s="581"/>
      <c r="O228" s="581"/>
      <c r="P228" s="582"/>
      <c r="Q228" s="223">
        <v>366.2</v>
      </c>
      <c r="R228" s="223">
        <v>0</v>
      </c>
      <c r="S228" s="223">
        <v>0</v>
      </c>
      <c r="T228" s="223">
        <v>0</v>
      </c>
      <c r="U228" s="223">
        <v>0</v>
      </c>
      <c r="V228" s="223">
        <v>303.8</v>
      </c>
      <c r="W228" s="216">
        <v>0</v>
      </c>
      <c r="X228" s="217">
        <v>0</v>
      </c>
      <c r="Y228" s="217">
        <v>0</v>
      </c>
      <c r="Z228" s="217">
        <v>366192</v>
      </c>
      <c r="AA228" s="209"/>
    </row>
    <row r="229" spans="1:27" s="11" customFormat="1" ht="24" customHeight="1">
      <c r="A229" s="202"/>
      <c r="B229" s="218"/>
      <c r="C229" s="224"/>
      <c r="D229" s="225"/>
      <c r="E229" s="225"/>
      <c r="F229" s="219"/>
      <c r="G229" s="583" t="s">
        <v>207</v>
      </c>
      <c r="H229" s="575"/>
      <c r="I229" s="220">
        <v>905</v>
      </c>
      <c r="J229" s="221">
        <v>709</v>
      </c>
      <c r="K229" s="222">
        <v>7950005</v>
      </c>
      <c r="L229" s="220">
        <v>500</v>
      </c>
      <c r="M229" s="580"/>
      <c r="N229" s="581"/>
      <c r="O229" s="581"/>
      <c r="P229" s="582"/>
      <c r="Q229" s="223">
        <v>366.2</v>
      </c>
      <c r="R229" s="223">
        <v>0</v>
      </c>
      <c r="S229" s="223">
        <v>0</v>
      </c>
      <c r="T229" s="223">
        <v>0</v>
      </c>
      <c r="U229" s="223">
        <v>0</v>
      </c>
      <c r="V229" s="223">
        <v>303.8</v>
      </c>
      <c r="W229" s="216">
        <v>0</v>
      </c>
      <c r="X229" s="217">
        <v>0</v>
      </c>
      <c r="Y229" s="217">
        <v>0</v>
      </c>
      <c r="Z229" s="217">
        <v>366192</v>
      </c>
      <c r="AA229" s="209"/>
    </row>
    <row r="230" spans="1:27" s="11" customFormat="1" ht="63.75" customHeight="1">
      <c r="A230" s="202"/>
      <c r="B230" s="218"/>
      <c r="C230" s="224"/>
      <c r="D230" s="225"/>
      <c r="E230" s="219"/>
      <c r="F230" s="579" t="s">
        <v>382</v>
      </c>
      <c r="G230" s="574"/>
      <c r="H230" s="575"/>
      <c r="I230" s="220">
        <v>905</v>
      </c>
      <c r="J230" s="221">
        <v>709</v>
      </c>
      <c r="K230" s="222">
        <v>7950014</v>
      </c>
      <c r="L230" s="220">
        <v>0</v>
      </c>
      <c r="M230" s="580"/>
      <c r="N230" s="581"/>
      <c r="O230" s="581"/>
      <c r="P230" s="582"/>
      <c r="Q230" s="223">
        <v>196.7</v>
      </c>
      <c r="R230" s="223">
        <v>0</v>
      </c>
      <c r="S230" s="223">
        <v>0</v>
      </c>
      <c r="T230" s="223">
        <v>0</v>
      </c>
      <c r="U230" s="223">
        <v>0</v>
      </c>
      <c r="V230" s="223">
        <v>0</v>
      </c>
      <c r="W230" s="216">
        <v>0</v>
      </c>
      <c r="X230" s="217">
        <v>0</v>
      </c>
      <c r="Y230" s="217">
        <v>0</v>
      </c>
      <c r="Z230" s="217">
        <v>196701</v>
      </c>
      <c r="AA230" s="209"/>
    </row>
    <row r="231" spans="1:27" s="11" customFormat="1" ht="24" customHeight="1">
      <c r="A231" s="202"/>
      <c r="B231" s="218"/>
      <c r="C231" s="224"/>
      <c r="D231" s="225"/>
      <c r="E231" s="225"/>
      <c r="F231" s="219"/>
      <c r="G231" s="583" t="s">
        <v>207</v>
      </c>
      <c r="H231" s="575"/>
      <c r="I231" s="220">
        <v>905</v>
      </c>
      <c r="J231" s="221">
        <v>709</v>
      </c>
      <c r="K231" s="222">
        <v>7950014</v>
      </c>
      <c r="L231" s="220">
        <v>500</v>
      </c>
      <c r="M231" s="580"/>
      <c r="N231" s="581"/>
      <c r="O231" s="581"/>
      <c r="P231" s="582"/>
      <c r="Q231" s="223">
        <v>196.7</v>
      </c>
      <c r="R231" s="223">
        <v>0</v>
      </c>
      <c r="S231" s="223">
        <v>0</v>
      </c>
      <c r="T231" s="223">
        <v>0</v>
      </c>
      <c r="U231" s="223">
        <v>0</v>
      </c>
      <c r="V231" s="223">
        <v>0</v>
      </c>
      <c r="W231" s="216">
        <v>0</v>
      </c>
      <c r="X231" s="217">
        <v>0</v>
      </c>
      <c r="Y231" s="217">
        <v>0</v>
      </c>
      <c r="Z231" s="217">
        <v>196701</v>
      </c>
      <c r="AA231" s="209"/>
    </row>
    <row r="232" spans="1:27" s="11" customFormat="1" ht="37.5" customHeight="1">
      <c r="A232" s="202"/>
      <c r="B232" s="218"/>
      <c r="C232" s="224"/>
      <c r="D232" s="225"/>
      <c r="E232" s="219"/>
      <c r="F232" s="579" t="s">
        <v>383</v>
      </c>
      <c r="G232" s="574"/>
      <c r="H232" s="575"/>
      <c r="I232" s="220">
        <v>905</v>
      </c>
      <c r="J232" s="221">
        <v>709</v>
      </c>
      <c r="K232" s="222">
        <v>7950017</v>
      </c>
      <c r="L232" s="220">
        <v>0</v>
      </c>
      <c r="M232" s="580"/>
      <c r="N232" s="581"/>
      <c r="O232" s="581"/>
      <c r="P232" s="582"/>
      <c r="Q232" s="223">
        <v>3197.9</v>
      </c>
      <c r="R232" s="223">
        <v>0</v>
      </c>
      <c r="S232" s="223">
        <v>0</v>
      </c>
      <c r="T232" s="223">
        <v>0</v>
      </c>
      <c r="U232" s="223">
        <v>0</v>
      </c>
      <c r="V232" s="223">
        <v>3198</v>
      </c>
      <c r="W232" s="216">
        <v>0</v>
      </c>
      <c r="X232" s="217">
        <v>0</v>
      </c>
      <c r="Y232" s="217">
        <v>0</v>
      </c>
      <c r="Z232" s="217">
        <v>3197965</v>
      </c>
      <c r="AA232" s="209"/>
    </row>
    <row r="233" spans="1:27" s="11" customFormat="1" ht="27.75" customHeight="1">
      <c r="A233" s="202"/>
      <c r="B233" s="218"/>
      <c r="C233" s="224"/>
      <c r="D233" s="225"/>
      <c r="E233" s="225"/>
      <c r="F233" s="219"/>
      <c r="G233" s="583" t="s">
        <v>207</v>
      </c>
      <c r="H233" s="575"/>
      <c r="I233" s="220">
        <v>905</v>
      </c>
      <c r="J233" s="221">
        <v>709</v>
      </c>
      <c r="K233" s="222">
        <v>7950017</v>
      </c>
      <c r="L233" s="220">
        <v>500</v>
      </c>
      <c r="M233" s="580"/>
      <c r="N233" s="581"/>
      <c r="O233" s="581"/>
      <c r="P233" s="582"/>
      <c r="Q233" s="223">
        <v>3197.9</v>
      </c>
      <c r="R233" s="223">
        <v>0</v>
      </c>
      <c r="S233" s="223">
        <v>0</v>
      </c>
      <c r="T233" s="223">
        <v>0</v>
      </c>
      <c r="U233" s="223">
        <v>0</v>
      </c>
      <c r="V233" s="223">
        <v>3198</v>
      </c>
      <c r="W233" s="216">
        <v>0</v>
      </c>
      <c r="X233" s="217">
        <v>0</v>
      </c>
      <c r="Y233" s="217">
        <v>0</v>
      </c>
      <c r="Z233" s="217">
        <v>3197965</v>
      </c>
      <c r="AA233" s="209"/>
    </row>
    <row r="234" spans="1:27" s="11" customFormat="1" ht="12" customHeight="1">
      <c r="A234" s="202"/>
      <c r="B234" s="210"/>
      <c r="C234" s="573" t="s">
        <v>385</v>
      </c>
      <c r="D234" s="574"/>
      <c r="E234" s="574"/>
      <c r="F234" s="574"/>
      <c r="G234" s="574"/>
      <c r="H234" s="575"/>
      <c r="I234" s="212">
        <v>905</v>
      </c>
      <c r="J234" s="213">
        <v>801</v>
      </c>
      <c r="K234" s="214">
        <v>0</v>
      </c>
      <c r="L234" s="212">
        <v>0</v>
      </c>
      <c r="M234" s="576"/>
      <c r="N234" s="577"/>
      <c r="O234" s="577"/>
      <c r="P234" s="578"/>
      <c r="Q234" s="215">
        <v>77795.8</v>
      </c>
      <c r="R234" s="215">
        <v>34393.7</v>
      </c>
      <c r="S234" s="215">
        <v>7981.3</v>
      </c>
      <c r="T234" s="215">
        <v>5331.6</v>
      </c>
      <c r="U234" s="215">
        <v>0</v>
      </c>
      <c r="V234" s="215">
        <v>7466.1</v>
      </c>
      <c r="W234" s="216">
        <v>0</v>
      </c>
      <c r="X234" s="217">
        <v>0</v>
      </c>
      <c r="Y234" s="217">
        <v>0</v>
      </c>
      <c r="Z234" s="217">
        <v>77795849.99</v>
      </c>
      <c r="AA234" s="209"/>
    </row>
    <row r="235" spans="1:27" s="11" customFormat="1" ht="32.25" customHeight="1">
      <c r="A235" s="202"/>
      <c r="B235" s="218"/>
      <c r="C235" s="211"/>
      <c r="D235" s="579" t="s">
        <v>263</v>
      </c>
      <c r="E235" s="574"/>
      <c r="F235" s="574"/>
      <c r="G235" s="574"/>
      <c r="H235" s="575"/>
      <c r="I235" s="220">
        <v>905</v>
      </c>
      <c r="J235" s="221">
        <v>801</v>
      </c>
      <c r="K235" s="222">
        <v>4400000</v>
      </c>
      <c r="L235" s="220">
        <v>0</v>
      </c>
      <c r="M235" s="580"/>
      <c r="N235" s="581"/>
      <c r="O235" s="581"/>
      <c r="P235" s="582"/>
      <c r="Q235" s="223">
        <v>49943.1</v>
      </c>
      <c r="R235" s="223">
        <v>20854.5</v>
      </c>
      <c r="S235" s="223">
        <v>4850</v>
      </c>
      <c r="T235" s="223">
        <v>4089.3</v>
      </c>
      <c r="U235" s="223">
        <v>0</v>
      </c>
      <c r="V235" s="223">
        <v>3312.3</v>
      </c>
      <c r="W235" s="216">
        <v>0</v>
      </c>
      <c r="X235" s="217">
        <v>0</v>
      </c>
      <c r="Y235" s="217">
        <v>0</v>
      </c>
      <c r="Z235" s="217">
        <v>49943085.91</v>
      </c>
      <c r="AA235" s="209"/>
    </row>
    <row r="236" spans="1:27" s="11" customFormat="1" ht="28.5" customHeight="1">
      <c r="A236" s="202"/>
      <c r="B236" s="218"/>
      <c r="C236" s="224"/>
      <c r="D236" s="219"/>
      <c r="E236" s="579" t="s">
        <v>249</v>
      </c>
      <c r="F236" s="574"/>
      <c r="G236" s="574"/>
      <c r="H236" s="575"/>
      <c r="I236" s="220">
        <v>905</v>
      </c>
      <c r="J236" s="221">
        <v>801</v>
      </c>
      <c r="K236" s="222">
        <v>4409900</v>
      </c>
      <c r="L236" s="220">
        <v>0</v>
      </c>
      <c r="M236" s="580"/>
      <c r="N236" s="581"/>
      <c r="O236" s="581"/>
      <c r="P236" s="582"/>
      <c r="Q236" s="223">
        <v>49943.1</v>
      </c>
      <c r="R236" s="223">
        <v>20854.5</v>
      </c>
      <c r="S236" s="223">
        <v>4850</v>
      </c>
      <c r="T236" s="223">
        <v>4089.3</v>
      </c>
      <c r="U236" s="223">
        <v>0</v>
      </c>
      <c r="V236" s="223">
        <v>3312.3</v>
      </c>
      <c r="W236" s="216">
        <v>0</v>
      </c>
      <c r="X236" s="217">
        <v>0</v>
      </c>
      <c r="Y236" s="217">
        <v>0</v>
      </c>
      <c r="Z236" s="217">
        <v>49943085.91</v>
      </c>
      <c r="AA236" s="209"/>
    </row>
    <row r="237" spans="1:27" s="11" customFormat="1" ht="39" customHeight="1">
      <c r="A237" s="202"/>
      <c r="B237" s="218"/>
      <c r="C237" s="224"/>
      <c r="D237" s="225"/>
      <c r="E237" s="219"/>
      <c r="F237" s="579" t="s">
        <v>386</v>
      </c>
      <c r="G237" s="574"/>
      <c r="H237" s="575"/>
      <c r="I237" s="220">
        <v>905</v>
      </c>
      <c r="J237" s="221">
        <v>801</v>
      </c>
      <c r="K237" s="222">
        <v>4409901</v>
      </c>
      <c r="L237" s="220">
        <v>0</v>
      </c>
      <c r="M237" s="580"/>
      <c r="N237" s="581"/>
      <c r="O237" s="581"/>
      <c r="P237" s="582"/>
      <c r="Q237" s="223">
        <v>21568.3</v>
      </c>
      <c r="R237" s="223">
        <v>9092.7</v>
      </c>
      <c r="S237" s="223">
        <v>2111.6</v>
      </c>
      <c r="T237" s="223">
        <v>3036.3</v>
      </c>
      <c r="U237" s="223">
        <v>0</v>
      </c>
      <c r="V237" s="223">
        <v>991.5</v>
      </c>
      <c r="W237" s="216">
        <v>0</v>
      </c>
      <c r="X237" s="217">
        <v>0</v>
      </c>
      <c r="Y237" s="217">
        <v>0</v>
      </c>
      <c r="Z237" s="217">
        <v>21568316.939999998</v>
      </c>
      <c r="AA237" s="209"/>
    </row>
    <row r="238" spans="1:27" s="11" customFormat="1" ht="27" customHeight="1">
      <c r="A238" s="202"/>
      <c r="B238" s="218"/>
      <c r="C238" s="224"/>
      <c r="D238" s="225"/>
      <c r="E238" s="225"/>
      <c r="F238" s="219"/>
      <c r="G238" s="583" t="s">
        <v>497</v>
      </c>
      <c r="H238" s="575"/>
      <c r="I238" s="220">
        <v>905</v>
      </c>
      <c r="J238" s="221">
        <v>801</v>
      </c>
      <c r="K238" s="222">
        <v>4409901</v>
      </c>
      <c r="L238" s="220">
        <v>1</v>
      </c>
      <c r="M238" s="580"/>
      <c r="N238" s="581"/>
      <c r="O238" s="581"/>
      <c r="P238" s="582"/>
      <c r="Q238" s="223">
        <v>21568.3</v>
      </c>
      <c r="R238" s="223">
        <v>9092.7</v>
      </c>
      <c r="S238" s="223">
        <v>2111.6</v>
      </c>
      <c r="T238" s="223">
        <v>3036.3</v>
      </c>
      <c r="U238" s="223">
        <v>0</v>
      </c>
      <c r="V238" s="223">
        <v>991.5</v>
      </c>
      <c r="W238" s="216">
        <v>0</v>
      </c>
      <c r="X238" s="217">
        <v>0</v>
      </c>
      <c r="Y238" s="217">
        <v>0</v>
      </c>
      <c r="Z238" s="217">
        <v>21568316.939999998</v>
      </c>
      <c r="AA238" s="209"/>
    </row>
    <row r="239" spans="1:27" s="11" customFormat="1" ht="38.25" customHeight="1">
      <c r="A239" s="202"/>
      <c r="B239" s="218"/>
      <c r="C239" s="224"/>
      <c r="D239" s="225"/>
      <c r="E239" s="219"/>
      <c r="F239" s="579" t="s">
        <v>387</v>
      </c>
      <c r="G239" s="574"/>
      <c r="H239" s="575"/>
      <c r="I239" s="220">
        <v>905</v>
      </c>
      <c r="J239" s="221">
        <v>801</v>
      </c>
      <c r="K239" s="222">
        <v>4409902</v>
      </c>
      <c r="L239" s="220">
        <v>0</v>
      </c>
      <c r="M239" s="580"/>
      <c r="N239" s="581"/>
      <c r="O239" s="581"/>
      <c r="P239" s="582"/>
      <c r="Q239" s="223">
        <v>11422.3</v>
      </c>
      <c r="R239" s="223">
        <v>4157.2</v>
      </c>
      <c r="S239" s="223">
        <v>968</v>
      </c>
      <c r="T239" s="223">
        <v>964.1</v>
      </c>
      <c r="U239" s="223">
        <v>0</v>
      </c>
      <c r="V239" s="223">
        <v>487.1</v>
      </c>
      <c r="W239" s="216">
        <v>0</v>
      </c>
      <c r="X239" s="217">
        <v>0</v>
      </c>
      <c r="Y239" s="217">
        <v>0</v>
      </c>
      <c r="Z239" s="217">
        <v>11422250.2</v>
      </c>
      <c r="AA239" s="209"/>
    </row>
    <row r="240" spans="1:27" s="11" customFormat="1" ht="25.5" customHeight="1">
      <c r="A240" s="202"/>
      <c r="B240" s="218"/>
      <c r="C240" s="224"/>
      <c r="D240" s="225"/>
      <c r="E240" s="225"/>
      <c r="F240" s="219"/>
      <c r="G240" s="583" t="s">
        <v>497</v>
      </c>
      <c r="H240" s="575"/>
      <c r="I240" s="220">
        <v>905</v>
      </c>
      <c r="J240" s="221">
        <v>801</v>
      </c>
      <c r="K240" s="222">
        <v>4409902</v>
      </c>
      <c r="L240" s="220">
        <v>1</v>
      </c>
      <c r="M240" s="580"/>
      <c r="N240" s="581"/>
      <c r="O240" s="581"/>
      <c r="P240" s="582"/>
      <c r="Q240" s="223">
        <v>11422.3</v>
      </c>
      <c r="R240" s="223">
        <v>4157.2</v>
      </c>
      <c r="S240" s="223">
        <v>968</v>
      </c>
      <c r="T240" s="223">
        <v>964.1</v>
      </c>
      <c r="U240" s="223">
        <v>0</v>
      </c>
      <c r="V240" s="223">
        <v>487.1</v>
      </c>
      <c r="W240" s="216">
        <v>0</v>
      </c>
      <c r="X240" s="217">
        <v>0</v>
      </c>
      <c r="Y240" s="217">
        <v>0</v>
      </c>
      <c r="Z240" s="217">
        <v>11422250.2</v>
      </c>
      <c r="AA240" s="209"/>
    </row>
    <row r="241" spans="1:27" s="11" customFormat="1" ht="40.5" customHeight="1">
      <c r="A241" s="202"/>
      <c r="B241" s="218"/>
      <c r="C241" s="224"/>
      <c r="D241" s="225"/>
      <c r="E241" s="219"/>
      <c r="F241" s="579" t="s">
        <v>388</v>
      </c>
      <c r="G241" s="574"/>
      <c r="H241" s="575"/>
      <c r="I241" s="220">
        <v>905</v>
      </c>
      <c r="J241" s="221">
        <v>801</v>
      </c>
      <c r="K241" s="222">
        <v>4409903</v>
      </c>
      <c r="L241" s="220">
        <v>0</v>
      </c>
      <c r="M241" s="580"/>
      <c r="N241" s="581"/>
      <c r="O241" s="581"/>
      <c r="P241" s="582"/>
      <c r="Q241" s="223">
        <v>3735.4</v>
      </c>
      <c r="R241" s="223">
        <v>1455.6</v>
      </c>
      <c r="S241" s="223">
        <v>336.9</v>
      </c>
      <c r="T241" s="223">
        <v>64.6</v>
      </c>
      <c r="U241" s="223">
        <v>0</v>
      </c>
      <c r="V241" s="223">
        <v>30</v>
      </c>
      <c r="W241" s="216">
        <v>0</v>
      </c>
      <c r="X241" s="217">
        <v>0</v>
      </c>
      <c r="Y241" s="217">
        <v>0</v>
      </c>
      <c r="Z241" s="217">
        <v>3735433.8</v>
      </c>
      <c r="AA241" s="209"/>
    </row>
    <row r="242" spans="1:27" s="11" customFormat="1" ht="24.75" customHeight="1">
      <c r="A242" s="202"/>
      <c r="B242" s="218"/>
      <c r="C242" s="224"/>
      <c r="D242" s="225"/>
      <c r="E242" s="225"/>
      <c r="F242" s="219"/>
      <c r="G242" s="583" t="s">
        <v>497</v>
      </c>
      <c r="H242" s="575"/>
      <c r="I242" s="220">
        <v>905</v>
      </c>
      <c r="J242" s="221">
        <v>801</v>
      </c>
      <c r="K242" s="222">
        <v>4409903</v>
      </c>
      <c r="L242" s="220">
        <v>1</v>
      </c>
      <c r="M242" s="580"/>
      <c r="N242" s="581"/>
      <c r="O242" s="581"/>
      <c r="P242" s="582"/>
      <c r="Q242" s="223">
        <v>3735.4</v>
      </c>
      <c r="R242" s="223">
        <v>1455.6</v>
      </c>
      <c r="S242" s="223">
        <v>336.9</v>
      </c>
      <c r="T242" s="223">
        <v>64.6</v>
      </c>
      <c r="U242" s="223">
        <v>0</v>
      </c>
      <c r="V242" s="223">
        <v>30</v>
      </c>
      <c r="W242" s="216">
        <v>0</v>
      </c>
      <c r="X242" s="217">
        <v>0</v>
      </c>
      <c r="Y242" s="217">
        <v>0</v>
      </c>
      <c r="Z242" s="217">
        <v>3735433.8</v>
      </c>
      <c r="AA242" s="209"/>
    </row>
    <row r="243" spans="1:27" s="11" customFormat="1" ht="45" customHeight="1">
      <c r="A243" s="202"/>
      <c r="B243" s="218"/>
      <c r="C243" s="224"/>
      <c r="D243" s="225"/>
      <c r="E243" s="219"/>
      <c r="F243" s="579" t="s">
        <v>389</v>
      </c>
      <c r="G243" s="574"/>
      <c r="H243" s="575"/>
      <c r="I243" s="220">
        <v>905</v>
      </c>
      <c r="J243" s="221">
        <v>801</v>
      </c>
      <c r="K243" s="222">
        <v>4409904</v>
      </c>
      <c r="L243" s="220">
        <v>0</v>
      </c>
      <c r="M243" s="580"/>
      <c r="N243" s="581"/>
      <c r="O243" s="581"/>
      <c r="P243" s="582"/>
      <c r="Q243" s="223">
        <v>2842.3</v>
      </c>
      <c r="R243" s="223">
        <v>1206.1</v>
      </c>
      <c r="S243" s="223">
        <v>281.7</v>
      </c>
      <c r="T243" s="223">
        <v>24.3</v>
      </c>
      <c r="U243" s="223">
        <v>0</v>
      </c>
      <c r="V243" s="223">
        <v>831</v>
      </c>
      <c r="W243" s="216">
        <v>0</v>
      </c>
      <c r="X243" s="217">
        <v>0</v>
      </c>
      <c r="Y243" s="217">
        <v>0</v>
      </c>
      <c r="Z243" s="217">
        <v>2842277.22</v>
      </c>
      <c r="AA243" s="209"/>
    </row>
    <row r="244" spans="1:27" s="11" customFormat="1" ht="26.25" customHeight="1">
      <c r="A244" s="202"/>
      <c r="B244" s="218"/>
      <c r="C244" s="224"/>
      <c r="D244" s="225"/>
      <c r="E244" s="225"/>
      <c r="F244" s="219"/>
      <c r="G244" s="583" t="s">
        <v>497</v>
      </c>
      <c r="H244" s="575"/>
      <c r="I244" s="220">
        <v>905</v>
      </c>
      <c r="J244" s="221">
        <v>801</v>
      </c>
      <c r="K244" s="222">
        <v>4409904</v>
      </c>
      <c r="L244" s="220">
        <v>1</v>
      </c>
      <c r="M244" s="580"/>
      <c r="N244" s="581"/>
      <c r="O244" s="581"/>
      <c r="P244" s="582"/>
      <c r="Q244" s="223">
        <v>2842.3</v>
      </c>
      <c r="R244" s="223">
        <v>1206.1</v>
      </c>
      <c r="S244" s="223">
        <v>281.7</v>
      </c>
      <c r="T244" s="223">
        <v>24.3</v>
      </c>
      <c r="U244" s="223">
        <v>0</v>
      </c>
      <c r="V244" s="223">
        <v>831</v>
      </c>
      <c r="W244" s="216">
        <v>0</v>
      </c>
      <c r="X244" s="217">
        <v>0</v>
      </c>
      <c r="Y244" s="217">
        <v>0</v>
      </c>
      <c r="Z244" s="217">
        <v>2842277.22</v>
      </c>
      <c r="AA244" s="209"/>
    </row>
    <row r="245" spans="1:27" s="11" customFormat="1" ht="44.25" customHeight="1">
      <c r="A245" s="202"/>
      <c r="B245" s="218"/>
      <c r="C245" s="224"/>
      <c r="D245" s="225"/>
      <c r="E245" s="219"/>
      <c r="F245" s="579" t="s">
        <v>390</v>
      </c>
      <c r="G245" s="574"/>
      <c r="H245" s="575"/>
      <c r="I245" s="220">
        <v>905</v>
      </c>
      <c r="J245" s="221">
        <v>801</v>
      </c>
      <c r="K245" s="222">
        <v>4409905</v>
      </c>
      <c r="L245" s="220">
        <v>0</v>
      </c>
      <c r="M245" s="580"/>
      <c r="N245" s="581"/>
      <c r="O245" s="581"/>
      <c r="P245" s="582"/>
      <c r="Q245" s="223">
        <v>6903</v>
      </c>
      <c r="R245" s="223">
        <v>4827.7</v>
      </c>
      <c r="S245" s="223">
        <v>1121</v>
      </c>
      <c r="T245" s="223">
        <v>0</v>
      </c>
      <c r="U245" s="223">
        <v>0</v>
      </c>
      <c r="V245" s="223">
        <v>77</v>
      </c>
      <c r="W245" s="216">
        <v>0</v>
      </c>
      <c r="X245" s="217">
        <v>0</v>
      </c>
      <c r="Y245" s="217">
        <v>0</v>
      </c>
      <c r="Z245" s="217">
        <v>6903007.75</v>
      </c>
      <c r="AA245" s="209"/>
    </row>
    <row r="246" spans="1:27" s="11" customFormat="1" ht="25.5" customHeight="1">
      <c r="A246" s="202"/>
      <c r="B246" s="218"/>
      <c r="C246" s="224"/>
      <c r="D246" s="225"/>
      <c r="E246" s="225"/>
      <c r="F246" s="219"/>
      <c r="G246" s="583" t="s">
        <v>497</v>
      </c>
      <c r="H246" s="575"/>
      <c r="I246" s="220">
        <v>905</v>
      </c>
      <c r="J246" s="221">
        <v>801</v>
      </c>
      <c r="K246" s="222">
        <v>4409905</v>
      </c>
      <c r="L246" s="220">
        <v>1</v>
      </c>
      <c r="M246" s="580"/>
      <c r="N246" s="581"/>
      <c r="O246" s="581"/>
      <c r="P246" s="582"/>
      <c r="Q246" s="223">
        <v>6903</v>
      </c>
      <c r="R246" s="223">
        <v>4827.7</v>
      </c>
      <c r="S246" s="223">
        <v>1121</v>
      </c>
      <c r="T246" s="223">
        <v>0</v>
      </c>
      <c r="U246" s="223">
        <v>0</v>
      </c>
      <c r="V246" s="223">
        <v>77</v>
      </c>
      <c r="W246" s="216">
        <v>0</v>
      </c>
      <c r="X246" s="217">
        <v>0</v>
      </c>
      <c r="Y246" s="217">
        <v>0</v>
      </c>
      <c r="Z246" s="217">
        <v>6903007.75</v>
      </c>
      <c r="AA246" s="209"/>
    </row>
    <row r="247" spans="1:27" s="11" customFormat="1" ht="57" customHeight="1">
      <c r="A247" s="202"/>
      <c r="B247" s="218"/>
      <c r="C247" s="224"/>
      <c r="D247" s="225"/>
      <c r="E247" s="219"/>
      <c r="F247" s="579" t="s">
        <v>391</v>
      </c>
      <c r="G247" s="574"/>
      <c r="H247" s="575"/>
      <c r="I247" s="220">
        <v>905</v>
      </c>
      <c r="J247" s="221">
        <v>801</v>
      </c>
      <c r="K247" s="222">
        <v>4409906</v>
      </c>
      <c r="L247" s="220">
        <v>0</v>
      </c>
      <c r="M247" s="580"/>
      <c r="N247" s="581"/>
      <c r="O247" s="581"/>
      <c r="P247" s="582"/>
      <c r="Q247" s="223">
        <v>3471.8</v>
      </c>
      <c r="R247" s="223">
        <v>115.2</v>
      </c>
      <c r="S247" s="223">
        <v>30.8</v>
      </c>
      <c r="T247" s="223">
        <v>0</v>
      </c>
      <c r="U247" s="223">
        <v>0</v>
      </c>
      <c r="V247" s="223">
        <v>895.7</v>
      </c>
      <c r="W247" s="216">
        <v>0</v>
      </c>
      <c r="X247" s="217">
        <v>0</v>
      </c>
      <c r="Y247" s="217">
        <v>0</v>
      </c>
      <c r="Z247" s="217">
        <v>3471800</v>
      </c>
      <c r="AA247" s="209"/>
    </row>
    <row r="248" spans="1:27" s="11" customFormat="1" ht="27" customHeight="1">
      <c r="A248" s="202"/>
      <c r="B248" s="218"/>
      <c r="C248" s="224"/>
      <c r="D248" s="225"/>
      <c r="E248" s="225"/>
      <c r="F248" s="219"/>
      <c r="G248" s="583" t="s">
        <v>497</v>
      </c>
      <c r="H248" s="575"/>
      <c r="I248" s="220">
        <v>905</v>
      </c>
      <c r="J248" s="221">
        <v>801</v>
      </c>
      <c r="K248" s="222">
        <v>4409906</v>
      </c>
      <c r="L248" s="220">
        <v>1</v>
      </c>
      <c r="M248" s="580"/>
      <c r="N248" s="581"/>
      <c r="O248" s="581"/>
      <c r="P248" s="582"/>
      <c r="Q248" s="223">
        <v>3471.8</v>
      </c>
      <c r="R248" s="223">
        <v>115.2</v>
      </c>
      <c r="S248" s="223">
        <v>30.8</v>
      </c>
      <c r="T248" s="223">
        <v>0</v>
      </c>
      <c r="U248" s="223">
        <v>0</v>
      </c>
      <c r="V248" s="223">
        <v>895.7</v>
      </c>
      <c r="W248" s="216">
        <v>0</v>
      </c>
      <c r="X248" s="217">
        <v>0</v>
      </c>
      <c r="Y248" s="217">
        <v>0</v>
      </c>
      <c r="Z248" s="217">
        <v>3471800</v>
      </c>
      <c r="AA248" s="209"/>
    </row>
    <row r="249" spans="1:27" s="11" customFormat="1" ht="16.5" customHeight="1">
      <c r="A249" s="202"/>
      <c r="B249" s="218"/>
      <c r="C249" s="211"/>
      <c r="D249" s="579" t="s">
        <v>393</v>
      </c>
      <c r="E249" s="574"/>
      <c r="F249" s="574"/>
      <c r="G249" s="574"/>
      <c r="H249" s="575"/>
      <c r="I249" s="220">
        <v>905</v>
      </c>
      <c r="J249" s="221">
        <v>801</v>
      </c>
      <c r="K249" s="222">
        <v>4420000</v>
      </c>
      <c r="L249" s="220">
        <v>0</v>
      </c>
      <c r="M249" s="580"/>
      <c r="N249" s="581"/>
      <c r="O249" s="581"/>
      <c r="P249" s="582"/>
      <c r="Q249" s="223">
        <v>27227.7</v>
      </c>
      <c r="R249" s="223">
        <v>13539.2</v>
      </c>
      <c r="S249" s="223">
        <v>3131.3</v>
      </c>
      <c r="T249" s="223">
        <v>1242.3</v>
      </c>
      <c r="U249" s="223">
        <v>0</v>
      </c>
      <c r="V249" s="223">
        <v>3528.8</v>
      </c>
      <c r="W249" s="216">
        <v>0</v>
      </c>
      <c r="X249" s="217">
        <v>0</v>
      </c>
      <c r="Y249" s="217">
        <v>0</v>
      </c>
      <c r="Z249" s="217">
        <v>27227764.08</v>
      </c>
      <c r="AA249" s="209"/>
    </row>
    <row r="250" spans="1:27" s="11" customFormat="1" ht="24.75" customHeight="1">
      <c r="A250" s="202"/>
      <c r="B250" s="218"/>
      <c r="C250" s="224"/>
      <c r="D250" s="219"/>
      <c r="E250" s="579" t="s">
        <v>249</v>
      </c>
      <c r="F250" s="574"/>
      <c r="G250" s="574"/>
      <c r="H250" s="575"/>
      <c r="I250" s="220">
        <v>905</v>
      </c>
      <c r="J250" s="221">
        <v>801</v>
      </c>
      <c r="K250" s="222">
        <v>4429900</v>
      </c>
      <c r="L250" s="220">
        <v>0</v>
      </c>
      <c r="M250" s="580"/>
      <c r="N250" s="581"/>
      <c r="O250" s="581"/>
      <c r="P250" s="582"/>
      <c r="Q250" s="223">
        <v>27227.7</v>
      </c>
      <c r="R250" s="223">
        <v>13539.2</v>
      </c>
      <c r="S250" s="223">
        <v>3131.3</v>
      </c>
      <c r="T250" s="223">
        <v>1242.3</v>
      </c>
      <c r="U250" s="223">
        <v>0</v>
      </c>
      <c r="V250" s="223">
        <v>3528.8</v>
      </c>
      <c r="W250" s="216">
        <v>0</v>
      </c>
      <c r="X250" s="217">
        <v>0</v>
      </c>
      <c r="Y250" s="217">
        <v>0</v>
      </c>
      <c r="Z250" s="217">
        <v>27227764.08</v>
      </c>
      <c r="AA250" s="209"/>
    </row>
    <row r="251" spans="1:27" s="11" customFormat="1" ht="25.5" customHeight="1">
      <c r="A251" s="202"/>
      <c r="B251" s="218"/>
      <c r="C251" s="224"/>
      <c r="D251" s="225"/>
      <c r="E251" s="225"/>
      <c r="F251" s="219"/>
      <c r="G251" s="583" t="s">
        <v>497</v>
      </c>
      <c r="H251" s="575"/>
      <c r="I251" s="220">
        <v>905</v>
      </c>
      <c r="J251" s="221">
        <v>801</v>
      </c>
      <c r="K251" s="222">
        <v>4429900</v>
      </c>
      <c r="L251" s="220">
        <v>1</v>
      </c>
      <c r="M251" s="580"/>
      <c r="N251" s="581"/>
      <c r="O251" s="581"/>
      <c r="P251" s="582"/>
      <c r="Q251" s="223">
        <v>27227.7</v>
      </c>
      <c r="R251" s="223">
        <v>13539.2</v>
      </c>
      <c r="S251" s="223">
        <v>3131.3</v>
      </c>
      <c r="T251" s="223">
        <v>1242.3</v>
      </c>
      <c r="U251" s="223">
        <v>0</v>
      </c>
      <c r="V251" s="223">
        <v>3528.8</v>
      </c>
      <c r="W251" s="216">
        <v>0</v>
      </c>
      <c r="X251" s="217">
        <v>0</v>
      </c>
      <c r="Y251" s="217">
        <v>0</v>
      </c>
      <c r="Z251" s="217">
        <v>27227764.08</v>
      </c>
      <c r="AA251" s="209"/>
    </row>
    <row r="252" spans="1:27" s="11" customFormat="1" ht="40.5" customHeight="1">
      <c r="A252" s="202"/>
      <c r="B252" s="218"/>
      <c r="C252" s="211"/>
      <c r="D252" s="579" t="s">
        <v>395</v>
      </c>
      <c r="E252" s="574"/>
      <c r="F252" s="574"/>
      <c r="G252" s="574"/>
      <c r="H252" s="575"/>
      <c r="I252" s="220">
        <v>905</v>
      </c>
      <c r="J252" s="221">
        <v>801</v>
      </c>
      <c r="K252" s="222">
        <v>4500000</v>
      </c>
      <c r="L252" s="220">
        <v>0</v>
      </c>
      <c r="M252" s="580"/>
      <c r="N252" s="581"/>
      <c r="O252" s="581"/>
      <c r="P252" s="582"/>
      <c r="Q252" s="223">
        <v>625</v>
      </c>
      <c r="R252" s="223">
        <v>0</v>
      </c>
      <c r="S252" s="223">
        <v>0</v>
      </c>
      <c r="T252" s="223">
        <v>0</v>
      </c>
      <c r="U252" s="223">
        <v>0</v>
      </c>
      <c r="V252" s="223">
        <v>625</v>
      </c>
      <c r="W252" s="216">
        <v>0</v>
      </c>
      <c r="X252" s="217">
        <v>0</v>
      </c>
      <c r="Y252" s="217">
        <v>0</v>
      </c>
      <c r="Z252" s="217">
        <v>625000</v>
      </c>
      <c r="AA252" s="209"/>
    </row>
    <row r="253" spans="1:27" s="11" customFormat="1" ht="26.25" customHeight="1">
      <c r="A253" s="202"/>
      <c r="B253" s="218"/>
      <c r="C253" s="224"/>
      <c r="D253" s="219"/>
      <c r="E253" s="579" t="s">
        <v>396</v>
      </c>
      <c r="F253" s="574"/>
      <c r="G253" s="574"/>
      <c r="H253" s="575"/>
      <c r="I253" s="220">
        <v>905</v>
      </c>
      <c r="J253" s="221">
        <v>801</v>
      </c>
      <c r="K253" s="222">
        <v>4500600</v>
      </c>
      <c r="L253" s="220">
        <v>0</v>
      </c>
      <c r="M253" s="580"/>
      <c r="N253" s="581"/>
      <c r="O253" s="581"/>
      <c r="P253" s="582"/>
      <c r="Q253" s="223">
        <v>625</v>
      </c>
      <c r="R253" s="223">
        <v>0</v>
      </c>
      <c r="S253" s="223">
        <v>0</v>
      </c>
      <c r="T253" s="223">
        <v>0</v>
      </c>
      <c r="U253" s="223">
        <v>0</v>
      </c>
      <c r="V253" s="223">
        <v>625</v>
      </c>
      <c r="W253" s="216">
        <v>0</v>
      </c>
      <c r="X253" s="217">
        <v>0</v>
      </c>
      <c r="Y253" s="217">
        <v>0</v>
      </c>
      <c r="Z253" s="217">
        <v>625000</v>
      </c>
      <c r="AA253" s="209"/>
    </row>
    <row r="254" spans="1:27" s="11" customFormat="1" ht="31.5" customHeight="1">
      <c r="A254" s="202"/>
      <c r="B254" s="218"/>
      <c r="C254" s="224"/>
      <c r="D254" s="225"/>
      <c r="E254" s="225"/>
      <c r="F254" s="219"/>
      <c r="G254" s="583" t="s">
        <v>497</v>
      </c>
      <c r="H254" s="575"/>
      <c r="I254" s="220">
        <v>905</v>
      </c>
      <c r="J254" s="221">
        <v>801</v>
      </c>
      <c r="K254" s="222">
        <v>4500600</v>
      </c>
      <c r="L254" s="220">
        <v>1</v>
      </c>
      <c r="M254" s="580"/>
      <c r="N254" s="581"/>
      <c r="O254" s="581"/>
      <c r="P254" s="582"/>
      <c r="Q254" s="223">
        <v>625</v>
      </c>
      <c r="R254" s="223">
        <v>0</v>
      </c>
      <c r="S254" s="223">
        <v>0</v>
      </c>
      <c r="T254" s="223">
        <v>0</v>
      </c>
      <c r="U254" s="223">
        <v>0</v>
      </c>
      <c r="V254" s="223">
        <v>625</v>
      </c>
      <c r="W254" s="216">
        <v>0</v>
      </c>
      <c r="X254" s="217">
        <v>0</v>
      </c>
      <c r="Y254" s="217">
        <v>0</v>
      </c>
      <c r="Z254" s="217">
        <v>625000</v>
      </c>
      <c r="AA254" s="209"/>
    </row>
    <row r="255" spans="1:27" s="11" customFormat="1" ht="36" customHeight="1">
      <c r="A255" s="202"/>
      <c r="B255" s="210"/>
      <c r="C255" s="573" t="s">
        <v>397</v>
      </c>
      <c r="D255" s="574"/>
      <c r="E255" s="574"/>
      <c r="F255" s="574"/>
      <c r="G255" s="574"/>
      <c r="H255" s="575"/>
      <c r="I255" s="212">
        <v>905</v>
      </c>
      <c r="J255" s="213">
        <v>806</v>
      </c>
      <c r="K255" s="214">
        <v>0</v>
      </c>
      <c r="L255" s="212">
        <v>0</v>
      </c>
      <c r="M255" s="576"/>
      <c r="N255" s="577"/>
      <c r="O255" s="577"/>
      <c r="P255" s="578"/>
      <c r="Q255" s="215">
        <v>2500</v>
      </c>
      <c r="R255" s="215">
        <v>0</v>
      </c>
      <c r="S255" s="215">
        <v>0</v>
      </c>
      <c r="T255" s="215">
        <v>0</v>
      </c>
      <c r="U255" s="215">
        <v>0</v>
      </c>
      <c r="V255" s="215">
        <v>2500</v>
      </c>
      <c r="W255" s="216">
        <v>0</v>
      </c>
      <c r="X255" s="217">
        <v>0</v>
      </c>
      <c r="Y255" s="217">
        <v>0</v>
      </c>
      <c r="Z255" s="217">
        <v>2500000</v>
      </c>
      <c r="AA255" s="209"/>
    </row>
    <row r="256" spans="1:27" s="11" customFormat="1" ht="43.5" customHeight="1">
      <c r="A256" s="202"/>
      <c r="B256" s="218"/>
      <c r="C256" s="211"/>
      <c r="D256" s="579" t="s">
        <v>395</v>
      </c>
      <c r="E256" s="574"/>
      <c r="F256" s="574"/>
      <c r="G256" s="574"/>
      <c r="H256" s="575"/>
      <c r="I256" s="220">
        <v>905</v>
      </c>
      <c r="J256" s="221">
        <v>806</v>
      </c>
      <c r="K256" s="222">
        <v>4500000</v>
      </c>
      <c r="L256" s="220">
        <v>0</v>
      </c>
      <c r="M256" s="580"/>
      <c r="N256" s="581"/>
      <c r="O256" s="581"/>
      <c r="P256" s="582"/>
      <c r="Q256" s="223">
        <v>2500</v>
      </c>
      <c r="R256" s="223">
        <v>0</v>
      </c>
      <c r="S256" s="223">
        <v>0</v>
      </c>
      <c r="T256" s="223">
        <v>0</v>
      </c>
      <c r="U256" s="223">
        <v>0</v>
      </c>
      <c r="V256" s="223">
        <v>2500</v>
      </c>
      <c r="W256" s="216">
        <v>0</v>
      </c>
      <c r="X256" s="217">
        <v>0</v>
      </c>
      <c r="Y256" s="217">
        <v>0</v>
      </c>
      <c r="Z256" s="217">
        <v>2500000</v>
      </c>
      <c r="AA256" s="209"/>
    </row>
    <row r="257" spans="1:27" s="11" customFormat="1" ht="36.75" customHeight="1">
      <c r="A257" s="202"/>
      <c r="B257" s="218"/>
      <c r="C257" s="224"/>
      <c r="D257" s="219"/>
      <c r="E257" s="579" t="s">
        <v>398</v>
      </c>
      <c r="F257" s="574"/>
      <c r="G257" s="574"/>
      <c r="H257" s="575"/>
      <c r="I257" s="220">
        <v>905</v>
      </c>
      <c r="J257" s="221">
        <v>806</v>
      </c>
      <c r="K257" s="222">
        <v>4508500</v>
      </c>
      <c r="L257" s="220">
        <v>0</v>
      </c>
      <c r="M257" s="580"/>
      <c r="N257" s="581"/>
      <c r="O257" s="581"/>
      <c r="P257" s="582"/>
      <c r="Q257" s="223">
        <v>2500</v>
      </c>
      <c r="R257" s="223">
        <v>0</v>
      </c>
      <c r="S257" s="223">
        <v>0</v>
      </c>
      <c r="T257" s="223">
        <v>0</v>
      </c>
      <c r="U257" s="223">
        <v>0</v>
      </c>
      <c r="V257" s="223">
        <v>2500</v>
      </c>
      <c r="W257" s="216">
        <v>0</v>
      </c>
      <c r="X257" s="217">
        <v>0</v>
      </c>
      <c r="Y257" s="217">
        <v>0</v>
      </c>
      <c r="Z257" s="217">
        <v>2500000</v>
      </c>
      <c r="AA257" s="209"/>
    </row>
    <row r="258" spans="1:27" s="11" customFormat="1" ht="15" customHeight="1">
      <c r="A258" s="202"/>
      <c r="B258" s="218"/>
      <c r="C258" s="224"/>
      <c r="D258" s="225"/>
      <c r="E258" s="219"/>
      <c r="F258" s="579" t="s">
        <v>399</v>
      </c>
      <c r="G258" s="574"/>
      <c r="H258" s="575"/>
      <c r="I258" s="220">
        <v>905</v>
      </c>
      <c r="J258" s="221">
        <v>806</v>
      </c>
      <c r="K258" s="222">
        <v>4508501</v>
      </c>
      <c r="L258" s="220">
        <v>0</v>
      </c>
      <c r="M258" s="580"/>
      <c r="N258" s="581"/>
      <c r="O258" s="581"/>
      <c r="P258" s="582"/>
      <c r="Q258" s="223">
        <v>2500</v>
      </c>
      <c r="R258" s="223">
        <v>0</v>
      </c>
      <c r="S258" s="223">
        <v>0</v>
      </c>
      <c r="T258" s="223">
        <v>0</v>
      </c>
      <c r="U258" s="223">
        <v>0</v>
      </c>
      <c r="V258" s="223">
        <v>2500</v>
      </c>
      <c r="W258" s="216">
        <v>0</v>
      </c>
      <c r="X258" s="217">
        <v>0</v>
      </c>
      <c r="Y258" s="217">
        <v>0</v>
      </c>
      <c r="Z258" s="217">
        <v>2500000</v>
      </c>
      <c r="AA258" s="209"/>
    </row>
    <row r="259" spans="1:27" s="11" customFormat="1" ht="25.5" customHeight="1">
      <c r="A259" s="202"/>
      <c r="B259" s="218"/>
      <c r="C259" s="224"/>
      <c r="D259" s="225"/>
      <c r="E259" s="225"/>
      <c r="F259" s="219"/>
      <c r="G259" s="583" t="s">
        <v>207</v>
      </c>
      <c r="H259" s="575"/>
      <c r="I259" s="220">
        <v>905</v>
      </c>
      <c r="J259" s="221">
        <v>806</v>
      </c>
      <c r="K259" s="222">
        <v>4508501</v>
      </c>
      <c r="L259" s="220">
        <v>500</v>
      </c>
      <c r="M259" s="580"/>
      <c r="N259" s="581"/>
      <c r="O259" s="581"/>
      <c r="P259" s="582"/>
      <c r="Q259" s="223">
        <v>2500</v>
      </c>
      <c r="R259" s="223">
        <v>0</v>
      </c>
      <c r="S259" s="223">
        <v>0</v>
      </c>
      <c r="T259" s="223">
        <v>0</v>
      </c>
      <c r="U259" s="223">
        <v>0</v>
      </c>
      <c r="V259" s="223">
        <v>2500</v>
      </c>
      <c r="W259" s="216">
        <v>0</v>
      </c>
      <c r="X259" s="217">
        <v>0</v>
      </c>
      <c r="Y259" s="217">
        <v>0</v>
      </c>
      <c r="Z259" s="217">
        <v>2500000</v>
      </c>
      <c r="AA259" s="209"/>
    </row>
    <row r="260" spans="1:27" s="11" customFormat="1" ht="15" customHeight="1">
      <c r="A260" s="202"/>
      <c r="B260" s="210"/>
      <c r="C260" s="573" t="s">
        <v>402</v>
      </c>
      <c r="D260" s="574"/>
      <c r="E260" s="574"/>
      <c r="F260" s="574"/>
      <c r="G260" s="574"/>
      <c r="H260" s="575"/>
      <c r="I260" s="212">
        <v>905</v>
      </c>
      <c r="J260" s="213">
        <v>901</v>
      </c>
      <c r="K260" s="214">
        <v>0</v>
      </c>
      <c r="L260" s="212">
        <v>0</v>
      </c>
      <c r="M260" s="576"/>
      <c r="N260" s="577"/>
      <c r="O260" s="577"/>
      <c r="P260" s="578"/>
      <c r="Q260" s="215">
        <v>191517.2</v>
      </c>
      <c r="R260" s="215">
        <v>68010.1</v>
      </c>
      <c r="S260" s="215">
        <v>16794</v>
      </c>
      <c r="T260" s="215">
        <v>29561</v>
      </c>
      <c r="U260" s="215">
        <v>0</v>
      </c>
      <c r="V260" s="215">
        <v>7871.2</v>
      </c>
      <c r="W260" s="216">
        <v>0</v>
      </c>
      <c r="X260" s="217">
        <v>0</v>
      </c>
      <c r="Y260" s="217">
        <v>0</v>
      </c>
      <c r="Z260" s="217">
        <v>191517242.54</v>
      </c>
      <c r="AA260" s="209"/>
    </row>
    <row r="261" spans="1:27" s="11" customFormat="1" ht="26.25" customHeight="1">
      <c r="A261" s="202"/>
      <c r="B261" s="218"/>
      <c r="C261" s="211"/>
      <c r="D261" s="579" t="s">
        <v>403</v>
      </c>
      <c r="E261" s="574"/>
      <c r="F261" s="574"/>
      <c r="G261" s="574"/>
      <c r="H261" s="575"/>
      <c r="I261" s="220">
        <v>905</v>
      </c>
      <c r="J261" s="221">
        <v>901</v>
      </c>
      <c r="K261" s="222">
        <v>4700000</v>
      </c>
      <c r="L261" s="220">
        <v>0</v>
      </c>
      <c r="M261" s="580"/>
      <c r="N261" s="581"/>
      <c r="O261" s="581"/>
      <c r="P261" s="582"/>
      <c r="Q261" s="223">
        <v>164293.5</v>
      </c>
      <c r="R261" s="223">
        <v>65063.1</v>
      </c>
      <c r="S261" s="223">
        <v>16054.2</v>
      </c>
      <c r="T261" s="223">
        <v>21801.2</v>
      </c>
      <c r="U261" s="223">
        <v>0</v>
      </c>
      <c r="V261" s="223">
        <v>6964.7</v>
      </c>
      <c r="W261" s="216">
        <v>0</v>
      </c>
      <c r="X261" s="217">
        <v>0</v>
      </c>
      <c r="Y261" s="217">
        <v>0</v>
      </c>
      <c r="Z261" s="217">
        <v>164293569.94</v>
      </c>
      <c r="AA261" s="209"/>
    </row>
    <row r="262" spans="1:27" s="11" customFormat="1" ht="23.25" customHeight="1">
      <c r="A262" s="202"/>
      <c r="B262" s="218"/>
      <c r="C262" s="224"/>
      <c r="D262" s="219"/>
      <c r="E262" s="579" t="s">
        <v>249</v>
      </c>
      <c r="F262" s="574"/>
      <c r="G262" s="574"/>
      <c r="H262" s="575"/>
      <c r="I262" s="220">
        <v>905</v>
      </c>
      <c r="J262" s="221">
        <v>901</v>
      </c>
      <c r="K262" s="222">
        <v>4709900</v>
      </c>
      <c r="L262" s="220">
        <v>0</v>
      </c>
      <c r="M262" s="580"/>
      <c r="N262" s="581"/>
      <c r="O262" s="581"/>
      <c r="P262" s="582"/>
      <c r="Q262" s="223">
        <v>164293.5</v>
      </c>
      <c r="R262" s="223">
        <v>65063.1</v>
      </c>
      <c r="S262" s="223">
        <v>16054.2</v>
      </c>
      <c r="T262" s="223">
        <v>21801.2</v>
      </c>
      <c r="U262" s="223">
        <v>0</v>
      </c>
      <c r="V262" s="223">
        <v>6964.7</v>
      </c>
      <c r="W262" s="216">
        <v>0</v>
      </c>
      <c r="X262" s="217">
        <v>0</v>
      </c>
      <c r="Y262" s="217">
        <v>0</v>
      </c>
      <c r="Z262" s="217">
        <v>164293569.94</v>
      </c>
      <c r="AA262" s="209"/>
    </row>
    <row r="263" spans="1:27" s="11" customFormat="1" ht="27" customHeight="1">
      <c r="A263" s="202"/>
      <c r="B263" s="218"/>
      <c r="C263" s="224"/>
      <c r="D263" s="225"/>
      <c r="E263" s="225"/>
      <c r="F263" s="219"/>
      <c r="G263" s="583" t="s">
        <v>497</v>
      </c>
      <c r="H263" s="575"/>
      <c r="I263" s="220">
        <v>905</v>
      </c>
      <c r="J263" s="221">
        <v>901</v>
      </c>
      <c r="K263" s="222">
        <v>4709900</v>
      </c>
      <c r="L263" s="220">
        <v>1</v>
      </c>
      <c r="M263" s="580"/>
      <c r="N263" s="581"/>
      <c r="O263" s="581"/>
      <c r="P263" s="582"/>
      <c r="Q263" s="223">
        <v>164293.5</v>
      </c>
      <c r="R263" s="223">
        <v>65063.1</v>
      </c>
      <c r="S263" s="223">
        <v>16054.2</v>
      </c>
      <c r="T263" s="223">
        <v>21801.2</v>
      </c>
      <c r="U263" s="223">
        <v>0</v>
      </c>
      <c r="V263" s="223">
        <v>6964.7</v>
      </c>
      <c r="W263" s="216">
        <v>0</v>
      </c>
      <c r="X263" s="217">
        <v>0</v>
      </c>
      <c r="Y263" s="217">
        <v>0</v>
      </c>
      <c r="Z263" s="217">
        <v>164293569.94</v>
      </c>
      <c r="AA263" s="209"/>
    </row>
    <row r="264" spans="1:27" s="11" customFormat="1" ht="12" customHeight="1">
      <c r="A264" s="202"/>
      <c r="B264" s="218"/>
      <c r="C264" s="211"/>
      <c r="D264" s="579" t="s">
        <v>406</v>
      </c>
      <c r="E264" s="574"/>
      <c r="F264" s="574"/>
      <c r="G264" s="574"/>
      <c r="H264" s="575"/>
      <c r="I264" s="220">
        <v>905</v>
      </c>
      <c r="J264" s="221">
        <v>901</v>
      </c>
      <c r="K264" s="222">
        <v>4760000</v>
      </c>
      <c r="L264" s="220">
        <v>0</v>
      </c>
      <c r="M264" s="580"/>
      <c r="N264" s="581"/>
      <c r="O264" s="581"/>
      <c r="P264" s="582"/>
      <c r="Q264" s="223">
        <v>27223.7</v>
      </c>
      <c r="R264" s="223">
        <v>2947</v>
      </c>
      <c r="S264" s="223">
        <v>739.8</v>
      </c>
      <c r="T264" s="223">
        <v>7759.8</v>
      </c>
      <c r="U264" s="223">
        <v>0</v>
      </c>
      <c r="V264" s="223">
        <v>906.5</v>
      </c>
      <c r="W264" s="216">
        <v>0</v>
      </c>
      <c r="X264" s="217">
        <v>0</v>
      </c>
      <c r="Y264" s="217">
        <v>0</v>
      </c>
      <c r="Z264" s="217">
        <v>27223672.6</v>
      </c>
      <c r="AA264" s="209"/>
    </row>
    <row r="265" spans="1:27" s="11" customFormat="1" ht="24" customHeight="1">
      <c r="A265" s="202"/>
      <c r="B265" s="218"/>
      <c r="C265" s="224"/>
      <c r="D265" s="219"/>
      <c r="E265" s="579" t="s">
        <v>249</v>
      </c>
      <c r="F265" s="574"/>
      <c r="G265" s="574"/>
      <c r="H265" s="575"/>
      <c r="I265" s="220">
        <v>905</v>
      </c>
      <c r="J265" s="221">
        <v>901</v>
      </c>
      <c r="K265" s="222">
        <v>4769900</v>
      </c>
      <c r="L265" s="220">
        <v>0</v>
      </c>
      <c r="M265" s="580"/>
      <c r="N265" s="581"/>
      <c r="O265" s="581"/>
      <c r="P265" s="582"/>
      <c r="Q265" s="223">
        <v>27223.7</v>
      </c>
      <c r="R265" s="223">
        <v>2947</v>
      </c>
      <c r="S265" s="223">
        <v>739.8</v>
      </c>
      <c r="T265" s="223">
        <v>7759.8</v>
      </c>
      <c r="U265" s="223">
        <v>0</v>
      </c>
      <c r="V265" s="223">
        <v>906.5</v>
      </c>
      <c r="W265" s="216">
        <v>0</v>
      </c>
      <c r="X265" s="217">
        <v>0</v>
      </c>
      <c r="Y265" s="217">
        <v>0</v>
      </c>
      <c r="Z265" s="217">
        <v>27223672.6</v>
      </c>
      <c r="AA265" s="209"/>
    </row>
    <row r="266" spans="1:27" s="11" customFormat="1" ht="24" customHeight="1">
      <c r="A266" s="202"/>
      <c r="B266" s="218"/>
      <c r="C266" s="224"/>
      <c r="D266" s="225"/>
      <c r="E266" s="225"/>
      <c r="F266" s="219"/>
      <c r="G266" s="583" t="s">
        <v>497</v>
      </c>
      <c r="H266" s="575"/>
      <c r="I266" s="220">
        <v>905</v>
      </c>
      <c r="J266" s="221">
        <v>901</v>
      </c>
      <c r="K266" s="222">
        <v>4769900</v>
      </c>
      <c r="L266" s="220">
        <v>1</v>
      </c>
      <c r="M266" s="580"/>
      <c r="N266" s="581"/>
      <c r="O266" s="581"/>
      <c r="P266" s="582"/>
      <c r="Q266" s="223">
        <v>27223.7</v>
      </c>
      <c r="R266" s="223">
        <v>2947</v>
      </c>
      <c r="S266" s="223">
        <v>739.8</v>
      </c>
      <c r="T266" s="223">
        <v>7759.8</v>
      </c>
      <c r="U266" s="223">
        <v>0</v>
      </c>
      <c r="V266" s="223">
        <v>906.5</v>
      </c>
      <c r="W266" s="216">
        <v>0</v>
      </c>
      <c r="X266" s="217">
        <v>0</v>
      </c>
      <c r="Y266" s="217">
        <v>0</v>
      </c>
      <c r="Z266" s="217">
        <v>27223672.6</v>
      </c>
      <c r="AA266" s="209"/>
    </row>
    <row r="267" spans="1:27" s="11" customFormat="1" ht="12" customHeight="1">
      <c r="A267" s="202"/>
      <c r="B267" s="210"/>
      <c r="C267" s="573" t="s">
        <v>410</v>
      </c>
      <c r="D267" s="574"/>
      <c r="E267" s="574"/>
      <c r="F267" s="574"/>
      <c r="G267" s="574"/>
      <c r="H267" s="575"/>
      <c r="I267" s="212">
        <v>905</v>
      </c>
      <c r="J267" s="213">
        <v>902</v>
      </c>
      <c r="K267" s="214">
        <v>0</v>
      </c>
      <c r="L267" s="212">
        <v>0</v>
      </c>
      <c r="M267" s="576"/>
      <c r="N267" s="577"/>
      <c r="O267" s="577"/>
      <c r="P267" s="578"/>
      <c r="Q267" s="215">
        <v>307885.5</v>
      </c>
      <c r="R267" s="215">
        <v>106207.8</v>
      </c>
      <c r="S267" s="215">
        <v>27405.5</v>
      </c>
      <c r="T267" s="215">
        <v>20513.1</v>
      </c>
      <c r="U267" s="215">
        <v>0</v>
      </c>
      <c r="V267" s="215">
        <v>11239.9</v>
      </c>
      <c r="W267" s="216">
        <v>0</v>
      </c>
      <c r="X267" s="217">
        <v>0</v>
      </c>
      <c r="Y267" s="217">
        <v>0</v>
      </c>
      <c r="Z267" s="217">
        <v>307885467.38</v>
      </c>
      <c r="AA267" s="209"/>
    </row>
    <row r="268" spans="1:27" s="11" customFormat="1" ht="30" customHeight="1">
      <c r="A268" s="202"/>
      <c r="B268" s="218"/>
      <c r="C268" s="211"/>
      <c r="D268" s="579" t="s">
        <v>403</v>
      </c>
      <c r="E268" s="574"/>
      <c r="F268" s="574"/>
      <c r="G268" s="574"/>
      <c r="H268" s="575"/>
      <c r="I268" s="220">
        <v>905</v>
      </c>
      <c r="J268" s="221">
        <v>902</v>
      </c>
      <c r="K268" s="222">
        <v>4700000</v>
      </c>
      <c r="L268" s="220">
        <v>0</v>
      </c>
      <c r="M268" s="580"/>
      <c r="N268" s="581"/>
      <c r="O268" s="581"/>
      <c r="P268" s="582"/>
      <c r="Q268" s="223">
        <v>45468.9</v>
      </c>
      <c r="R268" s="223">
        <v>16609.3</v>
      </c>
      <c r="S268" s="223">
        <v>4270</v>
      </c>
      <c r="T268" s="223">
        <v>5381.6</v>
      </c>
      <c r="U268" s="223">
        <v>0</v>
      </c>
      <c r="V268" s="223">
        <v>1601</v>
      </c>
      <c r="W268" s="216">
        <v>0</v>
      </c>
      <c r="X268" s="217">
        <v>0</v>
      </c>
      <c r="Y268" s="217">
        <v>0</v>
      </c>
      <c r="Z268" s="217">
        <v>45468907.26</v>
      </c>
      <c r="AA268" s="209"/>
    </row>
    <row r="269" spans="1:27" s="11" customFormat="1" ht="25.5" customHeight="1">
      <c r="A269" s="202"/>
      <c r="B269" s="218"/>
      <c r="C269" s="224"/>
      <c r="D269" s="219"/>
      <c r="E269" s="579" t="s">
        <v>249</v>
      </c>
      <c r="F269" s="574"/>
      <c r="G269" s="574"/>
      <c r="H269" s="575"/>
      <c r="I269" s="220">
        <v>905</v>
      </c>
      <c r="J269" s="221">
        <v>902</v>
      </c>
      <c r="K269" s="222">
        <v>4709900</v>
      </c>
      <c r="L269" s="220">
        <v>0</v>
      </c>
      <c r="M269" s="580"/>
      <c r="N269" s="581"/>
      <c r="O269" s="581"/>
      <c r="P269" s="582"/>
      <c r="Q269" s="223">
        <v>45468.9</v>
      </c>
      <c r="R269" s="223">
        <v>16609.3</v>
      </c>
      <c r="S269" s="223">
        <v>4270</v>
      </c>
      <c r="T269" s="223">
        <v>5381.6</v>
      </c>
      <c r="U269" s="223">
        <v>0</v>
      </c>
      <c r="V269" s="223">
        <v>1601</v>
      </c>
      <c r="W269" s="216">
        <v>0</v>
      </c>
      <c r="X269" s="217">
        <v>0</v>
      </c>
      <c r="Y269" s="217">
        <v>0</v>
      </c>
      <c r="Z269" s="217">
        <v>45468907.26</v>
      </c>
      <c r="AA269" s="209"/>
    </row>
    <row r="270" spans="1:27" s="11" customFormat="1" ht="24.75" customHeight="1">
      <c r="A270" s="202"/>
      <c r="B270" s="218"/>
      <c r="C270" s="224"/>
      <c r="D270" s="225"/>
      <c r="E270" s="225"/>
      <c r="F270" s="219"/>
      <c r="G270" s="583" t="s">
        <v>497</v>
      </c>
      <c r="H270" s="575"/>
      <c r="I270" s="220">
        <v>905</v>
      </c>
      <c r="J270" s="221">
        <v>902</v>
      </c>
      <c r="K270" s="222">
        <v>4709900</v>
      </c>
      <c r="L270" s="220">
        <v>1</v>
      </c>
      <c r="M270" s="580"/>
      <c r="N270" s="581"/>
      <c r="O270" s="581"/>
      <c r="P270" s="582"/>
      <c r="Q270" s="223">
        <v>27916.2</v>
      </c>
      <c r="R270" s="223">
        <v>6000</v>
      </c>
      <c r="S270" s="223">
        <v>1500</v>
      </c>
      <c r="T270" s="223">
        <v>4026.3</v>
      </c>
      <c r="U270" s="223">
        <v>0</v>
      </c>
      <c r="V270" s="223">
        <v>1485</v>
      </c>
      <c r="W270" s="216">
        <v>0</v>
      </c>
      <c r="X270" s="217">
        <v>0</v>
      </c>
      <c r="Y270" s="217">
        <v>0</v>
      </c>
      <c r="Z270" s="217">
        <v>27916185</v>
      </c>
      <c r="AA270" s="209"/>
    </row>
    <row r="271" spans="1:27" s="11" customFormat="1" ht="18" customHeight="1">
      <c r="A271" s="202"/>
      <c r="B271" s="218"/>
      <c r="C271" s="224"/>
      <c r="D271" s="225"/>
      <c r="E271" s="219"/>
      <c r="F271" s="579" t="s">
        <v>413</v>
      </c>
      <c r="G271" s="574"/>
      <c r="H271" s="575"/>
      <c r="I271" s="220">
        <v>905</v>
      </c>
      <c r="J271" s="221">
        <v>902</v>
      </c>
      <c r="K271" s="222">
        <v>4709906</v>
      </c>
      <c r="L271" s="220">
        <v>0</v>
      </c>
      <c r="M271" s="580"/>
      <c r="N271" s="581"/>
      <c r="O271" s="581"/>
      <c r="P271" s="582"/>
      <c r="Q271" s="223">
        <v>8565.7</v>
      </c>
      <c r="R271" s="223">
        <v>3488.1</v>
      </c>
      <c r="S271" s="223">
        <v>904.2</v>
      </c>
      <c r="T271" s="223">
        <v>1355.3</v>
      </c>
      <c r="U271" s="223">
        <v>0</v>
      </c>
      <c r="V271" s="223">
        <v>116</v>
      </c>
      <c r="W271" s="216">
        <v>0</v>
      </c>
      <c r="X271" s="217">
        <v>0</v>
      </c>
      <c r="Y271" s="217">
        <v>0</v>
      </c>
      <c r="Z271" s="217">
        <v>8565722.26</v>
      </c>
      <c r="AA271" s="209"/>
    </row>
    <row r="272" spans="1:27" s="11" customFormat="1" ht="28.5" customHeight="1">
      <c r="A272" s="202"/>
      <c r="B272" s="218"/>
      <c r="C272" s="224"/>
      <c r="D272" s="225"/>
      <c r="E272" s="225"/>
      <c r="F272" s="219"/>
      <c r="G272" s="583" t="s">
        <v>497</v>
      </c>
      <c r="H272" s="575"/>
      <c r="I272" s="220">
        <v>905</v>
      </c>
      <c r="J272" s="221">
        <v>902</v>
      </c>
      <c r="K272" s="222">
        <v>4709906</v>
      </c>
      <c r="L272" s="220">
        <v>1</v>
      </c>
      <c r="M272" s="580"/>
      <c r="N272" s="581"/>
      <c r="O272" s="581"/>
      <c r="P272" s="582"/>
      <c r="Q272" s="223">
        <v>8565.7</v>
      </c>
      <c r="R272" s="223">
        <v>3488.1</v>
      </c>
      <c r="S272" s="223">
        <v>904.2</v>
      </c>
      <c r="T272" s="223">
        <v>1355.3</v>
      </c>
      <c r="U272" s="223">
        <v>0</v>
      </c>
      <c r="V272" s="223">
        <v>116</v>
      </c>
      <c r="W272" s="216">
        <v>0</v>
      </c>
      <c r="X272" s="217">
        <v>0</v>
      </c>
      <c r="Y272" s="217">
        <v>0</v>
      </c>
      <c r="Z272" s="217">
        <v>8565722.26</v>
      </c>
      <c r="AA272" s="209"/>
    </row>
    <row r="273" spans="1:27" s="11" customFormat="1" ht="104.25" customHeight="1">
      <c r="A273" s="202"/>
      <c r="B273" s="218"/>
      <c r="C273" s="224"/>
      <c r="D273" s="225"/>
      <c r="E273" s="219"/>
      <c r="F273" s="579" t="s">
        <v>414</v>
      </c>
      <c r="G273" s="574"/>
      <c r="H273" s="575"/>
      <c r="I273" s="220">
        <v>905</v>
      </c>
      <c r="J273" s="221">
        <v>902</v>
      </c>
      <c r="K273" s="222">
        <v>4709909</v>
      </c>
      <c r="L273" s="220">
        <v>0</v>
      </c>
      <c r="M273" s="580"/>
      <c r="N273" s="581"/>
      <c r="O273" s="581"/>
      <c r="P273" s="582"/>
      <c r="Q273" s="223">
        <v>8987</v>
      </c>
      <c r="R273" s="223">
        <v>7121.2</v>
      </c>
      <c r="S273" s="223">
        <v>1865.8</v>
      </c>
      <c r="T273" s="223">
        <v>0</v>
      </c>
      <c r="U273" s="223">
        <v>0</v>
      </c>
      <c r="V273" s="223">
        <v>0</v>
      </c>
      <c r="W273" s="216">
        <v>0</v>
      </c>
      <c r="X273" s="217">
        <v>0</v>
      </c>
      <c r="Y273" s="217">
        <v>0</v>
      </c>
      <c r="Z273" s="217">
        <v>8987000</v>
      </c>
      <c r="AA273" s="209"/>
    </row>
    <row r="274" spans="1:27" s="11" customFormat="1" ht="24.75" customHeight="1">
      <c r="A274" s="202"/>
      <c r="B274" s="218"/>
      <c r="C274" s="224"/>
      <c r="D274" s="225"/>
      <c r="E274" s="225"/>
      <c r="F274" s="219"/>
      <c r="G274" s="583" t="s">
        <v>497</v>
      </c>
      <c r="H274" s="575"/>
      <c r="I274" s="220">
        <v>905</v>
      </c>
      <c r="J274" s="221">
        <v>902</v>
      </c>
      <c r="K274" s="222">
        <v>4709909</v>
      </c>
      <c r="L274" s="220">
        <v>1</v>
      </c>
      <c r="M274" s="580"/>
      <c r="N274" s="581"/>
      <c r="O274" s="581"/>
      <c r="P274" s="582"/>
      <c r="Q274" s="223">
        <v>8987</v>
      </c>
      <c r="R274" s="223">
        <v>7121.2</v>
      </c>
      <c r="S274" s="223">
        <v>1865.8</v>
      </c>
      <c r="T274" s="223">
        <v>0</v>
      </c>
      <c r="U274" s="223">
        <v>0</v>
      </c>
      <c r="V274" s="223">
        <v>0</v>
      </c>
      <c r="W274" s="216">
        <v>0</v>
      </c>
      <c r="X274" s="217">
        <v>0</v>
      </c>
      <c r="Y274" s="217">
        <v>0</v>
      </c>
      <c r="Z274" s="217">
        <v>8987000</v>
      </c>
      <c r="AA274" s="209"/>
    </row>
    <row r="275" spans="1:27" s="11" customFormat="1" ht="29.25" customHeight="1">
      <c r="A275" s="202"/>
      <c r="B275" s="218"/>
      <c r="C275" s="211"/>
      <c r="D275" s="579" t="s">
        <v>415</v>
      </c>
      <c r="E275" s="574"/>
      <c r="F275" s="574"/>
      <c r="G275" s="574"/>
      <c r="H275" s="575"/>
      <c r="I275" s="220">
        <v>905</v>
      </c>
      <c r="J275" s="221">
        <v>902</v>
      </c>
      <c r="K275" s="222">
        <v>4710000</v>
      </c>
      <c r="L275" s="220">
        <v>0</v>
      </c>
      <c r="M275" s="580"/>
      <c r="N275" s="581"/>
      <c r="O275" s="581"/>
      <c r="P275" s="582"/>
      <c r="Q275" s="223">
        <v>262416.6</v>
      </c>
      <c r="R275" s="223">
        <v>89598.5</v>
      </c>
      <c r="S275" s="223">
        <v>23135.5</v>
      </c>
      <c r="T275" s="223">
        <v>15131.5</v>
      </c>
      <c r="U275" s="223">
        <v>0</v>
      </c>
      <c r="V275" s="223">
        <v>9638.9</v>
      </c>
      <c r="W275" s="216">
        <v>0</v>
      </c>
      <c r="X275" s="217">
        <v>0</v>
      </c>
      <c r="Y275" s="217">
        <v>0</v>
      </c>
      <c r="Z275" s="217">
        <v>262416560.12</v>
      </c>
      <c r="AA275" s="209"/>
    </row>
    <row r="276" spans="1:27" s="11" customFormat="1" ht="25.5" customHeight="1">
      <c r="A276" s="202"/>
      <c r="B276" s="218"/>
      <c r="C276" s="224"/>
      <c r="D276" s="219"/>
      <c r="E276" s="579" t="s">
        <v>249</v>
      </c>
      <c r="F276" s="574"/>
      <c r="G276" s="574"/>
      <c r="H276" s="575"/>
      <c r="I276" s="220">
        <v>905</v>
      </c>
      <c r="J276" s="221">
        <v>902</v>
      </c>
      <c r="K276" s="222">
        <v>4719900</v>
      </c>
      <c r="L276" s="220">
        <v>0</v>
      </c>
      <c r="M276" s="580"/>
      <c r="N276" s="581"/>
      <c r="O276" s="581"/>
      <c r="P276" s="582"/>
      <c r="Q276" s="223">
        <v>262416.6</v>
      </c>
      <c r="R276" s="223">
        <v>89598.5</v>
      </c>
      <c r="S276" s="223">
        <v>23135.5</v>
      </c>
      <c r="T276" s="223">
        <v>15131.5</v>
      </c>
      <c r="U276" s="223">
        <v>0</v>
      </c>
      <c r="V276" s="223">
        <v>9638.9</v>
      </c>
      <c r="W276" s="216">
        <v>0</v>
      </c>
      <c r="X276" s="217">
        <v>0</v>
      </c>
      <c r="Y276" s="217">
        <v>0</v>
      </c>
      <c r="Z276" s="217">
        <v>262416560.12</v>
      </c>
      <c r="AA276" s="209"/>
    </row>
    <row r="277" spans="1:27" s="11" customFormat="1" ht="26.25" customHeight="1">
      <c r="A277" s="202"/>
      <c r="B277" s="218"/>
      <c r="C277" s="224"/>
      <c r="D277" s="225"/>
      <c r="E277" s="225"/>
      <c r="F277" s="219"/>
      <c r="G277" s="583" t="s">
        <v>497</v>
      </c>
      <c r="H277" s="575"/>
      <c r="I277" s="220">
        <v>905</v>
      </c>
      <c r="J277" s="221">
        <v>902</v>
      </c>
      <c r="K277" s="222">
        <v>4719900</v>
      </c>
      <c r="L277" s="220">
        <v>1</v>
      </c>
      <c r="M277" s="580"/>
      <c r="N277" s="581"/>
      <c r="O277" s="581"/>
      <c r="P277" s="582"/>
      <c r="Q277" s="223">
        <v>161455.2</v>
      </c>
      <c r="R277" s="223">
        <v>55892.3</v>
      </c>
      <c r="S277" s="223">
        <v>14303.3</v>
      </c>
      <c r="T277" s="223">
        <v>15131.5</v>
      </c>
      <c r="U277" s="223">
        <v>0</v>
      </c>
      <c r="V277" s="223">
        <v>9638.9</v>
      </c>
      <c r="W277" s="216">
        <v>0</v>
      </c>
      <c r="X277" s="217">
        <v>0</v>
      </c>
      <c r="Y277" s="217">
        <v>0</v>
      </c>
      <c r="Z277" s="217">
        <v>161455160.12</v>
      </c>
      <c r="AA277" s="209"/>
    </row>
    <row r="278" spans="1:27" s="11" customFormat="1" ht="12.75">
      <c r="A278" s="202"/>
      <c r="B278" s="218"/>
      <c r="C278" s="224"/>
      <c r="D278" s="225"/>
      <c r="E278" s="219"/>
      <c r="F278" s="579" t="s">
        <v>416</v>
      </c>
      <c r="G278" s="574"/>
      <c r="H278" s="575"/>
      <c r="I278" s="220">
        <v>905</v>
      </c>
      <c r="J278" s="221">
        <v>902</v>
      </c>
      <c r="K278" s="222">
        <v>4719902</v>
      </c>
      <c r="L278" s="220">
        <v>0</v>
      </c>
      <c r="M278" s="580"/>
      <c r="N278" s="581"/>
      <c r="O278" s="581"/>
      <c r="P278" s="582"/>
      <c r="Q278" s="223">
        <v>58423</v>
      </c>
      <c r="R278" s="223">
        <v>0</v>
      </c>
      <c r="S278" s="223">
        <v>0</v>
      </c>
      <c r="T278" s="223">
        <v>0</v>
      </c>
      <c r="U278" s="223">
        <v>0</v>
      </c>
      <c r="V278" s="223">
        <v>0</v>
      </c>
      <c r="W278" s="216">
        <v>0</v>
      </c>
      <c r="X278" s="217">
        <v>0</v>
      </c>
      <c r="Y278" s="217">
        <v>0</v>
      </c>
      <c r="Z278" s="217">
        <v>58423000</v>
      </c>
      <c r="AA278" s="209"/>
    </row>
    <row r="279" spans="1:27" s="11" customFormat="1" ht="25.5" customHeight="1">
      <c r="A279" s="202"/>
      <c r="B279" s="218"/>
      <c r="C279" s="224"/>
      <c r="D279" s="225"/>
      <c r="E279" s="225"/>
      <c r="F279" s="219"/>
      <c r="G279" s="583" t="s">
        <v>497</v>
      </c>
      <c r="H279" s="575"/>
      <c r="I279" s="220">
        <v>905</v>
      </c>
      <c r="J279" s="221">
        <v>902</v>
      </c>
      <c r="K279" s="222">
        <v>4719902</v>
      </c>
      <c r="L279" s="220">
        <v>1</v>
      </c>
      <c r="M279" s="580"/>
      <c r="N279" s="581"/>
      <c r="O279" s="581"/>
      <c r="P279" s="582"/>
      <c r="Q279" s="223">
        <v>58423</v>
      </c>
      <c r="R279" s="223">
        <v>0</v>
      </c>
      <c r="S279" s="223">
        <v>0</v>
      </c>
      <c r="T279" s="223">
        <v>0</v>
      </c>
      <c r="U279" s="223">
        <v>0</v>
      </c>
      <c r="V279" s="223">
        <v>0</v>
      </c>
      <c r="W279" s="216">
        <v>0</v>
      </c>
      <c r="X279" s="217">
        <v>0</v>
      </c>
      <c r="Y279" s="217">
        <v>0</v>
      </c>
      <c r="Z279" s="217">
        <v>58423000</v>
      </c>
      <c r="AA279" s="209"/>
    </row>
    <row r="280" spans="1:27" s="11" customFormat="1" ht="90" customHeight="1">
      <c r="A280" s="202"/>
      <c r="B280" s="218"/>
      <c r="C280" s="224"/>
      <c r="D280" s="225"/>
      <c r="E280" s="219"/>
      <c r="F280" s="579" t="s">
        <v>508</v>
      </c>
      <c r="G280" s="574"/>
      <c r="H280" s="575"/>
      <c r="I280" s="220">
        <v>905</v>
      </c>
      <c r="J280" s="221">
        <v>902</v>
      </c>
      <c r="K280" s="222">
        <v>4719906</v>
      </c>
      <c r="L280" s="220">
        <v>0</v>
      </c>
      <c r="M280" s="580"/>
      <c r="N280" s="581"/>
      <c r="O280" s="581"/>
      <c r="P280" s="582"/>
      <c r="Q280" s="223">
        <v>42538.4</v>
      </c>
      <c r="R280" s="223">
        <v>33706.2</v>
      </c>
      <c r="S280" s="223">
        <v>8832.2</v>
      </c>
      <c r="T280" s="223">
        <v>0</v>
      </c>
      <c r="U280" s="223">
        <v>0</v>
      </c>
      <c r="V280" s="223">
        <v>0</v>
      </c>
      <c r="W280" s="216">
        <v>0</v>
      </c>
      <c r="X280" s="217">
        <v>0</v>
      </c>
      <c r="Y280" s="217">
        <v>0</v>
      </c>
      <c r="Z280" s="217">
        <v>42538400</v>
      </c>
      <c r="AA280" s="209"/>
    </row>
    <row r="281" spans="1:27" s="11" customFormat="1" ht="25.5" customHeight="1">
      <c r="A281" s="202"/>
      <c r="B281" s="218"/>
      <c r="C281" s="224"/>
      <c r="D281" s="225"/>
      <c r="E281" s="225"/>
      <c r="F281" s="219"/>
      <c r="G281" s="583" t="s">
        <v>497</v>
      </c>
      <c r="H281" s="575"/>
      <c r="I281" s="220">
        <v>905</v>
      </c>
      <c r="J281" s="221">
        <v>902</v>
      </c>
      <c r="K281" s="222">
        <v>4719906</v>
      </c>
      <c r="L281" s="220">
        <v>1</v>
      </c>
      <c r="M281" s="580"/>
      <c r="N281" s="581"/>
      <c r="O281" s="581"/>
      <c r="P281" s="582"/>
      <c r="Q281" s="223">
        <v>42538.4</v>
      </c>
      <c r="R281" s="223">
        <v>33706.2</v>
      </c>
      <c r="S281" s="223">
        <v>8832.2</v>
      </c>
      <c r="T281" s="223">
        <v>0</v>
      </c>
      <c r="U281" s="223">
        <v>0</v>
      </c>
      <c r="V281" s="223">
        <v>0</v>
      </c>
      <c r="W281" s="216">
        <v>0</v>
      </c>
      <c r="X281" s="217">
        <v>0</v>
      </c>
      <c r="Y281" s="217">
        <v>0</v>
      </c>
      <c r="Z281" s="217">
        <v>42538400</v>
      </c>
      <c r="AA281" s="209"/>
    </row>
    <row r="282" spans="1:27" s="11" customFormat="1" ht="26.25" customHeight="1">
      <c r="A282" s="202"/>
      <c r="B282" s="210"/>
      <c r="C282" s="573" t="s">
        <v>421</v>
      </c>
      <c r="D282" s="574"/>
      <c r="E282" s="574"/>
      <c r="F282" s="574"/>
      <c r="G282" s="574"/>
      <c r="H282" s="575"/>
      <c r="I282" s="212">
        <v>905</v>
      </c>
      <c r="J282" s="213">
        <v>903</v>
      </c>
      <c r="K282" s="214">
        <v>0</v>
      </c>
      <c r="L282" s="212">
        <v>0</v>
      </c>
      <c r="M282" s="576"/>
      <c r="N282" s="577"/>
      <c r="O282" s="577"/>
      <c r="P282" s="578"/>
      <c r="Q282" s="215">
        <v>3771.1</v>
      </c>
      <c r="R282" s="215">
        <v>0</v>
      </c>
      <c r="S282" s="215">
        <v>0</v>
      </c>
      <c r="T282" s="215">
        <v>1933.5</v>
      </c>
      <c r="U282" s="215">
        <v>0</v>
      </c>
      <c r="V282" s="215">
        <v>62</v>
      </c>
      <c r="W282" s="216">
        <v>0</v>
      </c>
      <c r="X282" s="217">
        <v>0</v>
      </c>
      <c r="Y282" s="217">
        <v>0</v>
      </c>
      <c r="Z282" s="217">
        <v>3771089</v>
      </c>
      <c r="AA282" s="209"/>
    </row>
    <row r="283" spans="1:27" s="11" customFormat="1" ht="27.75" customHeight="1">
      <c r="A283" s="202"/>
      <c r="B283" s="218"/>
      <c r="C283" s="211"/>
      <c r="D283" s="579" t="s">
        <v>403</v>
      </c>
      <c r="E283" s="574"/>
      <c r="F283" s="574"/>
      <c r="G283" s="574"/>
      <c r="H283" s="575"/>
      <c r="I283" s="220">
        <v>905</v>
      </c>
      <c r="J283" s="221">
        <v>903</v>
      </c>
      <c r="K283" s="222">
        <v>4700000</v>
      </c>
      <c r="L283" s="220">
        <v>0</v>
      </c>
      <c r="M283" s="580"/>
      <c r="N283" s="581"/>
      <c r="O283" s="581"/>
      <c r="P283" s="582"/>
      <c r="Q283" s="223">
        <v>3771.1</v>
      </c>
      <c r="R283" s="223">
        <v>0</v>
      </c>
      <c r="S283" s="223">
        <v>0</v>
      </c>
      <c r="T283" s="223">
        <v>1933.5</v>
      </c>
      <c r="U283" s="223">
        <v>0</v>
      </c>
      <c r="V283" s="223">
        <v>62</v>
      </c>
      <c r="W283" s="216">
        <v>0</v>
      </c>
      <c r="X283" s="217">
        <v>0</v>
      </c>
      <c r="Y283" s="217">
        <v>0</v>
      </c>
      <c r="Z283" s="217">
        <v>3771089</v>
      </c>
      <c r="AA283" s="209"/>
    </row>
    <row r="284" spans="1:27" s="11" customFormat="1" ht="24" customHeight="1">
      <c r="A284" s="202"/>
      <c r="B284" s="218"/>
      <c r="C284" s="224"/>
      <c r="D284" s="219"/>
      <c r="E284" s="579" t="s">
        <v>249</v>
      </c>
      <c r="F284" s="574"/>
      <c r="G284" s="574"/>
      <c r="H284" s="575"/>
      <c r="I284" s="220">
        <v>905</v>
      </c>
      <c r="J284" s="221">
        <v>903</v>
      </c>
      <c r="K284" s="222">
        <v>4709900</v>
      </c>
      <c r="L284" s="220">
        <v>0</v>
      </c>
      <c r="M284" s="580"/>
      <c r="N284" s="581"/>
      <c r="O284" s="581"/>
      <c r="P284" s="582"/>
      <c r="Q284" s="223">
        <v>3771.1</v>
      </c>
      <c r="R284" s="223">
        <v>0</v>
      </c>
      <c r="S284" s="223">
        <v>0</v>
      </c>
      <c r="T284" s="223">
        <v>1933.5</v>
      </c>
      <c r="U284" s="223">
        <v>0</v>
      </c>
      <c r="V284" s="223">
        <v>62</v>
      </c>
      <c r="W284" s="216">
        <v>0</v>
      </c>
      <c r="X284" s="217">
        <v>0</v>
      </c>
      <c r="Y284" s="217">
        <v>0</v>
      </c>
      <c r="Z284" s="217">
        <v>3771089</v>
      </c>
      <c r="AA284" s="209"/>
    </row>
    <row r="285" spans="1:27" s="11" customFormat="1" ht="25.5" customHeight="1">
      <c r="A285" s="202"/>
      <c r="B285" s="218"/>
      <c r="C285" s="224"/>
      <c r="D285" s="225"/>
      <c r="E285" s="225"/>
      <c r="F285" s="219"/>
      <c r="G285" s="583" t="s">
        <v>497</v>
      </c>
      <c r="H285" s="575"/>
      <c r="I285" s="220">
        <v>905</v>
      </c>
      <c r="J285" s="221">
        <v>903</v>
      </c>
      <c r="K285" s="222">
        <v>4709900</v>
      </c>
      <c r="L285" s="220">
        <v>1</v>
      </c>
      <c r="M285" s="580"/>
      <c r="N285" s="581"/>
      <c r="O285" s="581"/>
      <c r="P285" s="582"/>
      <c r="Q285" s="223">
        <v>789.8</v>
      </c>
      <c r="R285" s="223">
        <v>0</v>
      </c>
      <c r="S285" s="223">
        <v>0</v>
      </c>
      <c r="T285" s="223">
        <v>598.5</v>
      </c>
      <c r="U285" s="223">
        <v>0</v>
      </c>
      <c r="V285" s="223">
        <v>6</v>
      </c>
      <c r="W285" s="216">
        <v>0</v>
      </c>
      <c r="X285" s="217">
        <v>0</v>
      </c>
      <c r="Y285" s="217">
        <v>0</v>
      </c>
      <c r="Z285" s="217">
        <v>789758</v>
      </c>
      <c r="AA285" s="209"/>
    </row>
    <row r="286" spans="1:27" s="11" customFormat="1" ht="22.5" customHeight="1">
      <c r="A286" s="202"/>
      <c r="B286" s="218"/>
      <c r="C286" s="224"/>
      <c r="D286" s="225"/>
      <c r="E286" s="219"/>
      <c r="F286" s="579" t="s">
        <v>422</v>
      </c>
      <c r="G286" s="574"/>
      <c r="H286" s="575"/>
      <c r="I286" s="220">
        <v>905</v>
      </c>
      <c r="J286" s="221">
        <v>903</v>
      </c>
      <c r="K286" s="222">
        <v>4709907</v>
      </c>
      <c r="L286" s="220">
        <v>0</v>
      </c>
      <c r="M286" s="580"/>
      <c r="N286" s="581"/>
      <c r="O286" s="581"/>
      <c r="P286" s="582"/>
      <c r="Q286" s="223">
        <v>1430.4</v>
      </c>
      <c r="R286" s="223">
        <v>0</v>
      </c>
      <c r="S286" s="223">
        <v>0</v>
      </c>
      <c r="T286" s="223">
        <v>782.3</v>
      </c>
      <c r="U286" s="223">
        <v>0</v>
      </c>
      <c r="V286" s="223">
        <v>36</v>
      </c>
      <c r="W286" s="216">
        <v>0</v>
      </c>
      <c r="X286" s="217">
        <v>0</v>
      </c>
      <c r="Y286" s="217">
        <v>0</v>
      </c>
      <c r="Z286" s="217">
        <v>1430383</v>
      </c>
      <c r="AA286" s="209"/>
    </row>
    <row r="287" spans="1:27" s="11" customFormat="1" ht="21.75" customHeight="1">
      <c r="A287" s="202"/>
      <c r="B287" s="218"/>
      <c r="C287" s="224"/>
      <c r="D287" s="225"/>
      <c r="E287" s="225"/>
      <c r="F287" s="219"/>
      <c r="G287" s="583" t="s">
        <v>497</v>
      </c>
      <c r="H287" s="575"/>
      <c r="I287" s="220">
        <v>905</v>
      </c>
      <c r="J287" s="221">
        <v>903</v>
      </c>
      <c r="K287" s="222">
        <v>4709907</v>
      </c>
      <c r="L287" s="220">
        <v>1</v>
      </c>
      <c r="M287" s="580"/>
      <c r="N287" s="581"/>
      <c r="O287" s="581"/>
      <c r="P287" s="582"/>
      <c r="Q287" s="223">
        <v>1430.4</v>
      </c>
      <c r="R287" s="223">
        <v>0</v>
      </c>
      <c r="S287" s="223">
        <v>0</v>
      </c>
      <c r="T287" s="223">
        <v>782.3</v>
      </c>
      <c r="U287" s="223">
        <v>0</v>
      </c>
      <c r="V287" s="223">
        <v>36</v>
      </c>
      <c r="W287" s="216">
        <v>0</v>
      </c>
      <c r="X287" s="217">
        <v>0</v>
      </c>
      <c r="Y287" s="217">
        <v>0</v>
      </c>
      <c r="Z287" s="217">
        <v>1430383</v>
      </c>
      <c r="AA287" s="209"/>
    </row>
    <row r="288" spans="1:27" s="11" customFormat="1" ht="25.5" customHeight="1">
      <c r="A288" s="202"/>
      <c r="B288" s="218"/>
      <c r="C288" s="224"/>
      <c r="D288" s="225"/>
      <c r="E288" s="219"/>
      <c r="F288" s="579" t="s">
        <v>423</v>
      </c>
      <c r="G288" s="574"/>
      <c r="H288" s="575"/>
      <c r="I288" s="220">
        <v>905</v>
      </c>
      <c r="J288" s="221">
        <v>903</v>
      </c>
      <c r="K288" s="222">
        <v>4709908</v>
      </c>
      <c r="L288" s="220">
        <v>0</v>
      </c>
      <c r="M288" s="580"/>
      <c r="N288" s="581"/>
      <c r="O288" s="581"/>
      <c r="P288" s="582"/>
      <c r="Q288" s="223">
        <v>1550.9</v>
      </c>
      <c r="R288" s="223">
        <v>0</v>
      </c>
      <c r="S288" s="223">
        <v>0</v>
      </c>
      <c r="T288" s="223">
        <v>552.7</v>
      </c>
      <c r="U288" s="223">
        <v>0</v>
      </c>
      <c r="V288" s="223">
        <v>20</v>
      </c>
      <c r="W288" s="216">
        <v>0</v>
      </c>
      <c r="X288" s="217">
        <v>0</v>
      </c>
      <c r="Y288" s="217">
        <v>0</v>
      </c>
      <c r="Z288" s="217">
        <v>1550948</v>
      </c>
      <c r="AA288" s="209"/>
    </row>
    <row r="289" spans="1:27" s="11" customFormat="1" ht="24" customHeight="1">
      <c r="A289" s="202"/>
      <c r="B289" s="218"/>
      <c r="C289" s="224"/>
      <c r="D289" s="225"/>
      <c r="E289" s="225"/>
      <c r="F289" s="219"/>
      <c r="G289" s="583" t="s">
        <v>497</v>
      </c>
      <c r="H289" s="575"/>
      <c r="I289" s="220">
        <v>905</v>
      </c>
      <c r="J289" s="221">
        <v>903</v>
      </c>
      <c r="K289" s="222">
        <v>4709908</v>
      </c>
      <c r="L289" s="220">
        <v>1</v>
      </c>
      <c r="M289" s="580"/>
      <c r="N289" s="581"/>
      <c r="O289" s="581"/>
      <c r="P289" s="582"/>
      <c r="Q289" s="223">
        <v>1550.9</v>
      </c>
      <c r="R289" s="223">
        <v>0</v>
      </c>
      <c r="S289" s="223">
        <v>0</v>
      </c>
      <c r="T289" s="223">
        <v>552.7</v>
      </c>
      <c r="U289" s="223">
        <v>0</v>
      </c>
      <c r="V289" s="223">
        <v>20</v>
      </c>
      <c r="W289" s="216">
        <v>0</v>
      </c>
      <c r="X289" s="217">
        <v>0</v>
      </c>
      <c r="Y289" s="217">
        <v>0</v>
      </c>
      <c r="Z289" s="217">
        <v>1550948</v>
      </c>
      <c r="AA289" s="209"/>
    </row>
    <row r="290" spans="1:27" s="11" customFormat="1" ht="12" customHeight="1">
      <c r="A290" s="202"/>
      <c r="B290" s="210"/>
      <c r="C290" s="573" t="s">
        <v>424</v>
      </c>
      <c r="D290" s="574"/>
      <c r="E290" s="574"/>
      <c r="F290" s="574"/>
      <c r="G290" s="574"/>
      <c r="H290" s="575"/>
      <c r="I290" s="212">
        <v>905</v>
      </c>
      <c r="J290" s="213">
        <v>904</v>
      </c>
      <c r="K290" s="214">
        <v>0</v>
      </c>
      <c r="L290" s="212">
        <v>0</v>
      </c>
      <c r="M290" s="576"/>
      <c r="N290" s="577"/>
      <c r="O290" s="577"/>
      <c r="P290" s="578"/>
      <c r="Q290" s="215">
        <v>114157.8</v>
      </c>
      <c r="R290" s="215">
        <v>82884.9</v>
      </c>
      <c r="S290" s="215">
        <v>21144.1</v>
      </c>
      <c r="T290" s="215">
        <v>1794.3</v>
      </c>
      <c r="U290" s="215">
        <v>0</v>
      </c>
      <c r="V290" s="215">
        <v>763</v>
      </c>
      <c r="W290" s="216">
        <v>0</v>
      </c>
      <c r="X290" s="217">
        <v>0</v>
      </c>
      <c r="Y290" s="217">
        <v>0</v>
      </c>
      <c r="Z290" s="217">
        <v>114157804.93</v>
      </c>
      <c r="AA290" s="209"/>
    </row>
    <row r="291" spans="1:27" s="11" customFormat="1" ht="16.5" customHeight="1">
      <c r="A291" s="202"/>
      <c r="B291" s="218"/>
      <c r="C291" s="211"/>
      <c r="D291" s="579" t="s">
        <v>425</v>
      </c>
      <c r="E291" s="574"/>
      <c r="F291" s="574"/>
      <c r="G291" s="574"/>
      <c r="H291" s="575"/>
      <c r="I291" s="220">
        <v>905</v>
      </c>
      <c r="J291" s="221">
        <v>904</v>
      </c>
      <c r="K291" s="222">
        <v>4770000</v>
      </c>
      <c r="L291" s="220">
        <v>0</v>
      </c>
      <c r="M291" s="580"/>
      <c r="N291" s="581"/>
      <c r="O291" s="581"/>
      <c r="P291" s="582"/>
      <c r="Q291" s="223">
        <v>99013.8</v>
      </c>
      <c r="R291" s="223">
        <v>70884.9</v>
      </c>
      <c r="S291" s="223">
        <v>18000.1</v>
      </c>
      <c r="T291" s="223">
        <v>1794.3</v>
      </c>
      <c r="U291" s="223">
        <v>0</v>
      </c>
      <c r="V291" s="223">
        <v>763</v>
      </c>
      <c r="W291" s="216">
        <v>0</v>
      </c>
      <c r="X291" s="217">
        <v>0</v>
      </c>
      <c r="Y291" s="217">
        <v>0</v>
      </c>
      <c r="Z291" s="217">
        <v>99013804.93</v>
      </c>
      <c r="AA291" s="209"/>
    </row>
    <row r="292" spans="1:27" s="11" customFormat="1" ht="27.75" customHeight="1">
      <c r="A292" s="202"/>
      <c r="B292" s="218"/>
      <c r="C292" s="224"/>
      <c r="D292" s="219"/>
      <c r="E292" s="579" t="s">
        <v>249</v>
      </c>
      <c r="F292" s="574"/>
      <c r="G292" s="574"/>
      <c r="H292" s="575"/>
      <c r="I292" s="220">
        <v>905</v>
      </c>
      <c r="J292" s="221">
        <v>904</v>
      </c>
      <c r="K292" s="222">
        <v>4779900</v>
      </c>
      <c r="L292" s="220">
        <v>0</v>
      </c>
      <c r="M292" s="580"/>
      <c r="N292" s="581"/>
      <c r="O292" s="581"/>
      <c r="P292" s="582"/>
      <c r="Q292" s="223">
        <v>99013.8</v>
      </c>
      <c r="R292" s="223">
        <v>70884.9</v>
      </c>
      <c r="S292" s="223">
        <v>18000.1</v>
      </c>
      <c r="T292" s="223">
        <v>1794.3</v>
      </c>
      <c r="U292" s="223">
        <v>0</v>
      </c>
      <c r="V292" s="223">
        <v>763</v>
      </c>
      <c r="W292" s="216">
        <v>0</v>
      </c>
      <c r="X292" s="217">
        <v>0</v>
      </c>
      <c r="Y292" s="217">
        <v>0</v>
      </c>
      <c r="Z292" s="217">
        <v>99013804.93</v>
      </c>
      <c r="AA292" s="209"/>
    </row>
    <row r="293" spans="1:27" s="11" customFormat="1" ht="24.75" customHeight="1">
      <c r="A293" s="202"/>
      <c r="B293" s="218"/>
      <c r="C293" s="224"/>
      <c r="D293" s="225"/>
      <c r="E293" s="225"/>
      <c r="F293" s="219"/>
      <c r="G293" s="583" t="s">
        <v>497</v>
      </c>
      <c r="H293" s="575"/>
      <c r="I293" s="220">
        <v>905</v>
      </c>
      <c r="J293" s="221">
        <v>904</v>
      </c>
      <c r="K293" s="222">
        <v>4779900</v>
      </c>
      <c r="L293" s="220">
        <v>1</v>
      </c>
      <c r="M293" s="580"/>
      <c r="N293" s="581"/>
      <c r="O293" s="581"/>
      <c r="P293" s="582"/>
      <c r="Q293" s="223">
        <v>99013.8</v>
      </c>
      <c r="R293" s="223">
        <v>70884.9</v>
      </c>
      <c r="S293" s="223">
        <v>18000.1</v>
      </c>
      <c r="T293" s="223">
        <v>1794.3</v>
      </c>
      <c r="U293" s="223">
        <v>0</v>
      </c>
      <c r="V293" s="223">
        <v>763</v>
      </c>
      <c r="W293" s="216">
        <v>0</v>
      </c>
      <c r="X293" s="217">
        <v>0</v>
      </c>
      <c r="Y293" s="217">
        <v>0</v>
      </c>
      <c r="Z293" s="217">
        <v>99013804.93</v>
      </c>
      <c r="AA293" s="209"/>
    </row>
    <row r="294" spans="1:27" s="11" customFormat="1" ht="25.5" customHeight="1">
      <c r="A294" s="202"/>
      <c r="B294" s="218"/>
      <c r="C294" s="211"/>
      <c r="D294" s="579" t="s">
        <v>357</v>
      </c>
      <c r="E294" s="574"/>
      <c r="F294" s="574"/>
      <c r="G294" s="574"/>
      <c r="H294" s="575"/>
      <c r="I294" s="220">
        <v>905</v>
      </c>
      <c r="J294" s="221">
        <v>904</v>
      </c>
      <c r="K294" s="222">
        <v>5200000</v>
      </c>
      <c r="L294" s="220">
        <v>0</v>
      </c>
      <c r="M294" s="580"/>
      <c r="N294" s="581"/>
      <c r="O294" s="581"/>
      <c r="P294" s="582"/>
      <c r="Q294" s="223">
        <v>15144</v>
      </c>
      <c r="R294" s="223">
        <v>12000</v>
      </c>
      <c r="S294" s="223">
        <v>3144</v>
      </c>
      <c r="T294" s="223">
        <v>0</v>
      </c>
      <c r="U294" s="223">
        <v>0</v>
      </c>
      <c r="V294" s="223">
        <v>0</v>
      </c>
      <c r="W294" s="216">
        <v>0</v>
      </c>
      <c r="X294" s="217">
        <v>0</v>
      </c>
      <c r="Y294" s="217">
        <v>0</v>
      </c>
      <c r="Z294" s="217">
        <v>15144000</v>
      </c>
      <c r="AA294" s="209"/>
    </row>
    <row r="295" spans="1:27" s="11" customFormat="1" ht="79.5" customHeight="1">
      <c r="A295" s="202"/>
      <c r="B295" s="218"/>
      <c r="C295" s="224"/>
      <c r="D295" s="219"/>
      <c r="E295" s="579" t="s">
        <v>426</v>
      </c>
      <c r="F295" s="574"/>
      <c r="G295" s="574"/>
      <c r="H295" s="575"/>
      <c r="I295" s="220">
        <v>905</v>
      </c>
      <c r="J295" s="221">
        <v>904</v>
      </c>
      <c r="K295" s="222">
        <v>5201800</v>
      </c>
      <c r="L295" s="220">
        <v>0</v>
      </c>
      <c r="M295" s="580"/>
      <c r="N295" s="581"/>
      <c r="O295" s="581"/>
      <c r="P295" s="582"/>
      <c r="Q295" s="223">
        <v>15144</v>
      </c>
      <c r="R295" s="223">
        <v>12000</v>
      </c>
      <c r="S295" s="223">
        <v>3144</v>
      </c>
      <c r="T295" s="223">
        <v>0</v>
      </c>
      <c r="U295" s="223">
        <v>0</v>
      </c>
      <c r="V295" s="223">
        <v>0</v>
      </c>
      <c r="W295" s="216">
        <v>0</v>
      </c>
      <c r="X295" s="217">
        <v>0</v>
      </c>
      <c r="Y295" s="217">
        <v>0</v>
      </c>
      <c r="Z295" s="217">
        <v>15144000</v>
      </c>
      <c r="AA295" s="209"/>
    </row>
    <row r="296" spans="1:27" s="11" customFormat="1" ht="26.25" customHeight="1">
      <c r="A296" s="202"/>
      <c r="B296" s="218"/>
      <c r="C296" s="224"/>
      <c r="D296" s="225"/>
      <c r="E296" s="225"/>
      <c r="F296" s="219"/>
      <c r="G296" s="583" t="s">
        <v>497</v>
      </c>
      <c r="H296" s="575"/>
      <c r="I296" s="220">
        <v>905</v>
      </c>
      <c r="J296" s="221">
        <v>904</v>
      </c>
      <c r="K296" s="222">
        <v>5201800</v>
      </c>
      <c r="L296" s="220">
        <v>1</v>
      </c>
      <c r="M296" s="580"/>
      <c r="N296" s="581"/>
      <c r="O296" s="581"/>
      <c r="P296" s="582"/>
      <c r="Q296" s="223">
        <v>15144</v>
      </c>
      <c r="R296" s="223">
        <v>12000</v>
      </c>
      <c r="S296" s="223">
        <v>3144</v>
      </c>
      <c r="T296" s="223">
        <v>0</v>
      </c>
      <c r="U296" s="223">
        <v>0</v>
      </c>
      <c r="V296" s="223">
        <v>0</v>
      </c>
      <c r="W296" s="216">
        <v>0</v>
      </c>
      <c r="X296" s="217">
        <v>0</v>
      </c>
      <c r="Y296" s="217">
        <v>0</v>
      </c>
      <c r="Z296" s="217">
        <v>15144000</v>
      </c>
      <c r="AA296" s="209"/>
    </row>
    <row r="297" spans="1:27" s="11" customFormat="1" ht="12" customHeight="1">
      <c r="A297" s="202"/>
      <c r="B297" s="210"/>
      <c r="C297" s="573" t="s">
        <v>427</v>
      </c>
      <c r="D297" s="574"/>
      <c r="E297" s="574"/>
      <c r="F297" s="574"/>
      <c r="G297" s="574"/>
      <c r="H297" s="575"/>
      <c r="I297" s="212">
        <v>905</v>
      </c>
      <c r="J297" s="213">
        <v>908</v>
      </c>
      <c r="K297" s="214">
        <v>0</v>
      </c>
      <c r="L297" s="212">
        <v>0</v>
      </c>
      <c r="M297" s="576"/>
      <c r="N297" s="577"/>
      <c r="O297" s="577"/>
      <c r="P297" s="578"/>
      <c r="Q297" s="215">
        <v>11070</v>
      </c>
      <c r="R297" s="215">
        <v>0</v>
      </c>
      <c r="S297" s="215">
        <v>0</v>
      </c>
      <c r="T297" s="215">
        <v>0</v>
      </c>
      <c r="U297" s="215">
        <v>0</v>
      </c>
      <c r="V297" s="215">
        <v>700</v>
      </c>
      <c r="W297" s="216">
        <v>0</v>
      </c>
      <c r="X297" s="217">
        <v>0</v>
      </c>
      <c r="Y297" s="217">
        <v>0</v>
      </c>
      <c r="Z297" s="217">
        <v>11070000</v>
      </c>
      <c r="AA297" s="209"/>
    </row>
    <row r="298" spans="1:27" s="11" customFormat="1" ht="24" customHeight="1">
      <c r="A298" s="202"/>
      <c r="B298" s="218"/>
      <c r="C298" s="211"/>
      <c r="D298" s="579" t="s">
        <v>428</v>
      </c>
      <c r="E298" s="574"/>
      <c r="F298" s="574"/>
      <c r="G298" s="574"/>
      <c r="H298" s="575"/>
      <c r="I298" s="220">
        <v>905</v>
      </c>
      <c r="J298" s="221">
        <v>908</v>
      </c>
      <c r="K298" s="222">
        <v>5120000</v>
      </c>
      <c r="L298" s="220">
        <v>0</v>
      </c>
      <c r="M298" s="580"/>
      <c r="N298" s="581"/>
      <c r="O298" s="581"/>
      <c r="P298" s="582"/>
      <c r="Q298" s="223">
        <v>11070</v>
      </c>
      <c r="R298" s="223">
        <v>0</v>
      </c>
      <c r="S298" s="223">
        <v>0</v>
      </c>
      <c r="T298" s="223">
        <v>0</v>
      </c>
      <c r="U298" s="223">
        <v>0</v>
      </c>
      <c r="V298" s="223">
        <v>700</v>
      </c>
      <c r="W298" s="216">
        <v>0</v>
      </c>
      <c r="X298" s="217">
        <v>0</v>
      </c>
      <c r="Y298" s="217">
        <v>0</v>
      </c>
      <c r="Z298" s="217">
        <v>11070000</v>
      </c>
      <c r="AA298" s="209"/>
    </row>
    <row r="299" spans="1:27" s="11" customFormat="1" ht="25.5" customHeight="1">
      <c r="A299" s="202"/>
      <c r="B299" s="218"/>
      <c r="C299" s="224"/>
      <c r="D299" s="219"/>
      <c r="E299" s="579" t="s">
        <v>378</v>
      </c>
      <c r="F299" s="574"/>
      <c r="G299" s="574"/>
      <c r="H299" s="575"/>
      <c r="I299" s="220">
        <v>905</v>
      </c>
      <c r="J299" s="221">
        <v>908</v>
      </c>
      <c r="K299" s="222">
        <v>5129700</v>
      </c>
      <c r="L299" s="220">
        <v>0</v>
      </c>
      <c r="M299" s="580"/>
      <c r="N299" s="581"/>
      <c r="O299" s="581"/>
      <c r="P299" s="582"/>
      <c r="Q299" s="223">
        <v>11070</v>
      </c>
      <c r="R299" s="223">
        <v>0</v>
      </c>
      <c r="S299" s="223">
        <v>0</v>
      </c>
      <c r="T299" s="223">
        <v>0</v>
      </c>
      <c r="U299" s="223">
        <v>0</v>
      </c>
      <c r="V299" s="223">
        <v>700</v>
      </c>
      <c r="W299" s="216">
        <v>0</v>
      </c>
      <c r="X299" s="217">
        <v>0</v>
      </c>
      <c r="Y299" s="217">
        <v>0</v>
      </c>
      <c r="Z299" s="217">
        <v>11070000</v>
      </c>
      <c r="AA299" s="209"/>
    </row>
    <row r="300" spans="1:27" s="11" customFormat="1" ht="30" customHeight="1">
      <c r="A300" s="202"/>
      <c r="B300" s="218"/>
      <c r="C300" s="224"/>
      <c r="D300" s="225"/>
      <c r="E300" s="225"/>
      <c r="F300" s="219"/>
      <c r="G300" s="583" t="s">
        <v>497</v>
      </c>
      <c r="H300" s="575"/>
      <c r="I300" s="220">
        <v>905</v>
      </c>
      <c r="J300" s="221">
        <v>908</v>
      </c>
      <c r="K300" s="222">
        <v>5129700</v>
      </c>
      <c r="L300" s="220">
        <v>1</v>
      </c>
      <c r="M300" s="580"/>
      <c r="N300" s="581"/>
      <c r="O300" s="581"/>
      <c r="P300" s="582"/>
      <c r="Q300" s="223">
        <v>11070</v>
      </c>
      <c r="R300" s="223">
        <v>0</v>
      </c>
      <c r="S300" s="223">
        <v>0</v>
      </c>
      <c r="T300" s="223">
        <v>0</v>
      </c>
      <c r="U300" s="223">
        <v>0</v>
      </c>
      <c r="V300" s="223">
        <v>700</v>
      </c>
      <c r="W300" s="216">
        <v>0</v>
      </c>
      <c r="X300" s="217">
        <v>0</v>
      </c>
      <c r="Y300" s="217">
        <v>0</v>
      </c>
      <c r="Z300" s="217">
        <v>11070000</v>
      </c>
      <c r="AA300" s="209"/>
    </row>
    <row r="301" spans="1:27" s="11" customFormat="1" ht="32.25" customHeight="1">
      <c r="A301" s="202"/>
      <c r="B301" s="210"/>
      <c r="C301" s="573" t="s">
        <v>429</v>
      </c>
      <c r="D301" s="574"/>
      <c r="E301" s="574"/>
      <c r="F301" s="574"/>
      <c r="G301" s="574"/>
      <c r="H301" s="575"/>
      <c r="I301" s="212">
        <v>905</v>
      </c>
      <c r="J301" s="213">
        <v>910</v>
      </c>
      <c r="K301" s="214">
        <v>0</v>
      </c>
      <c r="L301" s="212">
        <v>0</v>
      </c>
      <c r="M301" s="576"/>
      <c r="N301" s="577"/>
      <c r="O301" s="577"/>
      <c r="P301" s="578"/>
      <c r="Q301" s="215">
        <v>254438.5</v>
      </c>
      <c r="R301" s="215">
        <v>95760.9</v>
      </c>
      <c r="S301" s="215">
        <v>24292.8</v>
      </c>
      <c r="T301" s="215">
        <v>6333.4</v>
      </c>
      <c r="U301" s="215">
        <v>0</v>
      </c>
      <c r="V301" s="215">
        <v>54636.4</v>
      </c>
      <c r="W301" s="216">
        <v>0</v>
      </c>
      <c r="X301" s="217">
        <v>0</v>
      </c>
      <c r="Y301" s="217">
        <v>0</v>
      </c>
      <c r="Z301" s="217">
        <v>254438495.13</v>
      </c>
      <c r="AA301" s="209"/>
    </row>
    <row r="302" spans="1:27" s="11" customFormat="1" ht="40.5" customHeight="1">
      <c r="A302" s="202"/>
      <c r="B302" s="218"/>
      <c r="C302" s="211"/>
      <c r="D302" s="579" t="s">
        <v>430</v>
      </c>
      <c r="E302" s="574"/>
      <c r="F302" s="574"/>
      <c r="G302" s="574"/>
      <c r="H302" s="575"/>
      <c r="I302" s="220">
        <v>905</v>
      </c>
      <c r="J302" s="221">
        <v>910</v>
      </c>
      <c r="K302" s="222">
        <v>4690000</v>
      </c>
      <c r="L302" s="220">
        <v>0</v>
      </c>
      <c r="M302" s="580"/>
      <c r="N302" s="581"/>
      <c r="O302" s="581"/>
      <c r="P302" s="582"/>
      <c r="Q302" s="223">
        <v>117115.6</v>
      </c>
      <c r="R302" s="223">
        <v>59138.7</v>
      </c>
      <c r="S302" s="223">
        <v>14689.7</v>
      </c>
      <c r="T302" s="223">
        <v>2869.1</v>
      </c>
      <c r="U302" s="223">
        <v>0</v>
      </c>
      <c r="V302" s="223">
        <v>347.1</v>
      </c>
      <c r="W302" s="216">
        <v>0</v>
      </c>
      <c r="X302" s="217">
        <v>0</v>
      </c>
      <c r="Y302" s="217">
        <v>0</v>
      </c>
      <c r="Z302" s="217">
        <v>117115647.13</v>
      </c>
      <c r="AA302" s="209"/>
    </row>
    <row r="303" spans="1:27" s="11" customFormat="1" ht="25.5" customHeight="1">
      <c r="A303" s="202"/>
      <c r="B303" s="218"/>
      <c r="C303" s="224"/>
      <c r="D303" s="219"/>
      <c r="E303" s="579" t="s">
        <v>249</v>
      </c>
      <c r="F303" s="574"/>
      <c r="G303" s="574"/>
      <c r="H303" s="575"/>
      <c r="I303" s="220">
        <v>905</v>
      </c>
      <c r="J303" s="221">
        <v>910</v>
      </c>
      <c r="K303" s="222">
        <v>4699900</v>
      </c>
      <c r="L303" s="220">
        <v>0</v>
      </c>
      <c r="M303" s="580"/>
      <c r="N303" s="581"/>
      <c r="O303" s="581"/>
      <c r="P303" s="582"/>
      <c r="Q303" s="223">
        <v>117115.6</v>
      </c>
      <c r="R303" s="223">
        <v>59138.7</v>
      </c>
      <c r="S303" s="223">
        <v>14689.7</v>
      </c>
      <c r="T303" s="223">
        <v>2869.1</v>
      </c>
      <c r="U303" s="223">
        <v>0</v>
      </c>
      <c r="V303" s="223">
        <v>347.1</v>
      </c>
      <c r="W303" s="216">
        <v>0</v>
      </c>
      <c r="X303" s="217">
        <v>0</v>
      </c>
      <c r="Y303" s="217">
        <v>0</v>
      </c>
      <c r="Z303" s="217">
        <v>117115647.13</v>
      </c>
      <c r="AA303" s="209"/>
    </row>
    <row r="304" spans="1:27" s="11" customFormat="1" ht="25.5" customHeight="1">
      <c r="A304" s="202"/>
      <c r="B304" s="218"/>
      <c r="C304" s="224"/>
      <c r="D304" s="225"/>
      <c r="E304" s="225"/>
      <c r="F304" s="219"/>
      <c r="G304" s="583" t="s">
        <v>497</v>
      </c>
      <c r="H304" s="575"/>
      <c r="I304" s="220">
        <v>905</v>
      </c>
      <c r="J304" s="221">
        <v>910</v>
      </c>
      <c r="K304" s="222">
        <v>4699900</v>
      </c>
      <c r="L304" s="220">
        <v>1</v>
      </c>
      <c r="M304" s="580"/>
      <c r="N304" s="581"/>
      <c r="O304" s="581"/>
      <c r="P304" s="582"/>
      <c r="Q304" s="223">
        <v>117115.6</v>
      </c>
      <c r="R304" s="223">
        <v>59138.7</v>
      </c>
      <c r="S304" s="223">
        <v>14689.7</v>
      </c>
      <c r="T304" s="223">
        <v>2869.1</v>
      </c>
      <c r="U304" s="223">
        <v>0</v>
      </c>
      <c r="V304" s="223">
        <v>347.1</v>
      </c>
      <c r="W304" s="216">
        <v>0</v>
      </c>
      <c r="X304" s="217">
        <v>0</v>
      </c>
      <c r="Y304" s="217">
        <v>0</v>
      </c>
      <c r="Z304" s="217">
        <v>117115647.13</v>
      </c>
      <c r="AA304" s="209"/>
    </row>
    <row r="305" spans="1:27" s="11" customFormat="1" ht="34.5" customHeight="1">
      <c r="A305" s="202"/>
      <c r="B305" s="218"/>
      <c r="C305" s="211"/>
      <c r="D305" s="579" t="s">
        <v>377</v>
      </c>
      <c r="E305" s="574"/>
      <c r="F305" s="574"/>
      <c r="G305" s="574"/>
      <c r="H305" s="575"/>
      <c r="I305" s="220">
        <v>905</v>
      </c>
      <c r="J305" s="221">
        <v>910</v>
      </c>
      <c r="K305" s="222">
        <v>4850000</v>
      </c>
      <c r="L305" s="220">
        <v>0</v>
      </c>
      <c r="M305" s="580"/>
      <c r="N305" s="581"/>
      <c r="O305" s="581"/>
      <c r="P305" s="582"/>
      <c r="Q305" s="223">
        <v>60032</v>
      </c>
      <c r="R305" s="223">
        <v>0</v>
      </c>
      <c r="S305" s="223">
        <v>0</v>
      </c>
      <c r="T305" s="223">
        <v>0</v>
      </c>
      <c r="U305" s="223">
        <v>0</v>
      </c>
      <c r="V305" s="223">
        <v>43001.3</v>
      </c>
      <c r="W305" s="216">
        <v>0</v>
      </c>
      <c r="X305" s="217">
        <v>0</v>
      </c>
      <c r="Y305" s="217">
        <v>0</v>
      </c>
      <c r="Z305" s="217">
        <v>60031980</v>
      </c>
      <c r="AA305" s="209"/>
    </row>
    <row r="306" spans="1:27" s="11" customFormat="1" ht="27" customHeight="1">
      <c r="A306" s="202"/>
      <c r="B306" s="218"/>
      <c r="C306" s="224"/>
      <c r="D306" s="219"/>
      <c r="E306" s="579" t="s">
        <v>378</v>
      </c>
      <c r="F306" s="574"/>
      <c r="G306" s="574"/>
      <c r="H306" s="575"/>
      <c r="I306" s="220">
        <v>905</v>
      </c>
      <c r="J306" s="221">
        <v>910</v>
      </c>
      <c r="K306" s="222">
        <v>4859700</v>
      </c>
      <c r="L306" s="220">
        <v>0</v>
      </c>
      <c r="M306" s="580"/>
      <c r="N306" s="581"/>
      <c r="O306" s="581"/>
      <c r="P306" s="582"/>
      <c r="Q306" s="223">
        <v>60032</v>
      </c>
      <c r="R306" s="223">
        <v>0</v>
      </c>
      <c r="S306" s="223">
        <v>0</v>
      </c>
      <c r="T306" s="223">
        <v>0</v>
      </c>
      <c r="U306" s="223">
        <v>0</v>
      </c>
      <c r="V306" s="223">
        <v>43001.3</v>
      </c>
      <c r="W306" s="216">
        <v>0</v>
      </c>
      <c r="X306" s="217">
        <v>0</v>
      </c>
      <c r="Y306" s="217">
        <v>0</v>
      </c>
      <c r="Z306" s="217">
        <v>60031980</v>
      </c>
      <c r="AA306" s="209"/>
    </row>
    <row r="307" spans="1:27" s="11" customFormat="1" ht="17.25" customHeight="1">
      <c r="A307" s="202"/>
      <c r="B307" s="218"/>
      <c r="C307" s="224"/>
      <c r="D307" s="225"/>
      <c r="E307" s="219"/>
      <c r="F307" s="579" t="s">
        <v>432</v>
      </c>
      <c r="G307" s="574"/>
      <c r="H307" s="575"/>
      <c r="I307" s="220">
        <v>905</v>
      </c>
      <c r="J307" s="221">
        <v>910</v>
      </c>
      <c r="K307" s="222">
        <v>4859703</v>
      </c>
      <c r="L307" s="220">
        <v>0</v>
      </c>
      <c r="M307" s="580"/>
      <c r="N307" s="581"/>
      <c r="O307" s="581"/>
      <c r="P307" s="582"/>
      <c r="Q307" s="223">
        <v>5900</v>
      </c>
      <c r="R307" s="223">
        <v>0</v>
      </c>
      <c r="S307" s="223">
        <v>0</v>
      </c>
      <c r="T307" s="223">
        <v>0</v>
      </c>
      <c r="U307" s="223">
        <v>0</v>
      </c>
      <c r="V307" s="223">
        <v>900</v>
      </c>
      <c r="W307" s="216">
        <v>0</v>
      </c>
      <c r="X307" s="217">
        <v>0</v>
      </c>
      <c r="Y307" s="217">
        <v>0</v>
      </c>
      <c r="Z307" s="217">
        <v>5900000</v>
      </c>
      <c r="AA307" s="209"/>
    </row>
    <row r="308" spans="1:27" s="11" customFormat="1" ht="26.25" customHeight="1">
      <c r="A308" s="202"/>
      <c r="B308" s="218"/>
      <c r="C308" s="224"/>
      <c r="D308" s="225"/>
      <c r="E308" s="225"/>
      <c r="F308" s="219"/>
      <c r="G308" s="583" t="s">
        <v>207</v>
      </c>
      <c r="H308" s="575"/>
      <c r="I308" s="220">
        <v>905</v>
      </c>
      <c r="J308" s="221">
        <v>910</v>
      </c>
      <c r="K308" s="222">
        <v>4859703</v>
      </c>
      <c r="L308" s="220">
        <v>500</v>
      </c>
      <c r="M308" s="580"/>
      <c r="N308" s="581"/>
      <c r="O308" s="581"/>
      <c r="P308" s="582"/>
      <c r="Q308" s="223">
        <v>5900</v>
      </c>
      <c r="R308" s="223">
        <v>0</v>
      </c>
      <c r="S308" s="223">
        <v>0</v>
      </c>
      <c r="T308" s="223">
        <v>0</v>
      </c>
      <c r="U308" s="223">
        <v>0</v>
      </c>
      <c r="V308" s="223">
        <v>900</v>
      </c>
      <c r="W308" s="216">
        <v>0</v>
      </c>
      <c r="X308" s="217">
        <v>0</v>
      </c>
      <c r="Y308" s="217">
        <v>0</v>
      </c>
      <c r="Z308" s="217">
        <v>5900000</v>
      </c>
      <c r="AA308" s="209"/>
    </row>
    <row r="309" spans="1:27" s="11" customFormat="1" ht="23.25" customHeight="1">
      <c r="A309" s="202"/>
      <c r="B309" s="218"/>
      <c r="C309" s="224"/>
      <c r="D309" s="225"/>
      <c r="E309" s="219"/>
      <c r="F309" s="579" t="s">
        <v>433</v>
      </c>
      <c r="G309" s="574"/>
      <c r="H309" s="575"/>
      <c r="I309" s="220">
        <v>905</v>
      </c>
      <c r="J309" s="221">
        <v>910</v>
      </c>
      <c r="K309" s="222">
        <v>4859704</v>
      </c>
      <c r="L309" s="220">
        <v>0</v>
      </c>
      <c r="M309" s="580"/>
      <c r="N309" s="581"/>
      <c r="O309" s="581"/>
      <c r="P309" s="582"/>
      <c r="Q309" s="223">
        <v>15000</v>
      </c>
      <c r="R309" s="223">
        <v>0</v>
      </c>
      <c r="S309" s="223">
        <v>0</v>
      </c>
      <c r="T309" s="223">
        <v>0</v>
      </c>
      <c r="U309" s="223">
        <v>0</v>
      </c>
      <c r="V309" s="223">
        <v>15000</v>
      </c>
      <c r="W309" s="216">
        <v>0</v>
      </c>
      <c r="X309" s="217">
        <v>0</v>
      </c>
      <c r="Y309" s="217">
        <v>0</v>
      </c>
      <c r="Z309" s="217">
        <v>15000000</v>
      </c>
      <c r="AA309" s="209"/>
    </row>
    <row r="310" spans="1:27" s="11" customFormat="1" ht="25.5" customHeight="1">
      <c r="A310" s="202"/>
      <c r="B310" s="218"/>
      <c r="C310" s="224"/>
      <c r="D310" s="225"/>
      <c r="E310" s="225"/>
      <c r="F310" s="219"/>
      <c r="G310" s="583" t="s">
        <v>207</v>
      </c>
      <c r="H310" s="575"/>
      <c r="I310" s="220">
        <v>905</v>
      </c>
      <c r="J310" s="221">
        <v>910</v>
      </c>
      <c r="K310" s="222">
        <v>4859704</v>
      </c>
      <c r="L310" s="220">
        <v>500</v>
      </c>
      <c r="M310" s="580"/>
      <c r="N310" s="581"/>
      <c r="O310" s="581"/>
      <c r="P310" s="582"/>
      <c r="Q310" s="223">
        <v>15000</v>
      </c>
      <c r="R310" s="223">
        <v>0</v>
      </c>
      <c r="S310" s="223">
        <v>0</v>
      </c>
      <c r="T310" s="223">
        <v>0</v>
      </c>
      <c r="U310" s="223">
        <v>0</v>
      </c>
      <c r="V310" s="223">
        <v>15000</v>
      </c>
      <c r="W310" s="216">
        <v>0</v>
      </c>
      <c r="X310" s="217">
        <v>0</v>
      </c>
      <c r="Y310" s="217">
        <v>0</v>
      </c>
      <c r="Z310" s="217">
        <v>15000000</v>
      </c>
      <c r="AA310" s="209"/>
    </row>
    <row r="311" spans="1:27" s="11" customFormat="1" ht="14.25" customHeight="1">
      <c r="A311" s="202"/>
      <c r="B311" s="218"/>
      <c r="C311" s="224"/>
      <c r="D311" s="225"/>
      <c r="E311" s="219"/>
      <c r="F311" s="579" t="s">
        <v>379</v>
      </c>
      <c r="G311" s="574"/>
      <c r="H311" s="575"/>
      <c r="I311" s="220">
        <v>905</v>
      </c>
      <c r="J311" s="221">
        <v>910</v>
      </c>
      <c r="K311" s="222">
        <v>4859705</v>
      </c>
      <c r="L311" s="220">
        <v>0</v>
      </c>
      <c r="M311" s="580"/>
      <c r="N311" s="581"/>
      <c r="O311" s="581"/>
      <c r="P311" s="582"/>
      <c r="Q311" s="223">
        <v>39132</v>
      </c>
      <c r="R311" s="223">
        <v>0</v>
      </c>
      <c r="S311" s="223">
        <v>0</v>
      </c>
      <c r="T311" s="223">
        <v>0</v>
      </c>
      <c r="U311" s="223">
        <v>0</v>
      </c>
      <c r="V311" s="223">
        <v>27101.3</v>
      </c>
      <c r="W311" s="216">
        <v>0</v>
      </c>
      <c r="X311" s="217">
        <v>0</v>
      </c>
      <c r="Y311" s="217">
        <v>0</v>
      </c>
      <c r="Z311" s="217">
        <v>39131980</v>
      </c>
      <c r="AA311" s="209"/>
    </row>
    <row r="312" spans="1:27" s="11" customFormat="1" ht="23.25" customHeight="1">
      <c r="A312" s="202"/>
      <c r="B312" s="218"/>
      <c r="C312" s="224"/>
      <c r="D312" s="225"/>
      <c r="E312" s="225"/>
      <c r="F312" s="219"/>
      <c r="G312" s="583" t="s">
        <v>207</v>
      </c>
      <c r="H312" s="575"/>
      <c r="I312" s="220">
        <v>905</v>
      </c>
      <c r="J312" s="221">
        <v>910</v>
      </c>
      <c r="K312" s="222">
        <v>4859705</v>
      </c>
      <c r="L312" s="220">
        <v>500</v>
      </c>
      <c r="M312" s="580"/>
      <c r="N312" s="581"/>
      <c r="O312" s="581"/>
      <c r="P312" s="582"/>
      <c r="Q312" s="223">
        <v>39132</v>
      </c>
      <c r="R312" s="223">
        <v>0</v>
      </c>
      <c r="S312" s="223">
        <v>0</v>
      </c>
      <c r="T312" s="223">
        <v>0</v>
      </c>
      <c r="U312" s="223">
        <v>0</v>
      </c>
      <c r="V312" s="223">
        <v>27101.3</v>
      </c>
      <c r="W312" s="216">
        <v>0</v>
      </c>
      <c r="X312" s="217">
        <v>0</v>
      </c>
      <c r="Y312" s="217">
        <v>0</v>
      </c>
      <c r="Z312" s="217">
        <v>39131980</v>
      </c>
      <c r="AA312" s="209"/>
    </row>
    <row r="313" spans="1:27" s="11" customFormat="1" ht="12" customHeight="1">
      <c r="A313" s="202"/>
      <c r="B313" s="218"/>
      <c r="C313" s="211"/>
      <c r="D313" s="579" t="s">
        <v>435</v>
      </c>
      <c r="E313" s="574"/>
      <c r="F313" s="574"/>
      <c r="G313" s="574"/>
      <c r="H313" s="575"/>
      <c r="I313" s="220">
        <v>905</v>
      </c>
      <c r="J313" s="221">
        <v>910</v>
      </c>
      <c r="K313" s="222">
        <v>4860000</v>
      </c>
      <c r="L313" s="220">
        <v>0</v>
      </c>
      <c r="M313" s="580"/>
      <c r="N313" s="581"/>
      <c r="O313" s="581"/>
      <c r="P313" s="582"/>
      <c r="Q313" s="223">
        <v>67133.6</v>
      </c>
      <c r="R313" s="223">
        <v>36622.2</v>
      </c>
      <c r="S313" s="223">
        <v>9603.1</v>
      </c>
      <c r="T313" s="223">
        <v>3464.3</v>
      </c>
      <c r="U313" s="223">
        <v>0</v>
      </c>
      <c r="V313" s="223">
        <v>1341.2</v>
      </c>
      <c r="W313" s="216">
        <v>0</v>
      </c>
      <c r="X313" s="217">
        <v>0</v>
      </c>
      <c r="Y313" s="217">
        <v>0</v>
      </c>
      <c r="Z313" s="217">
        <v>67133585</v>
      </c>
      <c r="AA313" s="209"/>
    </row>
    <row r="314" spans="1:27" s="11" customFormat="1" ht="24" customHeight="1">
      <c r="A314" s="202"/>
      <c r="B314" s="218"/>
      <c r="C314" s="224"/>
      <c r="D314" s="219"/>
      <c r="E314" s="579" t="s">
        <v>249</v>
      </c>
      <c r="F314" s="574"/>
      <c r="G314" s="574"/>
      <c r="H314" s="575"/>
      <c r="I314" s="220">
        <v>905</v>
      </c>
      <c r="J314" s="221">
        <v>910</v>
      </c>
      <c r="K314" s="222">
        <v>4869900</v>
      </c>
      <c r="L314" s="220">
        <v>0</v>
      </c>
      <c r="M314" s="580"/>
      <c r="N314" s="581"/>
      <c r="O314" s="581"/>
      <c r="P314" s="582"/>
      <c r="Q314" s="223">
        <v>67133.6</v>
      </c>
      <c r="R314" s="223">
        <v>36622.2</v>
      </c>
      <c r="S314" s="223">
        <v>9603.1</v>
      </c>
      <c r="T314" s="223">
        <v>3464.3</v>
      </c>
      <c r="U314" s="223">
        <v>0</v>
      </c>
      <c r="V314" s="223">
        <v>1341.2</v>
      </c>
      <c r="W314" s="216">
        <v>0</v>
      </c>
      <c r="X314" s="217">
        <v>0</v>
      </c>
      <c r="Y314" s="217">
        <v>0</v>
      </c>
      <c r="Z314" s="217">
        <v>67133585</v>
      </c>
      <c r="AA314" s="209"/>
    </row>
    <row r="315" spans="1:27" s="11" customFormat="1" ht="27.75" customHeight="1">
      <c r="A315" s="202"/>
      <c r="B315" s="218"/>
      <c r="C315" s="224"/>
      <c r="D315" s="225"/>
      <c r="E315" s="225"/>
      <c r="F315" s="219"/>
      <c r="G315" s="583" t="s">
        <v>497</v>
      </c>
      <c r="H315" s="575"/>
      <c r="I315" s="220">
        <v>905</v>
      </c>
      <c r="J315" s="221">
        <v>910</v>
      </c>
      <c r="K315" s="222">
        <v>4869900</v>
      </c>
      <c r="L315" s="220">
        <v>1</v>
      </c>
      <c r="M315" s="580"/>
      <c r="N315" s="581"/>
      <c r="O315" s="581"/>
      <c r="P315" s="582"/>
      <c r="Q315" s="223">
        <v>447.6</v>
      </c>
      <c r="R315" s="223">
        <v>0</v>
      </c>
      <c r="S315" s="223">
        <v>447.6</v>
      </c>
      <c r="T315" s="223">
        <v>0</v>
      </c>
      <c r="U315" s="223">
        <v>0</v>
      </c>
      <c r="V315" s="223">
        <v>0</v>
      </c>
      <c r="W315" s="216">
        <v>0</v>
      </c>
      <c r="X315" s="217">
        <v>0</v>
      </c>
      <c r="Y315" s="217">
        <v>0</v>
      </c>
      <c r="Z315" s="217">
        <v>447585</v>
      </c>
      <c r="AA315" s="209"/>
    </row>
    <row r="316" spans="1:27" s="11" customFormat="1" ht="77.25" customHeight="1">
      <c r="A316" s="202"/>
      <c r="B316" s="218"/>
      <c r="C316" s="224"/>
      <c r="D316" s="225"/>
      <c r="E316" s="219"/>
      <c r="F316" s="579" t="s">
        <v>436</v>
      </c>
      <c r="G316" s="574"/>
      <c r="H316" s="575"/>
      <c r="I316" s="220">
        <v>905</v>
      </c>
      <c r="J316" s="221">
        <v>910</v>
      </c>
      <c r="K316" s="222">
        <v>4869901</v>
      </c>
      <c r="L316" s="220">
        <v>0</v>
      </c>
      <c r="M316" s="580"/>
      <c r="N316" s="581"/>
      <c r="O316" s="581"/>
      <c r="P316" s="582"/>
      <c r="Q316" s="223">
        <v>66686</v>
      </c>
      <c r="R316" s="223">
        <v>36622.2</v>
      </c>
      <c r="S316" s="223">
        <v>9155.5</v>
      </c>
      <c r="T316" s="223">
        <v>3464.3</v>
      </c>
      <c r="U316" s="223">
        <v>0</v>
      </c>
      <c r="V316" s="223">
        <v>1341.2</v>
      </c>
      <c r="W316" s="216">
        <v>0</v>
      </c>
      <c r="X316" s="217">
        <v>0</v>
      </c>
      <c r="Y316" s="217">
        <v>0</v>
      </c>
      <c r="Z316" s="217">
        <v>66686000</v>
      </c>
      <c r="AA316" s="209"/>
    </row>
    <row r="317" spans="1:27" s="11" customFormat="1" ht="23.25" customHeight="1">
      <c r="A317" s="202"/>
      <c r="B317" s="218"/>
      <c r="C317" s="224"/>
      <c r="D317" s="225"/>
      <c r="E317" s="225"/>
      <c r="F317" s="219"/>
      <c r="G317" s="583" t="s">
        <v>497</v>
      </c>
      <c r="H317" s="575"/>
      <c r="I317" s="220">
        <v>905</v>
      </c>
      <c r="J317" s="221">
        <v>910</v>
      </c>
      <c r="K317" s="222">
        <v>4869901</v>
      </c>
      <c r="L317" s="220">
        <v>1</v>
      </c>
      <c r="M317" s="580"/>
      <c r="N317" s="581"/>
      <c r="O317" s="581"/>
      <c r="P317" s="582"/>
      <c r="Q317" s="223">
        <v>66686</v>
      </c>
      <c r="R317" s="223">
        <v>36622.2</v>
      </c>
      <c r="S317" s="223">
        <v>9155.5</v>
      </c>
      <c r="T317" s="223">
        <v>3464.3</v>
      </c>
      <c r="U317" s="223">
        <v>0</v>
      </c>
      <c r="V317" s="223">
        <v>1341.2</v>
      </c>
      <c r="W317" s="216">
        <v>0</v>
      </c>
      <c r="X317" s="217">
        <v>0</v>
      </c>
      <c r="Y317" s="217">
        <v>0</v>
      </c>
      <c r="Z317" s="217">
        <v>66686000</v>
      </c>
      <c r="AA317" s="209"/>
    </row>
    <row r="318" spans="1:27" s="11" customFormat="1" ht="30.75" customHeight="1">
      <c r="A318" s="202"/>
      <c r="B318" s="218"/>
      <c r="C318" s="211"/>
      <c r="D318" s="579" t="s">
        <v>270</v>
      </c>
      <c r="E318" s="574"/>
      <c r="F318" s="574"/>
      <c r="G318" s="574"/>
      <c r="H318" s="575"/>
      <c r="I318" s="220">
        <v>905</v>
      </c>
      <c r="J318" s="221">
        <v>910</v>
      </c>
      <c r="K318" s="222">
        <v>7950000</v>
      </c>
      <c r="L318" s="220">
        <v>0</v>
      </c>
      <c r="M318" s="580"/>
      <c r="N318" s="581"/>
      <c r="O318" s="581"/>
      <c r="P318" s="582"/>
      <c r="Q318" s="223">
        <v>10157.3</v>
      </c>
      <c r="R318" s="223">
        <v>0</v>
      </c>
      <c r="S318" s="223">
        <v>0</v>
      </c>
      <c r="T318" s="223">
        <v>0</v>
      </c>
      <c r="U318" s="223">
        <v>0</v>
      </c>
      <c r="V318" s="223">
        <v>9946.8</v>
      </c>
      <c r="W318" s="216">
        <v>0</v>
      </c>
      <c r="X318" s="217">
        <v>0</v>
      </c>
      <c r="Y318" s="217">
        <v>0</v>
      </c>
      <c r="Z318" s="217">
        <v>10157283</v>
      </c>
      <c r="AA318" s="209"/>
    </row>
    <row r="319" spans="1:27" s="11" customFormat="1" ht="54" customHeight="1">
      <c r="A319" s="202"/>
      <c r="B319" s="218"/>
      <c r="C319" s="224"/>
      <c r="D319" s="225"/>
      <c r="E319" s="219"/>
      <c r="F319" s="579" t="s">
        <v>438</v>
      </c>
      <c r="G319" s="574"/>
      <c r="H319" s="575"/>
      <c r="I319" s="220">
        <v>905</v>
      </c>
      <c r="J319" s="221">
        <v>910</v>
      </c>
      <c r="K319" s="222">
        <v>7950004</v>
      </c>
      <c r="L319" s="220">
        <v>0</v>
      </c>
      <c r="M319" s="580"/>
      <c r="N319" s="581"/>
      <c r="O319" s="581"/>
      <c r="P319" s="582"/>
      <c r="Q319" s="223">
        <v>6834.6</v>
      </c>
      <c r="R319" s="223">
        <v>0</v>
      </c>
      <c r="S319" s="223">
        <v>0</v>
      </c>
      <c r="T319" s="223">
        <v>0</v>
      </c>
      <c r="U319" s="223">
        <v>0</v>
      </c>
      <c r="V319" s="223">
        <v>6834.6</v>
      </c>
      <c r="W319" s="216">
        <v>0</v>
      </c>
      <c r="X319" s="217">
        <v>0</v>
      </c>
      <c r="Y319" s="217">
        <v>0</v>
      </c>
      <c r="Z319" s="217">
        <v>6834625</v>
      </c>
      <c r="AA319" s="209"/>
    </row>
    <row r="320" spans="1:27" s="11" customFormat="1" ht="25.5" customHeight="1">
      <c r="A320" s="202"/>
      <c r="B320" s="218"/>
      <c r="C320" s="224"/>
      <c r="D320" s="225"/>
      <c r="E320" s="225"/>
      <c r="F320" s="219"/>
      <c r="G320" s="583" t="s">
        <v>207</v>
      </c>
      <c r="H320" s="575"/>
      <c r="I320" s="220">
        <v>905</v>
      </c>
      <c r="J320" s="221">
        <v>910</v>
      </c>
      <c r="K320" s="222">
        <v>7950004</v>
      </c>
      <c r="L320" s="220">
        <v>500</v>
      </c>
      <c r="M320" s="580"/>
      <c r="N320" s="581"/>
      <c r="O320" s="581"/>
      <c r="P320" s="582"/>
      <c r="Q320" s="223">
        <v>6834.6</v>
      </c>
      <c r="R320" s="223">
        <v>0</v>
      </c>
      <c r="S320" s="223">
        <v>0</v>
      </c>
      <c r="T320" s="223">
        <v>0</v>
      </c>
      <c r="U320" s="223">
        <v>0</v>
      </c>
      <c r="V320" s="223">
        <v>6834.6</v>
      </c>
      <c r="W320" s="216">
        <v>0</v>
      </c>
      <c r="X320" s="217">
        <v>0</v>
      </c>
      <c r="Y320" s="217">
        <v>0</v>
      </c>
      <c r="Z320" s="217">
        <v>6834625</v>
      </c>
      <c r="AA320" s="209"/>
    </row>
    <row r="321" spans="1:27" s="11" customFormat="1" ht="36" customHeight="1">
      <c r="A321" s="202"/>
      <c r="B321" s="218"/>
      <c r="C321" s="224"/>
      <c r="D321" s="225"/>
      <c r="E321" s="219"/>
      <c r="F321" s="579" t="s">
        <v>439</v>
      </c>
      <c r="G321" s="574"/>
      <c r="H321" s="575"/>
      <c r="I321" s="220">
        <v>905</v>
      </c>
      <c r="J321" s="221">
        <v>910</v>
      </c>
      <c r="K321" s="222">
        <v>7950016</v>
      </c>
      <c r="L321" s="220">
        <v>0</v>
      </c>
      <c r="M321" s="580"/>
      <c r="N321" s="581"/>
      <c r="O321" s="581"/>
      <c r="P321" s="582"/>
      <c r="Q321" s="223">
        <v>3322.7</v>
      </c>
      <c r="R321" s="223">
        <v>0</v>
      </c>
      <c r="S321" s="223">
        <v>0</v>
      </c>
      <c r="T321" s="223">
        <v>0</v>
      </c>
      <c r="U321" s="223">
        <v>0</v>
      </c>
      <c r="V321" s="223">
        <v>3112.2</v>
      </c>
      <c r="W321" s="216">
        <v>0</v>
      </c>
      <c r="X321" s="217">
        <v>0</v>
      </c>
      <c r="Y321" s="217">
        <v>0</v>
      </c>
      <c r="Z321" s="217">
        <v>3322658</v>
      </c>
      <c r="AA321" s="209"/>
    </row>
    <row r="322" spans="1:27" s="11" customFormat="1" ht="26.25" customHeight="1">
      <c r="A322" s="202"/>
      <c r="B322" s="218"/>
      <c r="C322" s="224"/>
      <c r="D322" s="225"/>
      <c r="E322" s="225"/>
      <c r="F322" s="219"/>
      <c r="G322" s="583" t="s">
        <v>207</v>
      </c>
      <c r="H322" s="575"/>
      <c r="I322" s="220">
        <v>905</v>
      </c>
      <c r="J322" s="221">
        <v>910</v>
      </c>
      <c r="K322" s="222">
        <v>7950016</v>
      </c>
      <c r="L322" s="220">
        <v>500</v>
      </c>
      <c r="M322" s="580"/>
      <c r="N322" s="581"/>
      <c r="O322" s="581"/>
      <c r="P322" s="582"/>
      <c r="Q322" s="223">
        <v>3322.7</v>
      </c>
      <c r="R322" s="223">
        <v>0</v>
      </c>
      <c r="S322" s="223">
        <v>0</v>
      </c>
      <c r="T322" s="223">
        <v>0</v>
      </c>
      <c r="U322" s="223">
        <v>0</v>
      </c>
      <c r="V322" s="223">
        <v>3112.2</v>
      </c>
      <c r="W322" s="216">
        <v>0</v>
      </c>
      <c r="X322" s="217">
        <v>0</v>
      </c>
      <c r="Y322" s="217">
        <v>0</v>
      </c>
      <c r="Z322" s="217">
        <v>3322658</v>
      </c>
      <c r="AA322" s="209"/>
    </row>
    <row r="323" spans="1:27" s="11" customFormat="1" ht="29.25" customHeight="1">
      <c r="A323" s="202"/>
      <c r="B323" s="210"/>
      <c r="C323" s="573" t="s">
        <v>468</v>
      </c>
      <c r="D323" s="574"/>
      <c r="E323" s="574"/>
      <c r="F323" s="574"/>
      <c r="G323" s="574"/>
      <c r="H323" s="575"/>
      <c r="I323" s="212">
        <v>905</v>
      </c>
      <c r="J323" s="213">
        <v>1006</v>
      </c>
      <c r="K323" s="214">
        <v>0</v>
      </c>
      <c r="L323" s="212">
        <v>0</v>
      </c>
      <c r="M323" s="576"/>
      <c r="N323" s="577"/>
      <c r="O323" s="577"/>
      <c r="P323" s="578"/>
      <c r="Q323" s="215">
        <v>3225.3</v>
      </c>
      <c r="R323" s="215">
        <v>0</v>
      </c>
      <c r="S323" s="215">
        <v>0</v>
      </c>
      <c r="T323" s="215">
        <v>0</v>
      </c>
      <c r="U323" s="215">
        <v>0</v>
      </c>
      <c r="V323" s="215">
        <v>0</v>
      </c>
      <c r="W323" s="216">
        <v>0</v>
      </c>
      <c r="X323" s="217">
        <v>0</v>
      </c>
      <c r="Y323" s="217">
        <v>0</v>
      </c>
      <c r="Z323" s="217">
        <v>3225273</v>
      </c>
      <c r="AA323" s="209"/>
    </row>
    <row r="324" spans="1:27" s="11" customFormat="1" ht="24.75" customHeight="1">
      <c r="A324" s="202"/>
      <c r="B324" s="218"/>
      <c r="C324" s="211"/>
      <c r="D324" s="579" t="s">
        <v>473</v>
      </c>
      <c r="E324" s="574"/>
      <c r="F324" s="574"/>
      <c r="G324" s="574"/>
      <c r="H324" s="575"/>
      <c r="I324" s="220">
        <v>905</v>
      </c>
      <c r="J324" s="221">
        <v>1006</v>
      </c>
      <c r="K324" s="222">
        <v>5140000</v>
      </c>
      <c r="L324" s="220">
        <v>0</v>
      </c>
      <c r="M324" s="580"/>
      <c r="N324" s="581"/>
      <c r="O324" s="581"/>
      <c r="P324" s="582"/>
      <c r="Q324" s="223">
        <v>3200</v>
      </c>
      <c r="R324" s="223">
        <v>0</v>
      </c>
      <c r="S324" s="223">
        <v>0</v>
      </c>
      <c r="T324" s="223">
        <v>0</v>
      </c>
      <c r="U324" s="223">
        <v>0</v>
      </c>
      <c r="V324" s="223">
        <v>0</v>
      </c>
      <c r="W324" s="216">
        <v>0</v>
      </c>
      <c r="X324" s="217">
        <v>0</v>
      </c>
      <c r="Y324" s="217">
        <v>0</v>
      </c>
      <c r="Z324" s="217">
        <v>3200000</v>
      </c>
      <c r="AA324" s="209"/>
    </row>
    <row r="325" spans="1:27" s="11" customFormat="1" ht="21.75" customHeight="1">
      <c r="A325" s="202"/>
      <c r="B325" s="218"/>
      <c r="C325" s="224"/>
      <c r="D325" s="219"/>
      <c r="E325" s="579" t="s">
        <v>474</v>
      </c>
      <c r="F325" s="574"/>
      <c r="G325" s="574"/>
      <c r="H325" s="575"/>
      <c r="I325" s="220">
        <v>905</v>
      </c>
      <c r="J325" s="221">
        <v>1006</v>
      </c>
      <c r="K325" s="222">
        <v>5140100</v>
      </c>
      <c r="L325" s="220">
        <v>0</v>
      </c>
      <c r="M325" s="580"/>
      <c r="N325" s="581"/>
      <c r="O325" s="581"/>
      <c r="P325" s="582"/>
      <c r="Q325" s="223">
        <v>3200</v>
      </c>
      <c r="R325" s="223">
        <v>0</v>
      </c>
      <c r="S325" s="223">
        <v>0</v>
      </c>
      <c r="T325" s="223">
        <v>0</v>
      </c>
      <c r="U325" s="223">
        <v>0</v>
      </c>
      <c r="V325" s="223">
        <v>0</v>
      </c>
      <c r="W325" s="216">
        <v>0</v>
      </c>
      <c r="X325" s="217">
        <v>0</v>
      </c>
      <c r="Y325" s="217">
        <v>0</v>
      </c>
      <c r="Z325" s="217">
        <v>3200000</v>
      </c>
      <c r="AA325" s="209"/>
    </row>
    <row r="326" spans="1:27" s="11" customFormat="1" ht="21.75" customHeight="1">
      <c r="A326" s="202"/>
      <c r="B326" s="218"/>
      <c r="C326" s="224"/>
      <c r="D326" s="225"/>
      <c r="E326" s="219"/>
      <c r="F326" s="579" t="s">
        <v>475</v>
      </c>
      <c r="G326" s="574"/>
      <c r="H326" s="575"/>
      <c r="I326" s="220">
        <v>905</v>
      </c>
      <c r="J326" s="221">
        <v>1006</v>
      </c>
      <c r="K326" s="222">
        <v>5140103</v>
      </c>
      <c r="L326" s="220">
        <v>0</v>
      </c>
      <c r="M326" s="580"/>
      <c r="N326" s="581"/>
      <c r="O326" s="581"/>
      <c r="P326" s="582"/>
      <c r="Q326" s="223">
        <v>3200</v>
      </c>
      <c r="R326" s="223">
        <v>0</v>
      </c>
      <c r="S326" s="223">
        <v>0</v>
      </c>
      <c r="T326" s="223">
        <v>0</v>
      </c>
      <c r="U326" s="223">
        <v>0</v>
      </c>
      <c r="V326" s="223">
        <v>0</v>
      </c>
      <c r="W326" s="216">
        <v>0</v>
      </c>
      <c r="X326" s="217">
        <v>0</v>
      </c>
      <c r="Y326" s="217">
        <v>0</v>
      </c>
      <c r="Z326" s="217">
        <v>3200000</v>
      </c>
      <c r="AA326" s="209"/>
    </row>
    <row r="327" spans="1:27" s="11" customFormat="1" ht="25.5" customHeight="1">
      <c r="A327" s="202"/>
      <c r="B327" s="218"/>
      <c r="C327" s="224"/>
      <c r="D327" s="225"/>
      <c r="E327" s="225"/>
      <c r="F327" s="219"/>
      <c r="G327" s="583" t="s">
        <v>207</v>
      </c>
      <c r="H327" s="575"/>
      <c r="I327" s="220">
        <v>905</v>
      </c>
      <c r="J327" s="221">
        <v>1006</v>
      </c>
      <c r="K327" s="222">
        <v>5140103</v>
      </c>
      <c r="L327" s="220">
        <v>500</v>
      </c>
      <c r="M327" s="580"/>
      <c r="N327" s="581"/>
      <c r="O327" s="581"/>
      <c r="P327" s="582"/>
      <c r="Q327" s="223">
        <v>3200</v>
      </c>
      <c r="R327" s="223">
        <v>0</v>
      </c>
      <c r="S327" s="223">
        <v>0</v>
      </c>
      <c r="T327" s="223">
        <v>0</v>
      </c>
      <c r="U327" s="223">
        <v>0</v>
      </c>
      <c r="V327" s="223">
        <v>0</v>
      </c>
      <c r="W327" s="216">
        <v>0</v>
      </c>
      <c r="X327" s="217">
        <v>0</v>
      </c>
      <c r="Y327" s="217">
        <v>0</v>
      </c>
      <c r="Z327" s="217">
        <v>3200000</v>
      </c>
      <c r="AA327" s="209"/>
    </row>
    <row r="328" spans="1:27" s="11" customFormat="1" ht="25.5" customHeight="1">
      <c r="A328" s="202"/>
      <c r="B328" s="218"/>
      <c r="C328" s="211"/>
      <c r="D328" s="579" t="s">
        <v>270</v>
      </c>
      <c r="E328" s="574"/>
      <c r="F328" s="574"/>
      <c r="G328" s="574"/>
      <c r="H328" s="575"/>
      <c r="I328" s="220">
        <v>905</v>
      </c>
      <c r="J328" s="221">
        <v>1006</v>
      </c>
      <c r="K328" s="222">
        <v>7950000</v>
      </c>
      <c r="L328" s="220">
        <v>0</v>
      </c>
      <c r="M328" s="580"/>
      <c r="N328" s="581"/>
      <c r="O328" s="581"/>
      <c r="P328" s="582"/>
      <c r="Q328" s="223">
        <v>25.3</v>
      </c>
      <c r="R328" s="223">
        <v>0</v>
      </c>
      <c r="S328" s="223">
        <v>0</v>
      </c>
      <c r="T328" s="223">
        <v>0</v>
      </c>
      <c r="U328" s="223">
        <v>0</v>
      </c>
      <c r="V328" s="223">
        <v>0</v>
      </c>
      <c r="W328" s="216">
        <v>0</v>
      </c>
      <c r="X328" s="217">
        <v>0</v>
      </c>
      <c r="Y328" s="217">
        <v>0</v>
      </c>
      <c r="Z328" s="217">
        <v>25273</v>
      </c>
      <c r="AA328" s="209"/>
    </row>
    <row r="329" spans="1:27" s="11" customFormat="1" ht="51.75" customHeight="1">
      <c r="A329" s="202"/>
      <c r="B329" s="218"/>
      <c r="C329" s="224"/>
      <c r="D329" s="225"/>
      <c r="E329" s="219"/>
      <c r="F329" s="579" t="s">
        <v>477</v>
      </c>
      <c r="G329" s="574"/>
      <c r="H329" s="575"/>
      <c r="I329" s="220">
        <v>905</v>
      </c>
      <c r="J329" s="221">
        <v>1006</v>
      </c>
      <c r="K329" s="222">
        <v>7950006</v>
      </c>
      <c r="L329" s="220">
        <v>0</v>
      </c>
      <c r="M329" s="580"/>
      <c r="N329" s="581"/>
      <c r="O329" s="581"/>
      <c r="P329" s="582"/>
      <c r="Q329" s="223">
        <v>25.3</v>
      </c>
      <c r="R329" s="223">
        <v>0</v>
      </c>
      <c r="S329" s="223">
        <v>0</v>
      </c>
      <c r="T329" s="223">
        <v>0</v>
      </c>
      <c r="U329" s="223">
        <v>0</v>
      </c>
      <c r="V329" s="223">
        <v>0</v>
      </c>
      <c r="W329" s="216">
        <v>0</v>
      </c>
      <c r="X329" s="217">
        <v>0</v>
      </c>
      <c r="Y329" s="217">
        <v>0</v>
      </c>
      <c r="Z329" s="217">
        <v>25273</v>
      </c>
      <c r="AA329" s="209"/>
    </row>
    <row r="330" spans="1:27" s="11" customFormat="1" ht="25.5" customHeight="1">
      <c r="A330" s="202"/>
      <c r="B330" s="218"/>
      <c r="C330" s="224"/>
      <c r="D330" s="225"/>
      <c r="E330" s="225"/>
      <c r="F330" s="219"/>
      <c r="G330" s="583" t="s">
        <v>207</v>
      </c>
      <c r="H330" s="575"/>
      <c r="I330" s="220">
        <v>905</v>
      </c>
      <c r="J330" s="221">
        <v>1006</v>
      </c>
      <c r="K330" s="222">
        <v>7950006</v>
      </c>
      <c r="L330" s="220">
        <v>500</v>
      </c>
      <c r="M330" s="580"/>
      <c r="N330" s="581"/>
      <c r="O330" s="581"/>
      <c r="P330" s="582"/>
      <c r="Q330" s="223">
        <v>25.3</v>
      </c>
      <c r="R330" s="223">
        <v>0</v>
      </c>
      <c r="S330" s="223">
        <v>0</v>
      </c>
      <c r="T330" s="223">
        <v>0</v>
      </c>
      <c r="U330" s="223">
        <v>0</v>
      </c>
      <c r="V330" s="223">
        <v>0</v>
      </c>
      <c r="W330" s="216">
        <v>0</v>
      </c>
      <c r="X330" s="217">
        <v>0</v>
      </c>
      <c r="Y330" s="217">
        <v>0</v>
      </c>
      <c r="Z330" s="217">
        <v>25273</v>
      </c>
      <c r="AA330" s="209"/>
    </row>
    <row r="331" spans="1:27" s="11" customFormat="1" ht="24.75" customHeight="1">
      <c r="A331" s="202"/>
      <c r="B331" s="584" t="s">
        <v>498</v>
      </c>
      <c r="C331" s="574"/>
      <c r="D331" s="574"/>
      <c r="E331" s="574"/>
      <c r="F331" s="574"/>
      <c r="G331" s="574"/>
      <c r="H331" s="575"/>
      <c r="I331" s="226">
        <v>906</v>
      </c>
      <c r="J331" s="227">
        <v>0</v>
      </c>
      <c r="K331" s="228">
        <v>0</v>
      </c>
      <c r="L331" s="226">
        <v>0</v>
      </c>
      <c r="M331" s="585"/>
      <c r="N331" s="586"/>
      <c r="O331" s="586"/>
      <c r="P331" s="587"/>
      <c r="Q331" s="229">
        <v>27785.1</v>
      </c>
      <c r="R331" s="229">
        <v>15411</v>
      </c>
      <c r="S331" s="229">
        <v>2315</v>
      </c>
      <c r="T331" s="229">
        <v>0</v>
      </c>
      <c r="U331" s="229">
        <v>0</v>
      </c>
      <c r="V331" s="229">
        <v>565</v>
      </c>
      <c r="W331" s="216">
        <v>0</v>
      </c>
      <c r="X331" s="217">
        <v>0</v>
      </c>
      <c r="Y331" s="217">
        <v>0</v>
      </c>
      <c r="Z331" s="217">
        <v>27785100</v>
      </c>
      <c r="AA331" s="209"/>
    </row>
    <row r="332" spans="1:27" s="11" customFormat="1" ht="57.75" customHeight="1">
      <c r="A332" s="202"/>
      <c r="B332" s="210"/>
      <c r="C332" s="573" t="s">
        <v>204</v>
      </c>
      <c r="D332" s="574"/>
      <c r="E332" s="574"/>
      <c r="F332" s="574"/>
      <c r="G332" s="574"/>
      <c r="H332" s="575"/>
      <c r="I332" s="212">
        <v>906</v>
      </c>
      <c r="J332" s="213">
        <v>103</v>
      </c>
      <c r="K332" s="214">
        <v>0</v>
      </c>
      <c r="L332" s="212">
        <v>0</v>
      </c>
      <c r="M332" s="576"/>
      <c r="N332" s="577"/>
      <c r="O332" s="577"/>
      <c r="P332" s="578"/>
      <c r="Q332" s="215">
        <v>27363.1</v>
      </c>
      <c r="R332" s="215">
        <v>15411</v>
      </c>
      <c r="S332" s="215">
        <v>2315</v>
      </c>
      <c r="T332" s="215">
        <v>0</v>
      </c>
      <c r="U332" s="215">
        <v>0</v>
      </c>
      <c r="V332" s="215">
        <v>565</v>
      </c>
      <c r="W332" s="216">
        <v>0</v>
      </c>
      <c r="X332" s="217">
        <v>0</v>
      </c>
      <c r="Y332" s="217">
        <v>0</v>
      </c>
      <c r="Z332" s="217">
        <v>27363100</v>
      </c>
      <c r="AA332" s="209"/>
    </row>
    <row r="333" spans="1:27" s="11" customFormat="1" ht="30.75" customHeight="1">
      <c r="A333" s="202"/>
      <c r="B333" s="218"/>
      <c r="C333" s="211"/>
      <c r="D333" s="579" t="s">
        <v>201</v>
      </c>
      <c r="E333" s="574"/>
      <c r="F333" s="574"/>
      <c r="G333" s="574"/>
      <c r="H333" s="575"/>
      <c r="I333" s="220">
        <v>906</v>
      </c>
      <c r="J333" s="221">
        <v>103</v>
      </c>
      <c r="K333" s="222">
        <v>20000</v>
      </c>
      <c r="L333" s="220">
        <v>0</v>
      </c>
      <c r="M333" s="580"/>
      <c r="N333" s="581"/>
      <c r="O333" s="581"/>
      <c r="P333" s="582"/>
      <c r="Q333" s="223">
        <v>27363.1</v>
      </c>
      <c r="R333" s="223">
        <v>15411</v>
      </c>
      <c r="S333" s="223">
        <v>2315</v>
      </c>
      <c r="T333" s="223">
        <v>0</v>
      </c>
      <c r="U333" s="223">
        <v>0</v>
      </c>
      <c r="V333" s="223">
        <v>565</v>
      </c>
      <c r="W333" s="216">
        <v>0</v>
      </c>
      <c r="X333" s="217">
        <v>0</v>
      </c>
      <c r="Y333" s="217">
        <v>0</v>
      </c>
      <c r="Z333" s="217">
        <v>27363100</v>
      </c>
      <c r="AA333" s="209"/>
    </row>
    <row r="334" spans="1:27" s="11" customFormat="1" ht="12" customHeight="1">
      <c r="A334" s="202"/>
      <c r="B334" s="218"/>
      <c r="C334" s="224"/>
      <c r="D334" s="219"/>
      <c r="E334" s="579" t="s">
        <v>205</v>
      </c>
      <c r="F334" s="574"/>
      <c r="G334" s="574"/>
      <c r="H334" s="575"/>
      <c r="I334" s="220">
        <v>906</v>
      </c>
      <c r="J334" s="221">
        <v>103</v>
      </c>
      <c r="K334" s="222">
        <v>20400</v>
      </c>
      <c r="L334" s="220">
        <v>0</v>
      </c>
      <c r="M334" s="580"/>
      <c r="N334" s="581"/>
      <c r="O334" s="581"/>
      <c r="P334" s="582"/>
      <c r="Q334" s="223">
        <v>21489.1</v>
      </c>
      <c r="R334" s="223">
        <v>10040</v>
      </c>
      <c r="S334" s="223">
        <v>1907</v>
      </c>
      <c r="T334" s="223">
        <v>0</v>
      </c>
      <c r="U334" s="223">
        <v>0</v>
      </c>
      <c r="V334" s="223">
        <v>565</v>
      </c>
      <c r="W334" s="216">
        <v>0</v>
      </c>
      <c r="X334" s="217">
        <v>0</v>
      </c>
      <c r="Y334" s="217">
        <v>0</v>
      </c>
      <c r="Z334" s="217">
        <v>21489100</v>
      </c>
      <c r="AA334" s="209"/>
    </row>
    <row r="335" spans="1:27" s="11" customFormat="1" ht="26.25" customHeight="1">
      <c r="A335" s="202"/>
      <c r="B335" s="218"/>
      <c r="C335" s="224"/>
      <c r="D335" s="225"/>
      <c r="E335" s="219"/>
      <c r="F335" s="579" t="s">
        <v>206</v>
      </c>
      <c r="G335" s="574"/>
      <c r="H335" s="575"/>
      <c r="I335" s="220">
        <v>906</v>
      </c>
      <c r="J335" s="221">
        <v>103</v>
      </c>
      <c r="K335" s="222">
        <v>20406</v>
      </c>
      <c r="L335" s="220">
        <v>0</v>
      </c>
      <c r="M335" s="580"/>
      <c r="N335" s="581"/>
      <c r="O335" s="581"/>
      <c r="P335" s="582"/>
      <c r="Q335" s="223">
        <v>21489.1</v>
      </c>
      <c r="R335" s="223">
        <v>10040</v>
      </c>
      <c r="S335" s="223">
        <v>1907</v>
      </c>
      <c r="T335" s="223">
        <v>0</v>
      </c>
      <c r="U335" s="223">
        <v>0</v>
      </c>
      <c r="V335" s="223">
        <v>565</v>
      </c>
      <c r="W335" s="216">
        <v>0</v>
      </c>
      <c r="X335" s="217">
        <v>0</v>
      </c>
      <c r="Y335" s="217">
        <v>0</v>
      </c>
      <c r="Z335" s="217">
        <v>21489100</v>
      </c>
      <c r="AA335" s="209"/>
    </row>
    <row r="336" spans="1:27" s="11" customFormat="1" ht="24.75" customHeight="1">
      <c r="A336" s="202"/>
      <c r="B336" s="218"/>
      <c r="C336" s="224"/>
      <c r="D336" s="225"/>
      <c r="E336" s="225"/>
      <c r="F336" s="219"/>
      <c r="G336" s="583" t="s">
        <v>207</v>
      </c>
      <c r="H336" s="575"/>
      <c r="I336" s="220">
        <v>906</v>
      </c>
      <c r="J336" s="221">
        <v>103</v>
      </c>
      <c r="K336" s="222">
        <v>20406</v>
      </c>
      <c r="L336" s="220">
        <v>500</v>
      </c>
      <c r="M336" s="580"/>
      <c r="N336" s="581"/>
      <c r="O336" s="581"/>
      <c r="P336" s="582"/>
      <c r="Q336" s="223">
        <v>21489.1</v>
      </c>
      <c r="R336" s="223">
        <v>10040</v>
      </c>
      <c r="S336" s="223">
        <v>1907</v>
      </c>
      <c r="T336" s="223">
        <v>0</v>
      </c>
      <c r="U336" s="223">
        <v>0</v>
      </c>
      <c r="V336" s="223">
        <v>565</v>
      </c>
      <c r="W336" s="216">
        <v>0</v>
      </c>
      <c r="X336" s="217">
        <v>0</v>
      </c>
      <c r="Y336" s="217">
        <v>0</v>
      </c>
      <c r="Z336" s="217">
        <v>21489100</v>
      </c>
      <c r="AA336" s="209"/>
    </row>
    <row r="337" spans="1:27" s="11" customFormat="1" ht="22.5" customHeight="1">
      <c r="A337" s="202"/>
      <c r="B337" s="218"/>
      <c r="C337" s="224"/>
      <c r="D337" s="219"/>
      <c r="E337" s="579" t="s">
        <v>208</v>
      </c>
      <c r="F337" s="574"/>
      <c r="G337" s="574"/>
      <c r="H337" s="575"/>
      <c r="I337" s="220">
        <v>906</v>
      </c>
      <c r="J337" s="221">
        <v>103</v>
      </c>
      <c r="K337" s="222">
        <v>21100</v>
      </c>
      <c r="L337" s="220">
        <v>0</v>
      </c>
      <c r="M337" s="580"/>
      <c r="N337" s="581"/>
      <c r="O337" s="581"/>
      <c r="P337" s="582"/>
      <c r="Q337" s="223">
        <v>2265</v>
      </c>
      <c r="R337" s="223">
        <v>2115</v>
      </c>
      <c r="S337" s="223">
        <v>148</v>
      </c>
      <c r="T337" s="223">
        <v>0</v>
      </c>
      <c r="U337" s="223">
        <v>0</v>
      </c>
      <c r="V337" s="223">
        <v>0</v>
      </c>
      <c r="W337" s="216">
        <v>0</v>
      </c>
      <c r="X337" s="217">
        <v>0</v>
      </c>
      <c r="Y337" s="217">
        <v>0</v>
      </c>
      <c r="Z337" s="217">
        <v>2265000</v>
      </c>
      <c r="AA337" s="209"/>
    </row>
    <row r="338" spans="1:27" s="11" customFormat="1" ht="22.5" customHeight="1">
      <c r="A338" s="202"/>
      <c r="B338" s="218"/>
      <c r="C338" s="224"/>
      <c r="D338" s="225"/>
      <c r="E338" s="225"/>
      <c r="F338" s="219"/>
      <c r="G338" s="583" t="s">
        <v>207</v>
      </c>
      <c r="H338" s="575"/>
      <c r="I338" s="220">
        <v>906</v>
      </c>
      <c r="J338" s="221">
        <v>103</v>
      </c>
      <c r="K338" s="222">
        <v>21100</v>
      </c>
      <c r="L338" s="220">
        <v>500</v>
      </c>
      <c r="M338" s="580"/>
      <c r="N338" s="581"/>
      <c r="O338" s="581"/>
      <c r="P338" s="582"/>
      <c r="Q338" s="223">
        <v>2265</v>
      </c>
      <c r="R338" s="223">
        <v>2115</v>
      </c>
      <c r="S338" s="223">
        <v>148</v>
      </c>
      <c r="T338" s="223">
        <v>0</v>
      </c>
      <c r="U338" s="223">
        <v>0</v>
      </c>
      <c r="V338" s="223">
        <v>0</v>
      </c>
      <c r="W338" s="216">
        <v>0</v>
      </c>
      <c r="X338" s="217">
        <v>0</v>
      </c>
      <c r="Y338" s="217">
        <v>0</v>
      </c>
      <c r="Z338" s="217">
        <v>2265000</v>
      </c>
      <c r="AA338" s="209"/>
    </row>
    <row r="339" spans="1:27" s="11" customFormat="1" ht="24" customHeight="1">
      <c r="A339" s="202"/>
      <c r="B339" s="218"/>
      <c r="C339" s="224"/>
      <c r="D339" s="219"/>
      <c r="E339" s="579" t="s">
        <v>209</v>
      </c>
      <c r="F339" s="574"/>
      <c r="G339" s="574"/>
      <c r="H339" s="575"/>
      <c r="I339" s="220">
        <v>906</v>
      </c>
      <c r="J339" s="221">
        <v>103</v>
      </c>
      <c r="K339" s="222">
        <v>21200</v>
      </c>
      <c r="L339" s="220">
        <v>0</v>
      </c>
      <c r="M339" s="580"/>
      <c r="N339" s="581"/>
      <c r="O339" s="581"/>
      <c r="P339" s="582"/>
      <c r="Q339" s="223">
        <v>3609</v>
      </c>
      <c r="R339" s="223">
        <v>3256</v>
      </c>
      <c r="S339" s="223">
        <v>260</v>
      </c>
      <c r="T339" s="223">
        <v>0</v>
      </c>
      <c r="U339" s="223">
        <v>0</v>
      </c>
      <c r="V339" s="223">
        <v>0</v>
      </c>
      <c r="W339" s="216">
        <v>0</v>
      </c>
      <c r="X339" s="217">
        <v>0</v>
      </c>
      <c r="Y339" s="217">
        <v>0</v>
      </c>
      <c r="Z339" s="217">
        <v>3609000</v>
      </c>
      <c r="AA339" s="209"/>
    </row>
    <row r="340" spans="1:27" s="11" customFormat="1" ht="26.25" customHeight="1">
      <c r="A340" s="202"/>
      <c r="B340" s="218"/>
      <c r="C340" s="224"/>
      <c r="D340" s="225"/>
      <c r="E340" s="225"/>
      <c r="F340" s="219"/>
      <c r="G340" s="583" t="s">
        <v>207</v>
      </c>
      <c r="H340" s="575"/>
      <c r="I340" s="220">
        <v>906</v>
      </c>
      <c r="J340" s="221">
        <v>103</v>
      </c>
      <c r="K340" s="222">
        <v>21200</v>
      </c>
      <c r="L340" s="220">
        <v>500</v>
      </c>
      <c r="M340" s="580"/>
      <c r="N340" s="581"/>
      <c r="O340" s="581"/>
      <c r="P340" s="582"/>
      <c r="Q340" s="223">
        <v>3609</v>
      </c>
      <c r="R340" s="223">
        <v>3256</v>
      </c>
      <c r="S340" s="223">
        <v>260</v>
      </c>
      <c r="T340" s="223">
        <v>0</v>
      </c>
      <c r="U340" s="223">
        <v>0</v>
      </c>
      <c r="V340" s="223">
        <v>0</v>
      </c>
      <c r="W340" s="216">
        <v>0</v>
      </c>
      <c r="X340" s="217">
        <v>0</v>
      </c>
      <c r="Y340" s="217">
        <v>0</v>
      </c>
      <c r="Z340" s="217">
        <v>3609000</v>
      </c>
      <c r="AA340" s="209"/>
    </row>
    <row r="341" spans="1:27" s="11" customFormat="1" ht="12" customHeight="1">
      <c r="A341" s="202"/>
      <c r="B341" s="210"/>
      <c r="C341" s="573" t="s">
        <v>441</v>
      </c>
      <c r="D341" s="574"/>
      <c r="E341" s="574"/>
      <c r="F341" s="574"/>
      <c r="G341" s="574"/>
      <c r="H341" s="575"/>
      <c r="I341" s="212">
        <v>906</v>
      </c>
      <c r="J341" s="213">
        <v>1001</v>
      </c>
      <c r="K341" s="214">
        <v>0</v>
      </c>
      <c r="L341" s="212">
        <v>0</v>
      </c>
      <c r="M341" s="576"/>
      <c r="N341" s="577"/>
      <c r="O341" s="577"/>
      <c r="P341" s="578"/>
      <c r="Q341" s="215">
        <v>422</v>
      </c>
      <c r="R341" s="215">
        <v>0</v>
      </c>
      <c r="S341" s="215">
        <v>0</v>
      </c>
      <c r="T341" s="215">
        <v>0</v>
      </c>
      <c r="U341" s="215">
        <v>0</v>
      </c>
      <c r="V341" s="215">
        <v>0</v>
      </c>
      <c r="W341" s="216">
        <v>0</v>
      </c>
      <c r="X341" s="217">
        <v>0</v>
      </c>
      <c r="Y341" s="217">
        <v>0</v>
      </c>
      <c r="Z341" s="217">
        <v>422000</v>
      </c>
      <c r="AA341" s="209"/>
    </row>
    <row r="342" spans="1:27" s="11" customFormat="1" ht="27" customHeight="1">
      <c r="A342" s="202"/>
      <c r="B342" s="218"/>
      <c r="C342" s="211"/>
      <c r="D342" s="579" t="s">
        <v>442</v>
      </c>
      <c r="E342" s="574"/>
      <c r="F342" s="574"/>
      <c r="G342" s="574"/>
      <c r="H342" s="575"/>
      <c r="I342" s="220">
        <v>906</v>
      </c>
      <c r="J342" s="221">
        <v>1001</v>
      </c>
      <c r="K342" s="222">
        <v>4910000</v>
      </c>
      <c r="L342" s="220">
        <v>0</v>
      </c>
      <c r="M342" s="580"/>
      <c r="N342" s="581"/>
      <c r="O342" s="581"/>
      <c r="P342" s="582"/>
      <c r="Q342" s="223">
        <v>422</v>
      </c>
      <c r="R342" s="223">
        <v>0</v>
      </c>
      <c r="S342" s="223">
        <v>0</v>
      </c>
      <c r="T342" s="223">
        <v>0</v>
      </c>
      <c r="U342" s="223">
        <v>0</v>
      </c>
      <c r="V342" s="223">
        <v>0</v>
      </c>
      <c r="W342" s="216">
        <v>0</v>
      </c>
      <c r="X342" s="217">
        <v>0</v>
      </c>
      <c r="Y342" s="217">
        <v>0</v>
      </c>
      <c r="Z342" s="217">
        <v>422000</v>
      </c>
      <c r="AA342" s="209"/>
    </row>
    <row r="343" spans="1:27" s="11" customFormat="1" ht="36" customHeight="1">
      <c r="A343" s="202"/>
      <c r="B343" s="218"/>
      <c r="C343" s="224"/>
      <c r="D343" s="219"/>
      <c r="E343" s="579" t="s">
        <v>443</v>
      </c>
      <c r="F343" s="574"/>
      <c r="G343" s="574"/>
      <c r="H343" s="575"/>
      <c r="I343" s="220">
        <v>906</v>
      </c>
      <c r="J343" s="221">
        <v>1001</v>
      </c>
      <c r="K343" s="222">
        <v>4910100</v>
      </c>
      <c r="L343" s="220">
        <v>0</v>
      </c>
      <c r="M343" s="580"/>
      <c r="N343" s="581"/>
      <c r="O343" s="581"/>
      <c r="P343" s="582"/>
      <c r="Q343" s="223">
        <v>422</v>
      </c>
      <c r="R343" s="223">
        <v>0</v>
      </c>
      <c r="S343" s="223">
        <v>0</v>
      </c>
      <c r="T343" s="223">
        <v>0</v>
      </c>
      <c r="U343" s="223">
        <v>0</v>
      </c>
      <c r="V343" s="223">
        <v>0</v>
      </c>
      <c r="W343" s="216">
        <v>0</v>
      </c>
      <c r="X343" s="217">
        <v>0</v>
      </c>
      <c r="Y343" s="217">
        <v>0</v>
      </c>
      <c r="Z343" s="217">
        <v>422000</v>
      </c>
      <c r="AA343" s="209"/>
    </row>
    <row r="344" spans="1:27" s="11" customFormat="1" ht="37.5" customHeight="1">
      <c r="A344" s="202"/>
      <c r="B344" s="218"/>
      <c r="C344" s="224"/>
      <c r="D344" s="225"/>
      <c r="E344" s="219"/>
      <c r="F344" s="579" t="s">
        <v>444</v>
      </c>
      <c r="G344" s="574"/>
      <c r="H344" s="575"/>
      <c r="I344" s="220">
        <v>906</v>
      </c>
      <c r="J344" s="221">
        <v>1001</v>
      </c>
      <c r="K344" s="222">
        <v>4910102</v>
      </c>
      <c r="L344" s="220">
        <v>0</v>
      </c>
      <c r="M344" s="580"/>
      <c r="N344" s="581"/>
      <c r="O344" s="581"/>
      <c r="P344" s="582"/>
      <c r="Q344" s="223">
        <v>422</v>
      </c>
      <c r="R344" s="223">
        <v>0</v>
      </c>
      <c r="S344" s="223">
        <v>0</v>
      </c>
      <c r="T344" s="223">
        <v>0</v>
      </c>
      <c r="U344" s="223">
        <v>0</v>
      </c>
      <c r="V344" s="223">
        <v>0</v>
      </c>
      <c r="W344" s="216">
        <v>0</v>
      </c>
      <c r="X344" s="217">
        <v>0</v>
      </c>
      <c r="Y344" s="217">
        <v>0</v>
      </c>
      <c r="Z344" s="217">
        <v>422000</v>
      </c>
      <c r="AA344" s="209"/>
    </row>
    <row r="345" spans="1:27" s="11" customFormat="1" ht="12" customHeight="1">
      <c r="A345" s="202"/>
      <c r="B345" s="218"/>
      <c r="C345" s="224"/>
      <c r="D345" s="225"/>
      <c r="E345" s="225"/>
      <c r="F345" s="219"/>
      <c r="G345" s="583" t="s">
        <v>499</v>
      </c>
      <c r="H345" s="575"/>
      <c r="I345" s="220">
        <v>906</v>
      </c>
      <c r="J345" s="221">
        <v>1001</v>
      </c>
      <c r="K345" s="222">
        <v>4910102</v>
      </c>
      <c r="L345" s="220">
        <v>5</v>
      </c>
      <c r="M345" s="580"/>
      <c r="N345" s="581"/>
      <c r="O345" s="581"/>
      <c r="P345" s="582"/>
      <c r="Q345" s="223">
        <v>422</v>
      </c>
      <c r="R345" s="223">
        <v>0</v>
      </c>
      <c r="S345" s="223">
        <v>0</v>
      </c>
      <c r="T345" s="223">
        <v>0</v>
      </c>
      <c r="U345" s="223">
        <v>0</v>
      </c>
      <c r="V345" s="223">
        <v>0</v>
      </c>
      <c r="W345" s="216">
        <v>0</v>
      </c>
      <c r="X345" s="217">
        <v>0</v>
      </c>
      <c r="Y345" s="217">
        <v>0</v>
      </c>
      <c r="Z345" s="217">
        <v>422000</v>
      </c>
      <c r="AA345" s="209"/>
    </row>
    <row r="346" spans="1:27" s="11" customFormat="1" ht="32.25" customHeight="1">
      <c r="A346" s="202"/>
      <c r="B346" s="584" t="s">
        <v>500</v>
      </c>
      <c r="C346" s="574"/>
      <c r="D346" s="574"/>
      <c r="E346" s="574"/>
      <c r="F346" s="574"/>
      <c r="G346" s="574"/>
      <c r="H346" s="575"/>
      <c r="I346" s="226">
        <v>907</v>
      </c>
      <c r="J346" s="227">
        <v>0</v>
      </c>
      <c r="K346" s="228">
        <v>0</v>
      </c>
      <c r="L346" s="226">
        <v>0</v>
      </c>
      <c r="M346" s="585"/>
      <c r="N346" s="586"/>
      <c r="O346" s="586"/>
      <c r="P346" s="587"/>
      <c r="Q346" s="229">
        <v>13531.9</v>
      </c>
      <c r="R346" s="229">
        <v>9799.3</v>
      </c>
      <c r="S346" s="229">
        <v>2253.8</v>
      </c>
      <c r="T346" s="229">
        <v>0</v>
      </c>
      <c r="U346" s="229">
        <v>0</v>
      </c>
      <c r="V346" s="229">
        <v>0</v>
      </c>
      <c r="W346" s="216">
        <v>0</v>
      </c>
      <c r="X346" s="217">
        <v>0</v>
      </c>
      <c r="Y346" s="217">
        <v>0</v>
      </c>
      <c r="Z346" s="217">
        <v>13531900</v>
      </c>
      <c r="AA346" s="209"/>
    </row>
    <row r="347" spans="1:27" s="11" customFormat="1" ht="50.25" customHeight="1">
      <c r="A347" s="202"/>
      <c r="B347" s="210"/>
      <c r="C347" s="573" t="s">
        <v>221</v>
      </c>
      <c r="D347" s="574"/>
      <c r="E347" s="574"/>
      <c r="F347" s="574"/>
      <c r="G347" s="574"/>
      <c r="H347" s="575"/>
      <c r="I347" s="212">
        <v>907</v>
      </c>
      <c r="J347" s="213">
        <v>106</v>
      </c>
      <c r="K347" s="214">
        <v>0</v>
      </c>
      <c r="L347" s="212">
        <v>0</v>
      </c>
      <c r="M347" s="576"/>
      <c r="N347" s="577"/>
      <c r="O347" s="577"/>
      <c r="P347" s="578"/>
      <c r="Q347" s="215">
        <v>13531.9</v>
      </c>
      <c r="R347" s="215">
        <v>9799.3</v>
      </c>
      <c r="S347" s="215">
        <v>2253.8</v>
      </c>
      <c r="T347" s="215">
        <v>0</v>
      </c>
      <c r="U347" s="215">
        <v>0</v>
      </c>
      <c r="V347" s="215">
        <v>0</v>
      </c>
      <c r="W347" s="216">
        <v>0</v>
      </c>
      <c r="X347" s="217">
        <v>0</v>
      </c>
      <c r="Y347" s="217">
        <v>0</v>
      </c>
      <c r="Z347" s="217">
        <v>13531900</v>
      </c>
      <c r="AA347" s="209"/>
    </row>
    <row r="348" spans="1:27" s="11" customFormat="1" ht="29.25" customHeight="1">
      <c r="A348" s="202"/>
      <c r="B348" s="218"/>
      <c r="C348" s="211"/>
      <c r="D348" s="579" t="s">
        <v>201</v>
      </c>
      <c r="E348" s="574"/>
      <c r="F348" s="574"/>
      <c r="G348" s="574"/>
      <c r="H348" s="575"/>
      <c r="I348" s="220">
        <v>907</v>
      </c>
      <c r="J348" s="221">
        <v>106</v>
      </c>
      <c r="K348" s="222">
        <v>20000</v>
      </c>
      <c r="L348" s="220">
        <v>0</v>
      </c>
      <c r="M348" s="580"/>
      <c r="N348" s="581"/>
      <c r="O348" s="581"/>
      <c r="P348" s="582"/>
      <c r="Q348" s="223">
        <v>13531.9</v>
      </c>
      <c r="R348" s="223">
        <v>9799.3</v>
      </c>
      <c r="S348" s="223">
        <v>2253.8</v>
      </c>
      <c r="T348" s="223">
        <v>0</v>
      </c>
      <c r="U348" s="223">
        <v>0</v>
      </c>
      <c r="V348" s="223">
        <v>0</v>
      </c>
      <c r="W348" s="216">
        <v>0</v>
      </c>
      <c r="X348" s="217">
        <v>0</v>
      </c>
      <c r="Y348" s="217">
        <v>0</v>
      </c>
      <c r="Z348" s="217">
        <v>13531900</v>
      </c>
      <c r="AA348" s="209"/>
    </row>
    <row r="349" spans="1:27" s="11" customFormat="1" ht="12" customHeight="1">
      <c r="A349" s="202"/>
      <c r="B349" s="218"/>
      <c r="C349" s="224"/>
      <c r="D349" s="219"/>
      <c r="E349" s="579" t="s">
        <v>205</v>
      </c>
      <c r="F349" s="574"/>
      <c r="G349" s="574"/>
      <c r="H349" s="575"/>
      <c r="I349" s="220">
        <v>907</v>
      </c>
      <c r="J349" s="221">
        <v>106</v>
      </c>
      <c r="K349" s="222">
        <v>20400</v>
      </c>
      <c r="L349" s="220">
        <v>0</v>
      </c>
      <c r="M349" s="580"/>
      <c r="N349" s="581"/>
      <c r="O349" s="581"/>
      <c r="P349" s="582"/>
      <c r="Q349" s="223">
        <v>11860.2</v>
      </c>
      <c r="R349" s="223">
        <v>8442.6</v>
      </c>
      <c r="S349" s="223">
        <v>1941.8</v>
      </c>
      <c r="T349" s="223">
        <v>0</v>
      </c>
      <c r="U349" s="223">
        <v>0</v>
      </c>
      <c r="V349" s="223">
        <v>0</v>
      </c>
      <c r="W349" s="216">
        <v>0</v>
      </c>
      <c r="X349" s="217">
        <v>0</v>
      </c>
      <c r="Y349" s="217">
        <v>0</v>
      </c>
      <c r="Z349" s="217">
        <v>11860200</v>
      </c>
      <c r="AA349" s="209"/>
    </row>
    <row r="350" spans="1:27" s="11" customFormat="1" ht="32.25" customHeight="1">
      <c r="A350" s="202"/>
      <c r="B350" s="218"/>
      <c r="C350" s="224"/>
      <c r="D350" s="225"/>
      <c r="E350" s="219"/>
      <c r="F350" s="579" t="s">
        <v>222</v>
      </c>
      <c r="G350" s="574"/>
      <c r="H350" s="575"/>
      <c r="I350" s="220">
        <v>907</v>
      </c>
      <c r="J350" s="221">
        <v>106</v>
      </c>
      <c r="K350" s="222">
        <v>20403</v>
      </c>
      <c r="L350" s="220">
        <v>0</v>
      </c>
      <c r="M350" s="580"/>
      <c r="N350" s="581"/>
      <c r="O350" s="581"/>
      <c r="P350" s="582"/>
      <c r="Q350" s="223">
        <v>11860.2</v>
      </c>
      <c r="R350" s="223">
        <v>8442.6</v>
      </c>
      <c r="S350" s="223">
        <v>1941.8</v>
      </c>
      <c r="T350" s="223">
        <v>0</v>
      </c>
      <c r="U350" s="223">
        <v>0</v>
      </c>
      <c r="V350" s="223">
        <v>0</v>
      </c>
      <c r="W350" s="216">
        <v>0</v>
      </c>
      <c r="X350" s="217">
        <v>0</v>
      </c>
      <c r="Y350" s="217">
        <v>0</v>
      </c>
      <c r="Z350" s="217">
        <v>11860200</v>
      </c>
      <c r="AA350" s="209"/>
    </row>
    <row r="351" spans="1:27" s="11" customFormat="1" ht="24.75" customHeight="1">
      <c r="A351" s="202"/>
      <c r="B351" s="218"/>
      <c r="C351" s="224"/>
      <c r="D351" s="225"/>
      <c r="E351" s="225"/>
      <c r="F351" s="219"/>
      <c r="G351" s="583" t="s">
        <v>207</v>
      </c>
      <c r="H351" s="575"/>
      <c r="I351" s="220">
        <v>907</v>
      </c>
      <c r="J351" s="221">
        <v>106</v>
      </c>
      <c r="K351" s="222">
        <v>20403</v>
      </c>
      <c r="L351" s="220">
        <v>500</v>
      </c>
      <c r="M351" s="580"/>
      <c r="N351" s="581"/>
      <c r="O351" s="581"/>
      <c r="P351" s="582"/>
      <c r="Q351" s="223">
        <v>11860.2</v>
      </c>
      <c r="R351" s="223">
        <v>8442.6</v>
      </c>
      <c r="S351" s="223">
        <v>1941.8</v>
      </c>
      <c r="T351" s="223">
        <v>0</v>
      </c>
      <c r="U351" s="223">
        <v>0</v>
      </c>
      <c r="V351" s="223">
        <v>0</v>
      </c>
      <c r="W351" s="216">
        <v>0</v>
      </c>
      <c r="X351" s="217">
        <v>0</v>
      </c>
      <c r="Y351" s="217">
        <v>0</v>
      </c>
      <c r="Z351" s="217">
        <v>11860200</v>
      </c>
      <c r="AA351" s="209"/>
    </row>
    <row r="352" spans="1:27" s="11" customFormat="1" ht="39" customHeight="1">
      <c r="A352" s="202"/>
      <c r="B352" s="218"/>
      <c r="C352" s="224"/>
      <c r="D352" s="219"/>
      <c r="E352" s="579" t="s">
        <v>224</v>
      </c>
      <c r="F352" s="574"/>
      <c r="G352" s="574"/>
      <c r="H352" s="575"/>
      <c r="I352" s="220">
        <v>907</v>
      </c>
      <c r="J352" s="221">
        <v>106</v>
      </c>
      <c r="K352" s="222">
        <v>22500</v>
      </c>
      <c r="L352" s="220">
        <v>0</v>
      </c>
      <c r="M352" s="580"/>
      <c r="N352" s="581"/>
      <c r="O352" s="581"/>
      <c r="P352" s="582"/>
      <c r="Q352" s="223">
        <v>1671.7</v>
      </c>
      <c r="R352" s="223">
        <v>1356.7</v>
      </c>
      <c r="S352" s="223">
        <v>312</v>
      </c>
      <c r="T352" s="223">
        <v>0</v>
      </c>
      <c r="U352" s="223">
        <v>0</v>
      </c>
      <c r="V352" s="223">
        <v>0</v>
      </c>
      <c r="W352" s="216">
        <v>0</v>
      </c>
      <c r="X352" s="217">
        <v>0</v>
      </c>
      <c r="Y352" s="217">
        <v>0</v>
      </c>
      <c r="Z352" s="217">
        <v>1671700</v>
      </c>
      <c r="AA352" s="209"/>
    </row>
    <row r="353" spans="1:27" s="11" customFormat="1" ht="18.75" customHeight="1">
      <c r="A353" s="202"/>
      <c r="B353" s="218"/>
      <c r="C353" s="224"/>
      <c r="D353" s="225"/>
      <c r="E353" s="219"/>
      <c r="F353" s="579" t="s">
        <v>225</v>
      </c>
      <c r="G353" s="574"/>
      <c r="H353" s="575"/>
      <c r="I353" s="220">
        <v>907</v>
      </c>
      <c r="J353" s="221">
        <v>106</v>
      </c>
      <c r="K353" s="222">
        <v>22503</v>
      </c>
      <c r="L353" s="220">
        <v>0</v>
      </c>
      <c r="M353" s="580"/>
      <c r="N353" s="581"/>
      <c r="O353" s="581"/>
      <c r="P353" s="582"/>
      <c r="Q353" s="223">
        <v>1671.7</v>
      </c>
      <c r="R353" s="223">
        <v>1356.7</v>
      </c>
      <c r="S353" s="223">
        <v>312</v>
      </c>
      <c r="T353" s="223">
        <v>0</v>
      </c>
      <c r="U353" s="223">
        <v>0</v>
      </c>
      <c r="V353" s="223">
        <v>0</v>
      </c>
      <c r="W353" s="216">
        <v>0</v>
      </c>
      <c r="X353" s="217">
        <v>0</v>
      </c>
      <c r="Y353" s="217">
        <v>0</v>
      </c>
      <c r="Z353" s="217">
        <v>1671700</v>
      </c>
      <c r="AA353" s="209"/>
    </row>
    <row r="354" spans="1:27" s="11" customFormat="1" ht="30" customHeight="1">
      <c r="A354" s="202"/>
      <c r="B354" s="218"/>
      <c r="C354" s="224"/>
      <c r="D354" s="225"/>
      <c r="E354" s="225"/>
      <c r="F354" s="219"/>
      <c r="G354" s="583" t="s">
        <v>207</v>
      </c>
      <c r="H354" s="575"/>
      <c r="I354" s="220">
        <v>907</v>
      </c>
      <c r="J354" s="221">
        <v>106</v>
      </c>
      <c r="K354" s="222">
        <v>22503</v>
      </c>
      <c r="L354" s="220">
        <v>500</v>
      </c>
      <c r="M354" s="580"/>
      <c r="N354" s="581"/>
      <c r="O354" s="581"/>
      <c r="P354" s="582"/>
      <c r="Q354" s="223">
        <v>1671.7</v>
      </c>
      <c r="R354" s="223">
        <v>1356.7</v>
      </c>
      <c r="S354" s="223">
        <v>312</v>
      </c>
      <c r="T354" s="223">
        <v>0</v>
      </c>
      <c r="U354" s="223">
        <v>0</v>
      </c>
      <c r="V354" s="223">
        <v>0</v>
      </c>
      <c r="W354" s="216">
        <v>0</v>
      </c>
      <c r="X354" s="217">
        <v>0</v>
      </c>
      <c r="Y354" s="217">
        <v>0</v>
      </c>
      <c r="Z354" s="217">
        <v>1671700</v>
      </c>
      <c r="AA354" s="209"/>
    </row>
    <row r="355" spans="1:27" s="11" customFormat="1" ht="36.75" customHeight="1">
      <c r="A355" s="202"/>
      <c r="B355" s="584" t="s">
        <v>469</v>
      </c>
      <c r="C355" s="574"/>
      <c r="D355" s="574"/>
      <c r="E355" s="574"/>
      <c r="F355" s="574"/>
      <c r="G355" s="574"/>
      <c r="H355" s="575"/>
      <c r="I355" s="226">
        <v>915</v>
      </c>
      <c r="J355" s="227">
        <v>0</v>
      </c>
      <c r="K355" s="228">
        <v>0</v>
      </c>
      <c r="L355" s="226">
        <v>0</v>
      </c>
      <c r="M355" s="585"/>
      <c r="N355" s="586"/>
      <c r="O355" s="586"/>
      <c r="P355" s="587"/>
      <c r="Q355" s="229">
        <v>954602.9</v>
      </c>
      <c r="R355" s="229">
        <v>48745.5</v>
      </c>
      <c r="S355" s="229">
        <v>11082.2</v>
      </c>
      <c r="T355" s="229">
        <v>2119.8</v>
      </c>
      <c r="U355" s="229">
        <v>0</v>
      </c>
      <c r="V355" s="229">
        <v>1216.6</v>
      </c>
      <c r="W355" s="216">
        <v>0</v>
      </c>
      <c r="X355" s="217">
        <v>0</v>
      </c>
      <c r="Y355" s="217">
        <v>0</v>
      </c>
      <c r="Z355" s="217">
        <v>954602900</v>
      </c>
      <c r="AA355" s="209"/>
    </row>
    <row r="356" spans="1:27" s="11" customFormat="1" ht="12" customHeight="1">
      <c r="A356" s="202"/>
      <c r="B356" s="210"/>
      <c r="C356" s="573" t="s">
        <v>441</v>
      </c>
      <c r="D356" s="574"/>
      <c r="E356" s="574"/>
      <c r="F356" s="574"/>
      <c r="G356" s="574"/>
      <c r="H356" s="575"/>
      <c r="I356" s="212">
        <v>915</v>
      </c>
      <c r="J356" s="213">
        <v>1001</v>
      </c>
      <c r="K356" s="214">
        <v>0</v>
      </c>
      <c r="L356" s="212">
        <v>0</v>
      </c>
      <c r="M356" s="576"/>
      <c r="N356" s="577"/>
      <c r="O356" s="577"/>
      <c r="P356" s="578"/>
      <c r="Q356" s="215">
        <v>3600</v>
      </c>
      <c r="R356" s="215">
        <v>0</v>
      </c>
      <c r="S356" s="215">
        <v>0</v>
      </c>
      <c r="T356" s="215">
        <v>0</v>
      </c>
      <c r="U356" s="215">
        <v>0</v>
      </c>
      <c r="V356" s="215">
        <v>0</v>
      </c>
      <c r="W356" s="216">
        <v>0</v>
      </c>
      <c r="X356" s="217">
        <v>0</v>
      </c>
      <c r="Y356" s="217">
        <v>0</v>
      </c>
      <c r="Z356" s="217">
        <v>3600000</v>
      </c>
      <c r="AA356" s="209"/>
    </row>
    <row r="357" spans="1:27" s="11" customFormat="1" ht="24.75" customHeight="1">
      <c r="A357" s="202"/>
      <c r="B357" s="218"/>
      <c r="C357" s="211"/>
      <c r="D357" s="579" t="s">
        <v>442</v>
      </c>
      <c r="E357" s="574"/>
      <c r="F357" s="574"/>
      <c r="G357" s="574"/>
      <c r="H357" s="575"/>
      <c r="I357" s="220">
        <v>915</v>
      </c>
      <c r="J357" s="221">
        <v>1001</v>
      </c>
      <c r="K357" s="222">
        <v>4910000</v>
      </c>
      <c r="L357" s="220">
        <v>0</v>
      </c>
      <c r="M357" s="580"/>
      <c r="N357" s="581"/>
      <c r="O357" s="581"/>
      <c r="P357" s="582"/>
      <c r="Q357" s="223">
        <v>3600</v>
      </c>
      <c r="R357" s="223">
        <v>0</v>
      </c>
      <c r="S357" s="223">
        <v>0</v>
      </c>
      <c r="T357" s="223">
        <v>0</v>
      </c>
      <c r="U357" s="223">
        <v>0</v>
      </c>
      <c r="V357" s="223">
        <v>0</v>
      </c>
      <c r="W357" s="216">
        <v>0</v>
      </c>
      <c r="X357" s="217">
        <v>0</v>
      </c>
      <c r="Y357" s="217">
        <v>0</v>
      </c>
      <c r="Z357" s="217">
        <v>3600000</v>
      </c>
      <c r="AA357" s="209"/>
    </row>
    <row r="358" spans="1:27" s="11" customFormat="1" ht="36.75" customHeight="1">
      <c r="A358" s="202"/>
      <c r="B358" s="218"/>
      <c r="C358" s="224"/>
      <c r="D358" s="219"/>
      <c r="E358" s="579" t="s">
        <v>443</v>
      </c>
      <c r="F358" s="574"/>
      <c r="G358" s="574"/>
      <c r="H358" s="575"/>
      <c r="I358" s="220">
        <v>915</v>
      </c>
      <c r="J358" s="221">
        <v>1001</v>
      </c>
      <c r="K358" s="222">
        <v>4910100</v>
      </c>
      <c r="L358" s="220">
        <v>0</v>
      </c>
      <c r="M358" s="580"/>
      <c r="N358" s="581"/>
      <c r="O358" s="581"/>
      <c r="P358" s="582"/>
      <c r="Q358" s="223">
        <v>3600</v>
      </c>
      <c r="R358" s="223">
        <v>0</v>
      </c>
      <c r="S358" s="223">
        <v>0</v>
      </c>
      <c r="T358" s="223">
        <v>0</v>
      </c>
      <c r="U358" s="223">
        <v>0</v>
      </c>
      <c r="V358" s="223">
        <v>0</v>
      </c>
      <c r="W358" s="216">
        <v>0</v>
      </c>
      <c r="X358" s="217">
        <v>0</v>
      </c>
      <c r="Y358" s="217">
        <v>0</v>
      </c>
      <c r="Z358" s="217">
        <v>3600000</v>
      </c>
      <c r="AA358" s="209"/>
    </row>
    <row r="359" spans="1:27" s="11" customFormat="1" ht="12" customHeight="1">
      <c r="A359" s="202"/>
      <c r="B359" s="218"/>
      <c r="C359" s="224"/>
      <c r="D359" s="225"/>
      <c r="E359" s="225"/>
      <c r="F359" s="219"/>
      <c r="G359" s="583" t="s">
        <v>499</v>
      </c>
      <c r="H359" s="575"/>
      <c r="I359" s="220">
        <v>915</v>
      </c>
      <c r="J359" s="221">
        <v>1001</v>
      </c>
      <c r="K359" s="222">
        <v>4910100</v>
      </c>
      <c r="L359" s="220">
        <v>5</v>
      </c>
      <c r="M359" s="580"/>
      <c r="N359" s="581"/>
      <c r="O359" s="581"/>
      <c r="P359" s="582"/>
      <c r="Q359" s="223">
        <v>3600</v>
      </c>
      <c r="R359" s="223">
        <v>0</v>
      </c>
      <c r="S359" s="223">
        <v>0</v>
      </c>
      <c r="T359" s="223">
        <v>0</v>
      </c>
      <c r="U359" s="223">
        <v>0</v>
      </c>
      <c r="V359" s="223">
        <v>0</v>
      </c>
      <c r="W359" s="216">
        <v>0</v>
      </c>
      <c r="X359" s="217">
        <v>0</v>
      </c>
      <c r="Y359" s="217">
        <v>0</v>
      </c>
      <c r="Z359" s="217">
        <v>3600000</v>
      </c>
      <c r="AA359" s="209"/>
    </row>
    <row r="360" spans="1:27" s="11" customFormat="1" ht="17.25" customHeight="1">
      <c r="A360" s="202"/>
      <c r="B360" s="210"/>
      <c r="C360" s="573" t="s">
        <v>445</v>
      </c>
      <c r="D360" s="574"/>
      <c r="E360" s="574"/>
      <c r="F360" s="574"/>
      <c r="G360" s="574"/>
      <c r="H360" s="575"/>
      <c r="I360" s="212">
        <v>915</v>
      </c>
      <c r="J360" s="213">
        <v>1002</v>
      </c>
      <c r="K360" s="214">
        <v>0</v>
      </c>
      <c r="L360" s="212">
        <v>0</v>
      </c>
      <c r="M360" s="576"/>
      <c r="N360" s="577"/>
      <c r="O360" s="577"/>
      <c r="P360" s="578"/>
      <c r="Q360" s="215">
        <v>42544</v>
      </c>
      <c r="R360" s="215">
        <v>27582</v>
      </c>
      <c r="S360" s="215">
        <v>5788</v>
      </c>
      <c r="T360" s="215">
        <v>2119.8</v>
      </c>
      <c r="U360" s="215">
        <v>0</v>
      </c>
      <c r="V360" s="215">
        <v>256</v>
      </c>
      <c r="W360" s="216">
        <v>0</v>
      </c>
      <c r="X360" s="217">
        <v>0</v>
      </c>
      <c r="Y360" s="217">
        <v>0</v>
      </c>
      <c r="Z360" s="217">
        <v>42544000</v>
      </c>
      <c r="AA360" s="209"/>
    </row>
    <row r="361" spans="1:27" s="11" customFormat="1" ht="28.5" customHeight="1">
      <c r="A361" s="202"/>
      <c r="B361" s="218"/>
      <c r="C361" s="211"/>
      <c r="D361" s="579" t="s">
        <v>446</v>
      </c>
      <c r="E361" s="574"/>
      <c r="F361" s="574"/>
      <c r="G361" s="574"/>
      <c r="H361" s="575"/>
      <c r="I361" s="220">
        <v>915</v>
      </c>
      <c r="J361" s="221">
        <v>1002</v>
      </c>
      <c r="K361" s="222">
        <v>5070000</v>
      </c>
      <c r="L361" s="220">
        <v>0</v>
      </c>
      <c r="M361" s="580"/>
      <c r="N361" s="581"/>
      <c r="O361" s="581"/>
      <c r="P361" s="582"/>
      <c r="Q361" s="223">
        <v>42544</v>
      </c>
      <c r="R361" s="223">
        <v>27582</v>
      </c>
      <c r="S361" s="223">
        <v>5788</v>
      </c>
      <c r="T361" s="223">
        <v>2119.8</v>
      </c>
      <c r="U361" s="223">
        <v>0</v>
      </c>
      <c r="V361" s="223">
        <v>256</v>
      </c>
      <c r="W361" s="216">
        <v>0</v>
      </c>
      <c r="X361" s="217">
        <v>0</v>
      </c>
      <c r="Y361" s="217">
        <v>0</v>
      </c>
      <c r="Z361" s="217">
        <v>42544000</v>
      </c>
      <c r="AA361" s="209"/>
    </row>
    <row r="362" spans="1:27" s="11" customFormat="1" ht="30" customHeight="1">
      <c r="A362" s="202"/>
      <c r="B362" s="218"/>
      <c r="C362" s="224"/>
      <c r="D362" s="219"/>
      <c r="E362" s="579" t="s">
        <v>249</v>
      </c>
      <c r="F362" s="574"/>
      <c r="G362" s="574"/>
      <c r="H362" s="575"/>
      <c r="I362" s="220">
        <v>915</v>
      </c>
      <c r="J362" s="221">
        <v>1002</v>
      </c>
      <c r="K362" s="222">
        <v>5079900</v>
      </c>
      <c r="L362" s="220">
        <v>0</v>
      </c>
      <c r="M362" s="580"/>
      <c r="N362" s="581"/>
      <c r="O362" s="581"/>
      <c r="P362" s="582"/>
      <c r="Q362" s="223">
        <v>42544</v>
      </c>
      <c r="R362" s="223">
        <v>27582</v>
      </c>
      <c r="S362" s="223">
        <v>5788</v>
      </c>
      <c r="T362" s="223">
        <v>2119.8</v>
      </c>
      <c r="U362" s="223">
        <v>0</v>
      </c>
      <c r="V362" s="223">
        <v>256</v>
      </c>
      <c r="W362" s="216">
        <v>0</v>
      </c>
      <c r="X362" s="217">
        <v>0</v>
      </c>
      <c r="Y362" s="217">
        <v>0</v>
      </c>
      <c r="Z362" s="217">
        <v>42544000</v>
      </c>
      <c r="AA362" s="209"/>
    </row>
    <row r="363" spans="1:27" s="11" customFormat="1" ht="26.25" customHeight="1">
      <c r="A363" s="202"/>
      <c r="B363" s="218"/>
      <c r="C363" s="224"/>
      <c r="D363" s="225"/>
      <c r="E363" s="225"/>
      <c r="F363" s="219"/>
      <c r="G363" s="583" t="s">
        <v>497</v>
      </c>
      <c r="H363" s="575"/>
      <c r="I363" s="220">
        <v>915</v>
      </c>
      <c r="J363" s="221">
        <v>1002</v>
      </c>
      <c r="K363" s="222">
        <v>5079900</v>
      </c>
      <c r="L363" s="220">
        <v>1</v>
      </c>
      <c r="M363" s="580"/>
      <c r="N363" s="581"/>
      <c r="O363" s="581"/>
      <c r="P363" s="582"/>
      <c r="Q363" s="223">
        <v>1200</v>
      </c>
      <c r="R363" s="223">
        <v>720</v>
      </c>
      <c r="S363" s="223">
        <v>188</v>
      </c>
      <c r="T363" s="223">
        <v>0</v>
      </c>
      <c r="U363" s="223">
        <v>0</v>
      </c>
      <c r="V363" s="223">
        <v>156</v>
      </c>
      <c r="W363" s="216">
        <v>0</v>
      </c>
      <c r="X363" s="217">
        <v>0</v>
      </c>
      <c r="Y363" s="217">
        <v>0</v>
      </c>
      <c r="Z363" s="217">
        <v>1200000</v>
      </c>
      <c r="AA363" s="209"/>
    </row>
    <row r="364" spans="1:27" s="11" customFormat="1" ht="55.5" customHeight="1">
      <c r="A364" s="202"/>
      <c r="B364" s="218"/>
      <c r="C364" s="224"/>
      <c r="D364" s="225"/>
      <c r="E364" s="219"/>
      <c r="F364" s="579" t="s">
        <v>447</v>
      </c>
      <c r="G364" s="574"/>
      <c r="H364" s="575"/>
      <c r="I364" s="220">
        <v>915</v>
      </c>
      <c r="J364" s="221">
        <v>1002</v>
      </c>
      <c r="K364" s="222">
        <v>5079902</v>
      </c>
      <c r="L364" s="220">
        <v>0</v>
      </c>
      <c r="M364" s="580"/>
      <c r="N364" s="581"/>
      <c r="O364" s="581"/>
      <c r="P364" s="582"/>
      <c r="Q364" s="223">
        <v>41344</v>
      </c>
      <c r="R364" s="223">
        <v>26862</v>
      </c>
      <c r="S364" s="223">
        <v>5600</v>
      </c>
      <c r="T364" s="223">
        <v>2119.8</v>
      </c>
      <c r="U364" s="223">
        <v>0</v>
      </c>
      <c r="V364" s="223">
        <v>100</v>
      </c>
      <c r="W364" s="216">
        <v>0</v>
      </c>
      <c r="X364" s="217">
        <v>0</v>
      </c>
      <c r="Y364" s="217">
        <v>0</v>
      </c>
      <c r="Z364" s="217">
        <v>41344000</v>
      </c>
      <c r="AA364" s="209"/>
    </row>
    <row r="365" spans="1:27" s="11" customFormat="1" ht="25.5" customHeight="1">
      <c r="A365" s="202"/>
      <c r="B365" s="218"/>
      <c r="C365" s="224"/>
      <c r="D365" s="225"/>
      <c r="E365" s="225"/>
      <c r="F365" s="219"/>
      <c r="G365" s="583" t="s">
        <v>497</v>
      </c>
      <c r="H365" s="575"/>
      <c r="I365" s="220">
        <v>915</v>
      </c>
      <c r="J365" s="221">
        <v>1002</v>
      </c>
      <c r="K365" s="222">
        <v>5079902</v>
      </c>
      <c r="L365" s="220">
        <v>1</v>
      </c>
      <c r="M365" s="580"/>
      <c r="N365" s="581"/>
      <c r="O365" s="581"/>
      <c r="P365" s="582"/>
      <c r="Q365" s="223">
        <v>41344</v>
      </c>
      <c r="R365" s="223">
        <v>26862</v>
      </c>
      <c r="S365" s="223">
        <v>5600</v>
      </c>
      <c r="T365" s="223">
        <v>2119.8</v>
      </c>
      <c r="U365" s="223">
        <v>0</v>
      </c>
      <c r="V365" s="223">
        <v>100</v>
      </c>
      <c r="W365" s="216">
        <v>0</v>
      </c>
      <c r="X365" s="217">
        <v>0</v>
      </c>
      <c r="Y365" s="217">
        <v>0</v>
      </c>
      <c r="Z365" s="217">
        <v>41344000</v>
      </c>
      <c r="AA365" s="209"/>
    </row>
    <row r="366" spans="1:27" s="11" customFormat="1" ht="16.5" customHeight="1">
      <c r="A366" s="202"/>
      <c r="B366" s="210"/>
      <c r="C366" s="573" t="s">
        <v>448</v>
      </c>
      <c r="D366" s="574"/>
      <c r="E366" s="574"/>
      <c r="F366" s="574"/>
      <c r="G366" s="574"/>
      <c r="H366" s="575"/>
      <c r="I366" s="212">
        <v>915</v>
      </c>
      <c r="J366" s="213">
        <v>1003</v>
      </c>
      <c r="K366" s="214">
        <v>0</v>
      </c>
      <c r="L366" s="212">
        <v>0</v>
      </c>
      <c r="M366" s="576"/>
      <c r="N366" s="577"/>
      <c r="O366" s="577"/>
      <c r="P366" s="578"/>
      <c r="Q366" s="215">
        <v>794967</v>
      </c>
      <c r="R366" s="215">
        <v>0</v>
      </c>
      <c r="S366" s="215">
        <v>0</v>
      </c>
      <c r="T366" s="215">
        <v>0</v>
      </c>
      <c r="U366" s="215">
        <v>0</v>
      </c>
      <c r="V366" s="215">
        <v>0</v>
      </c>
      <c r="W366" s="216">
        <v>0</v>
      </c>
      <c r="X366" s="217">
        <v>0</v>
      </c>
      <c r="Y366" s="217">
        <v>0</v>
      </c>
      <c r="Z366" s="217">
        <v>794967000</v>
      </c>
      <c r="AA366" s="209"/>
    </row>
    <row r="367" spans="1:27" s="11" customFormat="1" ht="12" customHeight="1">
      <c r="A367" s="202"/>
      <c r="B367" s="218"/>
      <c r="C367" s="211"/>
      <c r="D367" s="579" t="s">
        <v>449</v>
      </c>
      <c r="E367" s="574"/>
      <c r="F367" s="574"/>
      <c r="G367" s="574"/>
      <c r="H367" s="575"/>
      <c r="I367" s="220">
        <v>915</v>
      </c>
      <c r="J367" s="221">
        <v>1003</v>
      </c>
      <c r="K367" s="222">
        <v>5050000</v>
      </c>
      <c r="L367" s="220">
        <v>0</v>
      </c>
      <c r="M367" s="580"/>
      <c r="N367" s="581"/>
      <c r="O367" s="581"/>
      <c r="P367" s="582"/>
      <c r="Q367" s="223">
        <v>794967</v>
      </c>
      <c r="R367" s="223">
        <v>0</v>
      </c>
      <c r="S367" s="223">
        <v>0</v>
      </c>
      <c r="T367" s="223">
        <v>0</v>
      </c>
      <c r="U367" s="223">
        <v>0</v>
      </c>
      <c r="V367" s="223">
        <v>0</v>
      </c>
      <c r="W367" s="216">
        <v>0</v>
      </c>
      <c r="X367" s="217">
        <v>0</v>
      </c>
      <c r="Y367" s="217">
        <v>0</v>
      </c>
      <c r="Z367" s="217">
        <v>794967000</v>
      </c>
      <c r="AA367" s="209"/>
    </row>
    <row r="368" spans="1:27" s="11" customFormat="1" ht="32.25" customHeight="1">
      <c r="A368" s="202"/>
      <c r="B368" s="218"/>
      <c r="C368" s="224"/>
      <c r="D368" s="219"/>
      <c r="E368" s="579" t="s">
        <v>450</v>
      </c>
      <c r="F368" s="574"/>
      <c r="G368" s="574"/>
      <c r="H368" s="575"/>
      <c r="I368" s="220">
        <v>915</v>
      </c>
      <c r="J368" s="221">
        <v>1003</v>
      </c>
      <c r="K368" s="222">
        <v>5052200</v>
      </c>
      <c r="L368" s="220">
        <v>0</v>
      </c>
      <c r="M368" s="580"/>
      <c r="N368" s="581"/>
      <c r="O368" s="581"/>
      <c r="P368" s="582"/>
      <c r="Q368" s="223">
        <v>8452</v>
      </c>
      <c r="R368" s="223">
        <v>0</v>
      </c>
      <c r="S368" s="223">
        <v>0</v>
      </c>
      <c r="T368" s="223">
        <v>0</v>
      </c>
      <c r="U368" s="223">
        <v>0</v>
      </c>
      <c r="V368" s="223">
        <v>0</v>
      </c>
      <c r="W368" s="216">
        <v>0</v>
      </c>
      <c r="X368" s="217">
        <v>0</v>
      </c>
      <c r="Y368" s="217">
        <v>0</v>
      </c>
      <c r="Z368" s="217">
        <v>8452000</v>
      </c>
      <c r="AA368" s="209"/>
    </row>
    <row r="369" spans="1:27" s="11" customFormat="1" ht="68.25" customHeight="1">
      <c r="A369" s="202"/>
      <c r="B369" s="218"/>
      <c r="C369" s="224"/>
      <c r="D369" s="225"/>
      <c r="E369" s="219"/>
      <c r="F369" s="579" t="s">
        <v>451</v>
      </c>
      <c r="G369" s="574"/>
      <c r="H369" s="575"/>
      <c r="I369" s="220">
        <v>915</v>
      </c>
      <c r="J369" s="221">
        <v>1003</v>
      </c>
      <c r="K369" s="222">
        <v>5052205</v>
      </c>
      <c r="L369" s="220">
        <v>0</v>
      </c>
      <c r="M369" s="580"/>
      <c r="N369" s="581"/>
      <c r="O369" s="581"/>
      <c r="P369" s="582"/>
      <c r="Q369" s="223">
        <v>8452</v>
      </c>
      <c r="R369" s="223">
        <v>0</v>
      </c>
      <c r="S369" s="223">
        <v>0</v>
      </c>
      <c r="T369" s="223">
        <v>0</v>
      </c>
      <c r="U369" s="223">
        <v>0</v>
      </c>
      <c r="V369" s="223">
        <v>0</v>
      </c>
      <c r="W369" s="216">
        <v>0</v>
      </c>
      <c r="X369" s="217">
        <v>0</v>
      </c>
      <c r="Y369" s="217">
        <v>0</v>
      </c>
      <c r="Z369" s="217">
        <v>8452000</v>
      </c>
      <c r="AA369" s="209"/>
    </row>
    <row r="370" spans="1:27" s="11" customFormat="1" ht="12.75" customHeight="1">
      <c r="A370" s="202"/>
      <c r="B370" s="218"/>
      <c r="C370" s="224"/>
      <c r="D370" s="225"/>
      <c r="E370" s="225"/>
      <c r="F370" s="219"/>
      <c r="G370" s="583" t="s">
        <v>499</v>
      </c>
      <c r="H370" s="575"/>
      <c r="I370" s="220">
        <v>915</v>
      </c>
      <c r="J370" s="221">
        <v>1003</v>
      </c>
      <c r="K370" s="222">
        <v>5052205</v>
      </c>
      <c r="L370" s="220">
        <v>5</v>
      </c>
      <c r="M370" s="580"/>
      <c r="N370" s="581"/>
      <c r="O370" s="581"/>
      <c r="P370" s="582"/>
      <c r="Q370" s="223">
        <v>8452</v>
      </c>
      <c r="R370" s="223">
        <v>0</v>
      </c>
      <c r="S370" s="223">
        <v>0</v>
      </c>
      <c r="T370" s="223">
        <v>0</v>
      </c>
      <c r="U370" s="223">
        <v>0</v>
      </c>
      <c r="V370" s="223">
        <v>0</v>
      </c>
      <c r="W370" s="216">
        <v>0</v>
      </c>
      <c r="X370" s="217">
        <v>0</v>
      </c>
      <c r="Y370" s="217">
        <v>0</v>
      </c>
      <c r="Z370" s="217">
        <v>8452000</v>
      </c>
      <c r="AA370" s="209"/>
    </row>
    <row r="371" spans="1:27" s="11" customFormat="1" ht="36.75" customHeight="1">
      <c r="A371" s="202"/>
      <c r="B371" s="218"/>
      <c r="C371" s="224"/>
      <c r="D371" s="219"/>
      <c r="E371" s="579" t="s">
        <v>452</v>
      </c>
      <c r="F371" s="574"/>
      <c r="G371" s="574"/>
      <c r="H371" s="575"/>
      <c r="I371" s="220">
        <v>915</v>
      </c>
      <c r="J371" s="221">
        <v>1003</v>
      </c>
      <c r="K371" s="222">
        <v>5054800</v>
      </c>
      <c r="L371" s="220">
        <v>0</v>
      </c>
      <c r="M371" s="580"/>
      <c r="N371" s="581"/>
      <c r="O371" s="581"/>
      <c r="P371" s="582"/>
      <c r="Q371" s="223">
        <v>784015</v>
      </c>
      <c r="R371" s="223">
        <v>0</v>
      </c>
      <c r="S371" s="223">
        <v>0</v>
      </c>
      <c r="T371" s="223">
        <v>0</v>
      </c>
      <c r="U371" s="223">
        <v>0</v>
      </c>
      <c r="V371" s="223">
        <v>0</v>
      </c>
      <c r="W371" s="216">
        <v>0</v>
      </c>
      <c r="X371" s="217">
        <v>0</v>
      </c>
      <c r="Y371" s="217">
        <v>0</v>
      </c>
      <c r="Z371" s="217">
        <v>784015000</v>
      </c>
      <c r="AA371" s="209"/>
    </row>
    <row r="372" spans="1:27" s="11" customFormat="1" ht="37.5" customHeight="1">
      <c r="A372" s="202"/>
      <c r="B372" s="218"/>
      <c r="C372" s="224"/>
      <c r="D372" s="225"/>
      <c r="E372" s="219"/>
      <c r="F372" s="579" t="s">
        <v>453</v>
      </c>
      <c r="G372" s="574"/>
      <c r="H372" s="575"/>
      <c r="I372" s="220">
        <v>915</v>
      </c>
      <c r="J372" s="221">
        <v>1003</v>
      </c>
      <c r="K372" s="222">
        <v>5054801</v>
      </c>
      <c r="L372" s="220">
        <v>0</v>
      </c>
      <c r="M372" s="580"/>
      <c r="N372" s="581"/>
      <c r="O372" s="581"/>
      <c r="P372" s="582"/>
      <c r="Q372" s="223">
        <v>120000</v>
      </c>
      <c r="R372" s="223">
        <v>0</v>
      </c>
      <c r="S372" s="223">
        <v>0</v>
      </c>
      <c r="T372" s="223">
        <v>0</v>
      </c>
      <c r="U372" s="223">
        <v>0</v>
      </c>
      <c r="V372" s="223">
        <v>0</v>
      </c>
      <c r="W372" s="216">
        <v>0</v>
      </c>
      <c r="X372" s="217">
        <v>0</v>
      </c>
      <c r="Y372" s="217">
        <v>0</v>
      </c>
      <c r="Z372" s="217">
        <v>120000000</v>
      </c>
      <c r="AA372" s="209"/>
    </row>
    <row r="373" spans="1:27" s="11" customFormat="1" ht="15" customHeight="1">
      <c r="A373" s="202"/>
      <c r="B373" s="218"/>
      <c r="C373" s="224"/>
      <c r="D373" s="225"/>
      <c r="E373" s="225"/>
      <c r="F373" s="219"/>
      <c r="G373" s="583" t="s">
        <v>499</v>
      </c>
      <c r="H373" s="575"/>
      <c r="I373" s="220">
        <v>915</v>
      </c>
      <c r="J373" s="221">
        <v>1003</v>
      </c>
      <c r="K373" s="222">
        <v>5054801</v>
      </c>
      <c r="L373" s="220">
        <v>5</v>
      </c>
      <c r="M373" s="580"/>
      <c r="N373" s="581"/>
      <c r="O373" s="581"/>
      <c r="P373" s="582"/>
      <c r="Q373" s="223">
        <v>120000</v>
      </c>
      <c r="R373" s="223">
        <v>0</v>
      </c>
      <c r="S373" s="223">
        <v>0</v>
      </c>
      <c r="T373" s="223">
        <v>0</v>
      </c>
      <c r="U373" s="223">
        <v>0</v>
      </c>
      <c r="V373" s="223">
        <v>0</v>
      </c>
      <c r="W373" s="216">
        <v>0</v>
      </c>
      <c r="X373" s="217">
        <v>0</v>
      </c>
      <c r="Y373" s="217">
        <v>0</v>
      </c>
      <c r="Z373" s="217">
        <v>120000000</v>
      </c>
      <c r="AA373" s="209"/>
    </row>
    <row r="374" spans="1:27" s="11" customFormat="1" ht="42" customHeight="1">
      <c r="A374" s="202"/>
      <c r="B374" s="218"/>
      <c r="C374" s="224"/>
      <c r="D374" s="225"/>
      <c r="E374" s="219"/>
      <c r="F374" s="579" t="s">
        <v>454</v>
      </c>
      <c r="G374" s="574"/>
      <c r="H374" s="575"/>
      <c r="I374" s="220">
        <v>915</v>
      </c>
      <c r="J374" s="221">
        <v>1003</v>
      </c>
      <c r="K374" s="222">
        <v>5054803</v>
      </c>
      <c r="L374" s="220">
        <v>0</v>
      </c>
      <c r="M374" s="580"/>
      <c r="N374" s="581"/>
      <c r="O374" s="581"/>
      <c r="P374" s="582"/>
      <c r="Q374" s="223">
        <v>502184</v>
      </c>
      <c r="R374" s="223">
        <v>0</v>
      </c>
      <c r="S374" s="223">
        <v>0</v>
      </c>
      <c r="T374" s="223">
        <v>0</v>
      </c>
      <c r="U374" s="223">
        <v>0</v>
      </c>
      <c r="V374" s="223">
        <v>0</v>
      </c>
      <c r="W374" s="216">
        <v>0</v>
      </c>
      <c r="X374" s="217">
        <v>0</v>
      </c>
      <c r="Y374" s="217">
        <v>0</v>
      </c>
      <c r="Z374" s="217">
        <v>502184000</v>
      </c>
      <c r="AA374" s="209"/>
    </row>
    <row r="375" spans="1:27" s="11" customFormat="1" ht="12" customHeight="1">
      <c r="A375" s="202"/>
      <c r="B375" s="218"/>
      <c r="C375" s="224"/>
      <c r="D375" s="225"/>
      <c r="E375" s="225"/>
      <c r="F375" s="219"/>
      <c r="G375" s="583" t="s">
        <v>499</v>
      </c>
      <c r="H375" s="575"/>
      <c r="I375" s="220">
        <v>915</v>
      </c>
      <c r="J375" s="221">
        <v>1003</v>
      </c>
      <c r="K375" s="222">
        <v>5054803</v>
      </c>
      <c r="L375" s="220">
        <v>5</v>
      </c>
      <c r="M375" s="580"/>
      <c r="N375" s="581"/>
      <c r="O375" s="581"/>
      <c r="P375" s="582"/>
      <c r="Q375" s="223">
        <v>502184</v>
      </c>
      <c r="R375" s="223">
        <v>0</v>
      </c>
      <c r="S375" s="223">
        <v>0</v>
      </c>
      <c r="T375" s="223">
        <v>0</v>
      </c>
      <c r="U375" s="223">
        <v>0</v>
      </c>
      <c r="V375" s="223">
        <v>0</v>
      </c>
      <c r="W375" s="216">
        <v>0</v>
      </c>
      <c r="X375" s="217">
        <v>0</v>
      </c>
      <c r="Y375" s="217">
        <v>0</v>
      </c>
      <c r="Z375" s="217">
        <v>502184000</v>
      </c>
      <c r="AA375" s="209"/>
    </row>
    <row r="376" spans="1:27" s="11" customFormat="1" ht="54" customHeight="1">
      <c r="A376" s="202"/>
      <c r="B376" s="218"/>
      <c r="C376" s="224"/>
      <c r="D376" s="225"/>
      <c r="E376" s="219"/>
      <c r="F376" s="579" t="s">
        <v>455</v>
      </c>
      <c r="G376" s="574"/>
      <c r="H376" s="575"/>
      <c r="I376" s="220">
        <v>915</v>
      </c>
      <c r="J376" s="221">
        <v>1003</v>
      </c>
      <c r="K376" s="222">
        <v>5054805</v>
      </c>
      <c r="L376" s="220">
        <v>0</v>
      </c>
      <c r="M376" s="580"/>
      <c r="N376" s="581"/>
      <c r="O376" s="581"/>
      <c r="P376" s="582"/>
      <c r="Q376" s="223">
        <v>157115</v>
      </c>
      <c r="R376" s="223">
        <v>0</v>
      </c>
      <c r="S376" s="223">
        <v>0</v>
      </c>
      <c r="T376" s="223">
        <v>0</v>
      </c>
      <c r="U376" s="223">
        <v>0</v>
      </c>
      <c r="V376" s="223">
        <v>0</v>
      </c>
      <c r="W376" s="216">
        <v>0</v>
      </c>
      <c r="X376" s="217">
        <v>0</v>
      </c>
      <c r="Y376" s="217">
        <v>0</v>
      </c>
      <c r="Z376" s="217">
        <v>157115000</v>
      </c>
      <c r="AA376" s="209"/>
    </row>
    <row r="377" spans="1:27" s="11" customFormat="1" ht="12" customHeight="1">
      <c r="A377" s="202"/>
      <c r="B377" s="218"/>
      <c r="C377" s="224"/>
      <c r="D377" s="225"/>
      <c r="E377" s="225"/>
      <c r="F377" s="219"/>
      <c r="G377" s="583" t="s">
        <v>499</v>
      </c>
      <c r="H377" s="575"/>
      <c r="I377" s="220">
        <v>915</v>
      </c>
      <c r="J377" s="221">
        <v>1003</v>
      </c>
      <c r="K377" s="222">
        <v>5054805</v>
      </c>
      <c r="L377" s="220">
        <v>5</v>
      </c>
      <c r="M377" s="580"/>
      <c r="N377" s="581"/>
      <c r="O377" s="581"/>
      <c r="P377" s="582"/>
      <c r="Q377" s="223">
        <v>157115</v>
      </c>
      <c r="R377" s="223">
        <v>0</v>
      </c>
      <c r="S377" s="223">
        <v>0</v>
      </c>
      <c r="T377" s="223">
        <v>0</v>
      </c>
      <c r="U377" s="223">
        <v>0</v>
      </c>
      <c r="V377" s="223">
        <v>0</v>
      </c>
      <c r="W377" s="216">
        <v>0</v>
      </c>
      <c r="X377" s="217">
        <v>0</v>
      </c>
      <c r="Y377" s="217">
        <v>0</v>
      </c>
      <c r="Z377" s="217">
        <v>157115000</v>
      </c>
      <c r="AA377" s="209"/>
    </row>
    <row r="378" spans="1:27" s="11" customFormat="1" ht="39.75" customHeight="1">
      <c r="A378" s="202"/>
      <c r="B378" s="218"/>
      <c r="C378" s="224"/>
      <c r="D378" s="225"/>
      <c r="E378" s="219"/>
      <c r="F378" s="579" t="s">
        <v>456</v>
      </c>
      <c r="G378" s="574"/>
      <c r="H378" s="575"/>
      <c r="I378" s="220">
        <v>915</v>
      </c>
      <c r="J378" s="221">
        <v>1003</v>
      </c>
      <c r="K378" s="222">
        <v>5054807</v>
      </c>
      <c r="L378" s="220">
        <v>0</v>
      </c>
      <c r="M378" s="580"/>
      <c r="N378" s="581"/>
      <c r="O378" s="581"/>
      <c r="P378" s="582"/>
      <c r="Q378" s="223">
        <v>2357</v>
      </c>
      <c r="R378" s="223">
        <v>0</v>
      </c>
      <c r="S378" s="223">
        <v>0</v>
      </c>
      <c r="T378" s="223">
        <v>0</v>
      </c>
      <c r="U378" s="223">
        <v>0</v>
      </c>
      <c r="V378" s="223">
        <v>0</v>
      </c>
      <c r="W378" s="216">
        <v>0</v>
      </c>
      <c r="X378" s="217">
        <v>0</v>
      </c>
      <c r="Y378" s="217">
        <v>0</v>
      </c>
      <c r="Z378" s="217">
        <v>2357000</v>
      </c>
      <c r="AA378" s="209"/>
    </row>
    <row r="379" spans="1:27" s="11" customFormat="1" ht="12" customHeight="1">
      <c r="A379" s="202"/>
      <c r="B379" s="218"/>
      <c r="C379" s="224"/>
      <c r="D379" s="225"/>
      <c r="E379" s="225"/>
      <c r="F379" s="219"/>
      <c r="G379" s="583" t="s">
        <v>499</v>
      </c>
      <c r="H379" s="575"/>
      <c r="I379" s="220">
        <v>915</v>
      </c>
      <c r="J379" s="221">
        <v>1003</v>
      </c>
      <c r="K379" s="222">
        <v>5054807</v>
      </c>
      <c r="L379" s="220">
        <v>5</v>
      </c>
      <c r="M379" s="580"/>
      <c r="N379" s="581"/>
      <c r="O379" s="581"/>
      <c r="P379" s="582"/>
      <c r="Q379" s="223">
        <v>2357</v>
      </c>
      <c r="R379" s="223">
        <v>0</v>
      </c>
      <c r="S379" s="223">
        <v>0</v>
      </c>
      <c r="T379" s="223">
        <v>0</v>
      </c>
      <c r="U379" s="223">
        <v>0</v>
      </c>
      <c r="V379" s="223">
        <v>0</v>
      </c>
      <c r="W379" s="216">
        <v>0</v>
      </c>
      <c r="X379" s="217">
        <v>0</v>
      </c>
      <c r="Y379" s="217">
        <v>0</v>
      </c>
      <c r="Z379" s="217">
        <v>2357000</v>
      </c>
      <c r="AA379" s="209"/>
    </row>
    <row r="380" spans="1:27" s="11" customFormat="1" ht="37.5" customHeight="1">
      <c r="A380" s="202"/>
      <c r="B380" s="218"/>
      <c r="C380" s="224"/>
      <c r="D380" s="225"/>
      <c r="E380" s="219"/>
      <c r="F380" s="579" t="s">
        <v>457</v>
      </c>
      <c r="G380" s="574"/>
      <c r="H380" s="575"/>
      <c r="I380" s="220">
        <v>915</v>
      </c>
      <c r="J380" s="221">
        <v>1003</v>
      </c>
      <c r="K380" s="222">
        <v>5054808</v>
      </c>
      <c r="L380" s="220">
        <v>0</v>
      </c>
      <c r="M380" s="580"/>
      <c r="N380" s="581"/>
      <c r="O380" s="581"/>
      <c r="P380" s="582"/>
      <c r="Q380" s="223">
        <v>2359</v>
      </c>
      <c r="R380" s="223">
        <v>0</v>
      </c>
      <c r="S380" s="223">
        <v>0</v>
      </c>
      <c r="T380" s="223">
        <v>0</v>
      </c>
      <c r="U380" s="223">
        <v>0</v>
      </c>
      <c r="V380" s="223">
        <v>0</v>
      </c>
      <c r="W380" s="216">
        <v>0</v>
      </c>
      <c r="X380" s="217">
        <v>0</v>
      </c>
      <c r="Y380" s="217">
        <v>0</v>
      </c>
      <c r="Z380" s="217">
        <v>2359000</v>
      </c>
      <c r="AA380" s="209"/>
    </row>
    <row r="381" spans="1:27" s="11" customFormat="1" ht="12" customHeight="1">
      <c r="A381" s="202"/>
      <c r="B381" s="218"/>
      <c r="C381" s="224"/>
      <c r="D381" s="225"/>
      <c r="E381" s="225"/>
      <c r="F381" s="219"/>
      <c r="G381" s="583" t="s">
        <v>499</v>
      </c>
      <c r="H381" s="575"/>
      <c r="I381" s="220">
        <v>915</v>
      </c>
      <c r="J381" s="221">
        <v>1003</v>
      </c>
      <c r="K381" s="222">
        <v>5054808</v>
      </c>
      <c r="L381" s="220">
        <v>5</v>
      </c>
      <c r="M381" s="580"/>
      <c r="N381" s="581"/>
      <c r="O381" s="581"/>
      <c r="P381" s="582"/>
      <c r="Q381" s="223">
        <v>2359</v>
      </c>
      <c r="R381" s="223">
        <v>0</v>
      </c>
      <c r="S381" s="223">
        <v>0</v>
      </c>
      <c r="T381" s="223">
        <v>0</v>
      </c>
      <c r="U381" s="223">
        <v>0</v>
      </c>
      <c r="V381" s="223">
        <v>0</v>
      </c>
      <c r="W381" s="216">
        <v>0</v>
      </c>
      <c r="X381" s="217">
        <v>0</v>
      </c>
      <c r="Y381" s="217">
        <v>0</v>
      </c>
      <c r="Z381" s="217">
        <v>2359000</v>
      </c>
      <c r="AA381" s="209"/>
    </row>
    <row r="382" spans="1:27" s="11" customFormat="1" ht="38.25" customHeight="1">
      <c r="A382" s="202"/>
      <c r="B382" s="218"/>
      <c r="C382" s="224"/>
      <c r="D382" s="219"/>
      <c r="E382" s="579" t="s">
        <v>458</v>
      </c>
      <c r="F382" s="574"/>
      <c r="G382" s="574"/>
      <c r="H382" s="575"/>
      <c r="I382" s="220">
        <v>915</v>
      </c>
      <c r="J382" s="221">
        <v>1003</v>
      </c>
      <c r="K382" s="222">
        <v>5058600</v>
      </c>
      <c r="L382" s="220">
        <v>0</v>
      </c>
      <c r="M382" s="580"/>
      <c r="N382" s="581"/>
      <c r="O382" s="581"/>
      <c r="P382" s="582"/>
      <c r="Q382" s="223">
        <v>2500</v>
      </c>
      <c r="R382" s="223">
        <v>0</v>
      </c>
      <c r="S382" s="223">
        <v>0</v>
      </c>
      <c r="T382" s="223">
        <v>0</v>
      </c>
      <c r="U382" s="223">
        <v>0</v>
      </c>
      <c r="V382" s="223">
        <v>0</v>
      </c>
      <c r="W382" s="216">
        <v>0</v>
      </c>
      <c r="X382" s="217">
        <v>0</v>
      </c>
      <c r="Y382" s="217">
        <v>0</v>
      </c>
      <c r="Z382" s="217">
        <v>2500000</v>
      </c>
      <c r="AA382" s="209"/>
    </row>
    <row r="383" spans="1:27" s="11" customFormat="1" ht="36.75" customHeight="1">
      <c r="A383" s="202"/>
      <c r="B383" s="218"/>
      <c r="C383" s="224"/>
      <c r="D383" s="225"/>
      <c r="E383" s="219"/>
      <c r="F383" s="579" t="s">
        <v>458</v>
      </c>
      <c r="G383" s="574"/>
      <c r="H383" s="575"/>
      <c r="I383" s="220">
        <v>915</v>
      </c>
      <c r="J383" s="221">
        <v>1003</v>
      </c>
      <c r="K383" s="222">
        <v>5058601</v>
      </c>
      <c r="L383" s="220">
        <v>0</v>
      </c>
      <c r="M383" s="580"/>
      <c r="N383" s="581"/>
      <c r="O383" s="581"/>
      <c r="P383" s="582"/>
      <c r="Q383" s="223">
        <v>2500</v>
      </c>
      <c r="R383" s="223">
        <v>0</v>
      </c>
      <c r="S383" s="223">
        <v>0</v>
      </c>
      <c r="T383" s="223">
        <v>0</v>
      </c>
      <c r="U383" s="223">
        <v>0</v>
      </c>
      <c r="V383" s="223">
        <v>0</v>
      </c>
      <c r="W383" s="216">
        <v>0</v>
      </c>
      <c r="X383" s="217">
        <v>0</v>
      </c>
      <c r="Y383" s="217">
        <v>0</v>
      </c>
      <c r="Z383" s="217">
        <v>2500000</v>
      </c>
      <c r="AA383" s="209"/>
    </row>
    <row r="384" spans="1:27" s="11" customFormat="1" ht="14.25" customHeight="1">
      <c r="A384" s="202"/>
      <c r="B384" s="218"/>
      <c r="C384" s="224"/>
      <c r="D384" s="225"/>
      <c r="E384" s="225"/>
      <c r="F384" s="219"/>
      <c r="G384" s="583" t="s">
        <v>499</v>
      </c>
      <c r="H384" s="575"/>
      <c r="I384" s="220">
        <v>915</v>
      </c>
      <c r="J384" s="221">
        <v>1003</v>
      </c>
      <c r="K384" s="222">
        <v>5058601</v>
      </c>
      <c r="L384" s="220">
        <v>5</v>
      </c>
      <c r="M384" s="580"/>
      <c r="N384" s="581"/>
      <c r="O384" s="581"/>
      <c r="P384" s="582"/>
      <c r="Q384" s="223">
        <v>2500</v>
      </c>
      <c r="R384" s="223">
        <v>0</v>
      </c>
      <c r="S384" s="223">
        <v>0</v>
      </c>
      <c r="T384" s="223">
        <v>0</v>
      </c>
      <c r="U384" s="223">
        <v>0</v>
      </c>
      <c r="V384" s="223">
        <v>0</v>
      </c>
      <c r="W384" s="216">
        <v>0</v>
      </c>
      <c r="X384" s="217">
        <v>0</v>
      </c>
      <c r="Y384" s="217">
        <v>0</v>
      </c>
      <c r="Z384" s="217">
        <v>2500000</v>
      </c>
      <c r="AA384" s="209"/>
    </row>
    <row r="385" spans="1:27" s="11" customFormat="1" ht="12" customHeight="1">
      <c r="A385" s="202"/>
      <c r="B385" s="210"/>
      <c r="C385" s="573" t="s">
        <v>459</v>
      </c>
      <c r="D385" s="574"/>
      <c r="E385" s="574"/>
      <c r="F385" s="574"/>
      <c r="G385" s="574"/>
      <c r="H385" s="575"/>
      <c r="I385" s="212">
        <v>915</v>
      </c>
      <c r="J385" s="213">
        <v>1004</v>
      </c>
      <c r="K385" s="214">
        <v>0</v>
      </c>
      <c r="L385" s="212">
        <v>0</v>
      </c>
      <c r="M385" s="576"/>
      <c r="N385" s="577"/>
      <c r="O385" s="577"/>
      <c r="P385" s="578"/>
      <c r="Q385" s="215">
        <v>67189</v>
      </c>
      <c r="R385" s="215">
        <v>4825</v>
      </c>
      <c r="S385" s="215">
        <v>1264</v>
      </c>
      <c r="T385" s="215">
        <v>0</v>
      </c>
      <c r="U385" s="215">
        <v>0</v>
      </c>
      <c r="V385" s="215">
        <v>0</v>
      </c>
      <c r="W385" s="216">
        <v>0</v>
      </c>
      <c r="X385" s="217">
        <v>0</v>
      </c>
      <c r="Y385" s="217">
        <v>0</v>
      </c>
      <c r="Z385" s="217">
        <v>67189000</v>
      </c>
      <c r="AA385" s="209"/>
    </row>
    <row r="386" spans="1:27" s="11" customFormat="1" ht="28.5" customHeight="1">
      <c r="A386" s="202"/>
      <c r="B386" s="218"/>
      <c r="C386" s="211"/>
      <c r="D386" s="579" t="s">
        <v>357</v>
      </c>
      <c r="E386" s="574"/>
      <c r="F386" s="574"/>
      <c r="G386" s="574"/>
      <c r="H386" s="575"/>
      <c r="I386" s="220">
        <v>915</v>
      </c>
      <c r="J386" s="221">
        <v>1004</v>
      </c>
      <c r="K386" s="222">
        <v>5200000</v>
      </c>
      <c r="L386" s="220">
        <v>0</v>
      </c>
      <c r="M386" s="580"/>
      <c r="N386" s="581"/>
      <c r="O386" s="581"/>
      <c r="P386" s="582"/>
      <c r="Q386" s="223">
        <v>67189</v>
      </c>
      <c r="R386" s="223">
        <v>4825</v>
      </c>
      <c r="S386" s="223">
        <v>1264</v>
      </c>
      <c r="T386" s="223">
        <v>0</v>
      </c>
      <c r="U386" s="223">
        <v>0</v>
      </c>
      <c r="V386" s="223">
        <v>0</v>
      </c>
      <c r="W386" s="216">
        <v>0</v>
      </c>
      <c r="X386" s="217">
        <v>0</v>
      </c>
      <c r="Y386" s="217">
        <v>0</v>
      </c>
      <c r="Z386" s="217">
        <v>67189000</v>
      </c>
      <c r="AA386" s="209"/>
    </row>
    <row r="387" spans="1:27" s="11" customFormat="1" ht="81.75" customHeight="1">
      <c r="A387" s="202"/>
      <c r="B387" s="218"/>
      <c r="C387" s="224"/>
      <c r="D387" s="219"/>
      <c r="E387" s="579" t="s">
        <v>460</v>
      </c>
      <c r="F387" s="574"/>
      <c r="G387" s="574"/>
      <c r="H387" s="575"/>
      <c r="I387" s="220">
        <v>915</v>
      </c>
      <c r="J387" s="221">
        <v>1004</v>
      </c>
      <c r="K387" s="222">
        <v>5201000</v>
      </c>
      <c r="L387" s="220">
        <v>0</v>
      </c>
      <c r="M387" s="580"/>
      <c r="N387" s="581"/>
      <c r="O387" s="581"/>
      <c r="P387" s="582"/>
      <c r="Q387" s="223">
        <v>27583</v>
      </c>
      <c r="R387" s="223">
        <v>0</v>
      </c>
      <c r="S387" s="223">
        <v>0</v>
      </c>
      <c r="T387" s="223">
        <v>0</v>
      </c>
      <c r="U387" s="223">
        <v>0</v>
      </c>
      <c r="V387" s="223">
        <v>0</v>
      </c>
      <c r="W387" s="216">
        <v>0</v>
      </c>
      <c r="X387" s="217">
        <v>0</v>
      </c>
      <c r="Y387" s="217">
        <v>0</v>
      </c>
      <c r="Z387" s="217">
        <v>27583000</v>
      </c>
      <c r="AA387" s="209"/>
    </row>
    <row r="388" spans="1:27" s="11" customFormat="1" ht="51.75" customHeight="1">
      <c r="A388" s="202"/>
      <c r="B388" s="218"/>
      <c r="C388" s="224"/>
      <c r="D388" s="225"/>
      <c r="E388" s="219"/>
      <c r="F388" s="579" t="s">
        <v>461</v>
      </c>
      <c r="G388" s="574"/>
      <c r="H388" s="575"/>
      <c r="I388" s="220">
        <v>915</v>
      </c>
      <c r="J388" s="221">
        <v>1004</v>
      </c>
      <c r="K388" s="222">
        <v>5201004</v>
      </c>
      <c r="L388" s="220">
        <v>0</v>
      </c>
      <c r="M388" s="580"/>
      <c r="N388" s="581"/>
      <c r="O388" s="581"/>
      <c r="P388" s="582"/>
      <c r="Q388" s="223">
        <v>2131</v>
      </c>
      <c r="R388" s="223">
        <v>0</v>
      </c>
      <c r="S388" s="223">
        <v>0</v>
      </c>
      <c r="T388" s="223">
        <v>0</v>
      </c>
      <c r="U388" s="223">
        <v>0</v>
      </c>
      <c r="V388" s="223">
        <v>0</v>
      </c>
      <c r="W388" s="216">
        <v>0</v>
      </c>
      <c r="X388" s="217">
        <v>0</v>
      </c>
      <c r="Y388" s="217">
        <v>0</v>
      </c>
      <c r="Z388" s="217">
        <v>2131000</v>
      </c>
      <c r="AA388" s="209"/>
    </row>
    <row r="389" spans="1:27" s="11" customFormat="1" ht="18" customHeight="1">
      <c r="A389" s="202"/>
      <c r="B389" s="218"/>
      <c r="C389" s="224"/>
      <c r="D389" s="225"/>
      <c r="E389" s="225"/>
      <c r="F389" s="219"/>
      <c r="G389" s="583" t="s">
        <v>499</v>
      </c>
      <c r="H389" s="575"/>
      <c r="I389" s="220">
        <v>915</v>
      </c>
      <c r="J389" s="221">
        <v>1004</v>
      </c>
      <c r="K389" s="222">
        <v>5201004</v>
      </c>
      <c r="L389" s="220">
        <v>5</v>
      </c>
      <c r="M389" s="580"/>
      <c r="N389" s="581"/>
      <c r="O389" s="581"/>
      <c r="P389" s="582"/>
      <c r="Q389" s="223">
        <v>2131</v>
      </c>
      <c r="R389" s="223">
        <v>0</v>
      </c>
      <c r="S389" s="223">
        <v>0</v>
      </c>
      <c r="T389" s="223">
        <v>0</v>
      </c>
      <c r="U389" s="223">
        <v>0</v>
      </c>
      <c r="V389" s="223">
        <v>0</v>
      </c>
      <c r="W389" s="216">
        <v>0</v>
      </c>
      <c r="X389" s="217">
        <v>0</v>
      </c>
      <c r="Y389" s="217">
        <v>0</v>
      </c>
      <c r="Z389" s="217">
        <v>2131000</v>
      </c>
      <c r="AA389" s="209"/>
    </row>
    <row r="390" spans="1:27" s="11" customFormat="1" ht="66.75" customHeight="1">
      <c r="A390" s="202"/>
      <c r="B390" s="218"/>
      <c r="C390" s="224"/>
      <c r="D390" s="225"/>
      <c r="E390" s="219"/>
      <c r="F390" s="579" t="s">
        <v>462</v>
      </c>
      <c r="G390" s="574"/>
      <c r="H390" s="575"/>
      <c r="I390" s="220">
        <v>915</v>
      </c>
      <c r="J390" s="221">
        <v>1004</v>
      </c>
      <c r="K390" s="222">
        <v>5201005</v>
      </c>
      <c r="L390" s="220">
        <v>0</v>
      </c>
      <c r="M390" s="580"/>
      <c r="N390" s="581"/>
      <c r="O390" s="581"/>
      <c r="P390" s="582"/>
      <c r="Q390" s="223">
        <v>541</v>
      </c>
      <c r="R390" s="223">
        <v>0</v>
      </c>
      <c r="S390" s="223">
        <v>0</v>
      </c>
      <c r="T390" s="223">
        <v>0</v>
      </c>
      <c r="U390" s="223">
        <v>0</v>
      </c>
      <c r="V390" s="223">
        <v>0</v>
      </c>
      <c r="W390" s="216">
        <v>0</v>
      </c>
      <c r="X390" s="217">
        <v>0</v>
      </c>
      <c r="Y390" s="217">
        <v>0</v>
      </c>
      <c r="Z390" s="217">
        <v>541000</v>
      </c>
      <c r="AA390" s="209"/>
    </row>
    <row r="391" spans="1:27" s="11" customFormat="1" ht="12" customHeight="1">
      <c r="A391" s="202"/>
      <c r="B391" s="218"/>
      <c r="C391" s="224"/>
      <c r="D391" s="225"/>
      <c r="E391" s="225"/>
      <c r="F391" s="219"/>
      <c r="G391" s="583" t="s">
        <v>499</v>
      </c>
      <c r="H391" s="575"/>
      <c r="I391" s="220">
        <v>915</v>
      </c>
      <c r="J391" s="221">
        <v>1004</v>
      </c>
      <c r="K391" s="222">
        <v>5201005</v>
      </c>
      <c r="L391" s="220">
        <v>5</v>
      </c>
      <c r="M391" s="580"/>
      <c r="N391" s="581"/>
      <c r="O391" s="581"/>
      <c r="P391" s="582"/>
      <c r="Q391" s="223">
        <v>541</v>
      </c>
      <c r="R391" s="223">
        <v>0</v>
      </c>
      <c r="S391" s="223">
        <v>0</v>
      </c>
      <c r="T391" s="223">
        <v>0</v>
      </c>
      <c r="U391" s="223">
        <v>0</v>
      </c>
      <c r="V391" s="223">
        <v>0</v>
      </c>
      <c r="W391" s="216">
        <v>0</v>
      </c>
      <c r="X391" s="217">
        <v>0</v>
      </c>
      <c r="Y391" s="217">
        <v>0</v>
      </c>
      <c r="Z391" s="217">
        <v>541000</v>
      </c>
      <c r="AA391" s="209"/>
    </row>
    <row r="392" spans="1:27" s="11" customFormat="1" ht="55.5" customHeight="1">
      <c r="A392" s="202"/>
      <c r="B392" s="218"/>
      <c r="C392" s="224"/>
      <c r="D392" s="225"/>
      <c r="E392" s="219"/>
      <c r="F392" s="579" t="s">
        <v>463</v>
      </c>
      <c r="G392" s="574"/>
      <c r="H392" s="575"/>
      <c r="I392" s="220">
        <v>915</v>
      </c>
      <c r="J392" s="221">
        <v>1004</v>
      </c>
      <c r="K392" s="222">
        <v>5201006</v>
      </c>
      <c r="L392" s="220">
        <v>0</v>
      </c>
      <c r="M392" s="580"/>
      <c r="N392" s="581"/>
      <c r="O392" s="581"/>
      <c r="P392" s="582"/>
      <c r="Q392" s="223">
        <v>24911</v>
      </c>
      <c r="R392" s="223">
        <v>0</v>
      </c>
      <c r="S392" s="223">
        <v>0</v>
      </c>
      <c r="T392" s="223">
        <v>0</v>
      </c>
      <c r="U392" s="223">
        <v>0</v>
      </c>
      <c r="V392" s="223">
        <v>0</v>
      </c>
      <c r="W392" s="216">
        <v>0</v>
      </c>
      <c r="X392" s="217">
        <v>0</v>
      </c>
      <c r="Y392" s="217">
        <v>0</v>
      </c>
      <c r="Z392" s="217">
        <v>24911000</v>
      </c>
      <c r="AA392" s="209"/>
    </row>
    <row r="393" spans="1:27" s="11" customFormat="1" ht="12" customHeight="1">
      <c r="A393" s="202"/>
      <c r="B393" s="218"/>
      <c r="C393" s="224"/>
      <c r="D393" s="225"/>
      <c r="E393" s="225"/>
      <c r="F393" s="219"/>
      <c r="G393" s="583" t="s">
        <v>499</v>
      </c>
      <c r="H393" s="575"/>
      <c r="I393" s="220">
        <v>915</v>
      </c>
      <c r="J393" s="221">
        <v>1004</v>
      </c>
      <c r="K393" s="222">
        <v>5201006</v>
      </c>
      <c r="L393" s="220">
        <v>5</v>
      </c>
      <c r="M393" s="580"/>
      <c r="N393" s="581"/>
      <c r="O393" s="581"/>
      <c r="P393" s="582"/>
      <c r="Q393" s="223">
        <v>24911</v>
      </c>
      <c r="R393" s="223">
        <v>0</v>
      </c>
      <c r="S393" s="223">
        <v>0</v>
      </c>
      <c r="T393" s="223">
        <v>0</v>
      </c>
      <c r="U393" s="223">
        <v>0</v>
      </c>
      <c r="V393" s="223">
        <v>0</v>
      </c>
      <c r="W393" s="216">
        <v>0</v>
      </c>
      <c r="X393" s="217">
        <v>0</v>
      </c>
      <c r="Y393" s="217">
        <v>0</v>
      </c>
      <c r="Z393" s="217">
        <v>24911000</v>
      </c>
      <c r="AA393" s="209"/>
    </row>
    <row r="394" spans="1:27" s="11" customFormat="1" ht="36" customHeight="1">
      <c r="A394" s="202"/>
      <c r="B394" s="218"/>
      <c r="C394" s="224"/>
      <c r="D394" s="219"/>
      <c r="E394" s="579" t="s">
        <v>464</v>
      </c>
      <c r="F394" s="574"/>
      <c r="G394" s="574"/>
      <c r="H394" s="575"/>
      <c r="I394" s="220">
        <v>915</v>
      </c>
      <c r="J394" s="221">
        <v>1004</v>
      </c>
      <c r="K394" s="222">
        <v>5201300</v>
      </c>
      <c r="L394" s="220">
        <v>0</v>
      </c>
      <c r="M394" s="580"/>
      <c r="N394" s="581"/>
      <c r="O394" s="581"/>
      <c r="P394" s="582"/>
      <c r="Q394" s="223">
        <v>39606</v>
      </c>
      <c r="R394" s="223">
        <v>4825</v>
      </c>
      <c r="S394" s="223">
        <v>1264</v>
      </c>
      <c r="T394" s="223">
        <v>0</v>
      </c>
      <c r="U394" s="223">
        <v>0</v>
      </c>
      <c r="V394" s="223">
        <v>0</v>
      </c>
      <c r="W394" s="216">
        <v>0</v>
      </c>
      <c r="X394" s="217">
        <v>0</v>
      </c>
      <c r="Y394" s="217">
        <v>0</v>
      </c>
      <c r="Z394" s="217">
        <v>39606000</v>
      </c>
      <c r="AA394" s="209"/>
    </row>
    <row r="395" spans="1:27" s="11" customFormat="1" ht="25.5" customHeight="1">
      <c r="A395" s="202"/>
      <c r="B395" s="218"/>
      <c r="C395" s="224"/>
      <c r="D395" s="225"/>
      <c r="E395" s="219"/>
      <c r="F395" s="579" t="s">
        <v>465</v>
      </c>
      <c r="G395" s="574"/>
      <c r="H395" s="575"/>
      <c r="I395" s="220">
        <v>915</v>
      </c>
      <c r="J395" s="221">
        <v>1004</v>
      </c>
      <c r="K395" s="222">
        <v>5201312</v>
      </c>
      <c r="L395" s="220">
        <v>0</v>
      </c>
      <c r="M395" s="580"/>
      <c r="N395" s="581"/>
      <c r="O395" s="581"/>
      <c r="P395" s="582"/>
      <c r="Q395" s="223">
        <v>6089</v>
      </c>
      <c r="R395" s="223">
        <v>4825</v>
      </c>
      <c r="S395" s="223">
        <v>1264</v>
      </c>
      <c r="T395" s="223">
        <v>0</v>
      </c>
      <c r="U395" s="223">
        <v>0</v>
      </c>
      <c r="V395" s="223">
        <v>0</v>
      </c>
      <c r="W395" s="216">
        <v>0</v>
      </c>
      <c r="X395" s="217">
        <v>0</v>
      </c>
      <c r="Y395" s="217">
        <v>0</v>
      </c>
      <c r="Z395" s="217">
        <v>6089000</v>
      </c>
      <c r="AA395" s="209"/>
    </row>
    <row r="396" spans="1:27" s="11" customFormat="1" ht="24.75" customHeight="1">
      <c r="A396" s="202"/>
      <c r="B396" s="218"/>
      <c r="C396" s="224"/>
      <c r="D396" s="225"/>
      <c r="E396" s="225"/>
      <c r="F396" s="219"/>
      <c r="G396" s="583" t="s">
        <v>207</v>
      </c>
      <c r="H396" s="575"/>
      <c r="I396" s="220">
        <v>915</v>
      </c>
      <c r="J396" s="221">
        <v>1004</v>
      </c>
      <c r="K396" s="222">
        <v>5201312</v>
      </c>
      <c r="L396" s="220">
        <v>500</v>
      </c>
      <c r="M396" s="580"/>
      <c r="N396" s="581"/>
      <c r="O396" s="581"/>
      <c r="P396" s="582"/>
      <c r="Q396" s="223">
        <v>6089</v>
      </c>
      <c r="R396" s="223">
        <v>4825</v>
      </c>
      <c r="S396" s="223">
        <v>1264</v>
      </c>
      <c r="T396" s="223">
        <v>0</v>
      </c>
      <c r="U396" s="223">
        <v>0</v>
      </c>
      <c r="V396" s="223">
        <v>0</v>
      </c>
      <c r="W396" s="216">
        <v>0</v>
      </c>
      <c r="X396" s="217">
        <v>0</v>
      </c>
      <c r="Y396" s="217">
        <v>0</v>
      </c>
      <c r="Z396" s="217">
        <v>6089000</v>
      </c>
      <c r="AA396" s="209"/>
    </row>
    <row r="397" spans="1:27" s="11" customFormat="1" ht="35.25" customHeight="1">
      <c r="A397" s="202"/>
      <c r="B397" s="218"/>
      <c r="C397" s="224"/>
      <c r="D397" s="225"/>
      <c r="E397" s="219"/>
      <c r="F397" s="579" t="s">
        <v>466</v>
      </c>
      <c r="G397" s="574"/>
      <c r="H397" s="575"/>
      <c r="I397" s="220">
        <v>915</v>
      </c>
      <c r="J397" s="221">
        <v>1004</v>
      </c>
      <c r="K397" s="222">
        <v>5201321</v>
      </c>
      <c r="L397" s="220">
        <v>0</v>
      </c>
      <c r="M397" s="580"/>
      <c r="N397" s="581"/>
      <c r="O397" s="581"/>
      <c r="P397" s="582"/>
      <c r="Q397" s="223">
        <v>27742</v>
      </c>
      <c r="R397" s="223">
        <v>0</v>
      </c>
      <c r="S397" s="223">
        <v>0</v>
      </c>
      <c r="T397" s="223">
        <v>0</v>
      </c>
      <c r="U397" s="223">
        <v>0</v>
      </c>
      <c r="V397" s="223">
        <v>0</v>
      </c>
      <c r="W397" s="216">
        <v>0</v>
      </c>
      <c r="X397" s="217">
        <v>0</v>
      </c>
      <c r="Y397" s="217">
        <v>0</v>
      </c>
      <c r="Z397" s="217">
        <v>27742000</v>
      </c>
      <c r="AA397" s="209"/>
    </row>
    <row r="398" spans="1:27" s="11" customFormat="1" ht="12" customHeight="1">
      <c r="A398" s="202"/>
      <c r="B398" s="218"/>
      <c r="C398" s="224"/>
      <c r="D398" s="225"/>
      <c r="E398" s="225"/>
      <c r="F398" s="219"/>
      <c r="G398" s="583" t="s">
        <v>499</v>
      </c>
      <c r="H398" s="575"/>
      <c r="I398" s="220">
        <v>915</v>
      </c>
      <c r="J398" s="221">
        <v>1004</v>
      </c>
      <c r="K398" s="222">
        <v>5201321</v>
      </c>
      <c r="L398" s="220">
        <v>5</v>
      </c>
      <c r="M398" s="580"/>
      <c r="N398" s="581"/>
      <c r="O398" s="581"/>
      <c r="P398" s="582"/>
      <c r="Q398" s="223">
        <v>27742</v>
      </c>
      <c r="R398" s="223">
        <v>0</v>
      </c>
      <c r="S398" s="223">
        <v>0</v>
      </c>
      <c r="T398" s="223">
        <v>0</v>
      </c>
      <c r="U398" s="223">
        <v>0</v>
      </c>
      <c r="V398" s="223">
        <v>0</v>
      </c>
      <c r="W398" s="216">
        <v>0</v>
      </c>
      <c r="X398" s="217">
        <v>0</v>
      </c>
      <c r="Y398" s="217">
        <v>0</v>
      </c>
      <c r="Z398" s="217">
        <v>27742000</v>
      </c>
      <c r="AA398" s="209"/>
    </row>
    <row r="399" spans="1:27" s="11" customFormat="1" ht="38.25" customHeight="1">
      <c r="A399" s="202"/>
      <c r="B399" s="218"/>
      <c r="C399" s="224"/>
      <c r="D399" s="225"/>
      <c r="E399" s="219"/>
      <c r="F399" s="579" t="s">
        <v>467</v>
      </c>
      <c r="G399" s="574"/>
      <c r="H399" s="575"/>
      <c r="I399" s="220">
        <v>915</v>
      </c>
      <c r="J399" s="221">
        <v>1004</v>
      </c>
      <c r="K399" s="222">
        <v>5201322</v>
      </c>
      <c r="L399" s="220">
        <v>0</v>
      </c>
      <c r="M399" s="580"/>
      <c r="N399" s="581"/>
      <c r="O399" s="581"/>
      <c r="P399" s="582"/>
      <c r="Q399" s="223">
        <v>5775</v>
      </c>
      <c r="R399" s="223">
        <v>0</v>
      </c>
      <c r="S399" s="223">
        <v>0</v>
      </c>
      <c r="T399" s="223">
        <v>0</v>
      </c>
      <c r="U399" s="223">
        <v>0</v>
      </c>
      <c r="V399" s="223">
        <v>0</v>
      </c>
      <c r="W399" s="216">
        <v>0</v>
      </c>
      <c r="X399" s="217">
        <v>0</v>
      </c>
      <c r="Y399" s="217">
        <v>0</v>
      </c>
      <c r="Z399" s="217">
        <v>5775000</v>
      </c>
      <c r="AA399" s="209"/>
    </row>
    <row r="400" spans="1:27" s="11" customFormat="1" ht="12" customHeight="1">
      <c r="A400" s="202"/>
      <c r="B400" s="218"/>
      <c r="C400" s="224"/>
      <c r="D400" s="225"/>
      <c r="E400" s="225"/>
      <c r="F400" s="219"/>
      <c r="G400" s="583" t="s">
        <v>499</v>
      </c>
      <c r="H400" s="575"/>
      <c r="I400" s="220">
        <v>915</v>
      </c>
      <c r="J400" s="221">
        <v>1004</v>
      </c>
      <c r="K400" s="222">
        <v>5201322</v>
      </c>
      <c r="L400" s="220">
        <v>5</v>
      </c>
      <c r="M400" s="580"/>
      <c r="N400" s="581"/>
      <c r="O400" s="581"/>
      <c r="P400" s="582"/>
      <c r="Q400" s="223">
        <v>5775</v>
      </c>
      <c r="R400" s="223">
        <v>0</v>
      </c>
      <c r="S400" s="223">
        <v>0</v>
      </c>
      <c r="T400" s="223">
        <v>0</v>
      </c>
      <c r="U400" s="223">
        <v>0</v>
      </c>
      <c r="V400" s="223">
        <v>0</v>
      </c>
      <c r="W400" s="216">
        <v>0</v>
      </c>
      <c r="X400" s="217">
        <v>0</v>
      </c>
      <c r="Y400" s="217">
        <v>0</v>
      </c>
      <c r="Z400" s="217">
        <v>5775000</v>
      </c>
      <c r="AA400" s="209"/>
    </row>
    <row r="401" spans="1:27" s="11" customFormat="1" ht="23.25" customHeight="1">
      <c r="A401" s="202"/>
      <c r="B401" s="210"/>
      <c r="C401" s="573" t="s">
        <v>468</v>
      </c>
      <c r="D401" s="574"/>
      <c r="E401" s="574"/>
      <c r="F401" s="574"/>
      <c r="G401" s="574"/>
      <c r="H401" s="575"/>
      <c r="I401" s="212">
        <v>915</v>
      </c>
      <c r="J401" s="213">
        <v>1006</v>
      </c>
      <c r="K401" s="214">
        <v>0</v>
      </c>
      <c r="L401" s="212">
        <v>0</v>
      </c>
      <c r="M401" s="576"/>
      <c r="N401" s="577"/>
      <c r="O401" s="577"/>
      <c r="P401" s="578"/>
      <c r="Q401" s="215">
        <v>46302.9</v>
      </c>
      <c r="R401" s="215">
        <v>16338.5</v>
      </c>
      <c r="S401" s="215">
        <v>4030.2</v>
      </c>
      <c r="T401" s="215">
        <v>0</v>
      </c>
      <c r="U401" s="215">
        <v>0</v>
      </c>
      <c r="V401" s="215">
        <v>960.6</v>
      </c>
      <c r="W401" s="216">
        <v>0</v>
      </c>
      <c r="X401" s="217">
        <v>0</v>
      </c>
      <c r="Y401" s="217">
        <v>0</v>
      </c>
      <c r="Z401" s="217">
        <v>46302900</v>
      </c>
      <c r="AA401" s="209"/>
    </row>
    <row r="402" spans="1:27" s="11" customFormat="1" ht="24.75" customHeight="1">
      <c r="A402" s="202"/>
      <c r="B402" s="218"/>
      <c r="C402" s="211"/>
      <c r="D402" s="579" t="s">
        <v>201</v>
      </c>
      <c r="E402" s="574"/>
      <c r="F402" s="574"/>
      <c r="G402" s="574"/>
      <c r="H402" s="575"/>
      <c r="I402" s="220">
        <v>915</v>
      </c>
      <c r="J402" s="221">
        <v>1006</v>
      </c>
      <c r="K402" s="222">
        <v>20000</v>
      </c>
      <c r="L402" s="220">
        <v>0</v>
      </c>
      <c r="M402" s="580"/>
      <c r="N402" s="581"/>
      <c r="O402" s="581"/>
      <c r="P402" s="582"/>
      <c r="Q402" s="223">
        <v>23502.9</v>
      </c>
      <c r="R402" s="223">
        <v>16338.5</v>
      </c>
      <c r="S402" s="223">
        <v>4030.2</v>
      </c>
      <c r="T402" s="223">
        <v>0</v>
      </c>
      <c r="U402" s="223">
        <v>0</v>
      </c>
      <c r="V402" s="223">
        <v>960.6</v>
      </c>
      <c r="W402" s="216">
        <v>0</v>
      </c>
      <c r="X402" s="217">
        <v>0</v>
      </c>
      <c r="Y402" s="217">
        <v>0</v>
      </c>
      <c r="Z402" s="217">
        <v>23502900</v>
      </c>
      <c r="AA402" s="209"/>
    </row>
    <row r="403" spans="1:27" s="11" customFormat="1" ht="16.5" customHeight="1">
      <c r="A403" s="202"/>
      <c r="B403" s="218"/>
      <c r="C403" s="224"/>
      <c r="D403" s="219"/>
      <c r="E403" s="579" t="s">
        <v>205</v>
      </c>
      <c r="F403" s="574"/>
      <c r="G403" s="574"/>
      <c r="H403" s="575"/>
      <c r="I403" s="220">
        <v>915</v>
      </c>
      <c r="J403" s="221">
        <v>1006</v>
      </c>
      <c r="K403" s="222">
        <v>20400</v>
      </c>
      <c r="L403" s="220">
        <v>0</v>
      </c>
      <c r="M403" s="580"/>
      <c r="N403" s="581"/>
      <c r="O403" s="581"/>
      <c r="P403" s="582"/>
      <c r="Q403" s="223">
        <v>23502.9</v>
      </c>
      <c r="R403" s="223">
        <v>16338.5</v>
      </c>
      <c r="S403" s="223">
        <v>4030.2</v>
      </c>
      <c r="T403" s="223">
        <v>0</v>
      </c>
      <c r="U403" s="223">
        <v>0</v>
      </c>
      <c r="V403" s="223">
        <v>960.6</v>
      </c>
      <c r="W403" s="216">
        <v>0</v>
      </c>
      <c r="X403" s="217">
        <v>0</v>
      </c>
      <c r="Y403" s="217">
        <v>0</v>
      </c>
      <c r="Z403" s="217">
        <v>23502900</v>
      </c>
      <c r="AA403" s="209"/>
    </row>
    <row r="404" spans="1:27" s="11" customFormat="1" ht="41.25" customHeight="1">
      <c r="A404" s="202"/>
      <c r="B404" s="218"/>
      <c r="C404" s="224"/>
      <c r="D404" s="225"/>
      <c r="E404" s="219"/>
      <c r="F404" s="579" t="s">
        <v>469</v>
      </c>
      <c r="G404" s="574"/>
      <c r="H404" s="575"/>
      <c r="I404" s="220">
        <v>915</v>
      </c>
      <c r="J404" s="221">
        <v>1006</v>
      </c>
      <c r="K404" s="222">
        <v>20411</v>
      </c>
      <c r="L404" s="220">
        <v>0</v>
      </c>
      <c r="M404" s="580"/>
      <c r="N404" s="581"/>
      <c r="O404" s="581"/>
      <c r="P404" s="582"/>
      <c r="Q404" s="223">
        <v>745.4</v>
      </c>
      <c r="R404" s="223">
        <v>0</v>
      </c>
      <c r="S404" s="223">
        <v>0</v>
      </c>
      <c r="T404" s="223">
        <v>0</v>
      </c>
      <c r="U404" s="223">
        <v>0</v>
      </c>
      <c r="V404" s="223">
        <v>0</v>
      </c>
      <c r="W404" s="216">
        <v>0</v>
      </c>
      <c r="X404" s="217">
        <v>0</v>
      </c>
      <c r="Y404" s="217">
        <v>0</v>
      </c>
      <c r="Z404" s="217">
        <v>745400</v>
      </c>
      <c r="AA404" s="209"/>
    </row>
    <row r="405" spans="1:27" s="11" customFormat="1" ht="28.5" customHeight="1">
      <c r="A405" s="202"/>
      <c r="B405" s="218"/>
      <c r="C405" s="224"/>
      <c r="D405" s="225"/>
      <c r="E405" s="225"/>
      <c r="F405" s="219"/>
      <c r="G405" s="583" t="s">
        <v>207</v>
      </c>
      <c r="H405" s="575"/>
      <c r="I405" s="220">
        <v>915</v>
      </c>
      <c r="J405" s="221">
        <v>1006</v>
      </c>
      <c r="K405" s="222">
        <v>20411</v>
      </c>
      <c r="L405" s="220">
        <v>500</v>
      </c>
      <c r="M405" s="580"/>
      <c r="N405" s="581"/>
      <c r="O405" s="581"/>
      <c r="P405" s="582"/>
      <c r="Q405" s="223">
        <v>745.4</v>
      </c>
      <c r="R405" s="223">
        <v>0</v>
      </c>
      <c r="S405" s="223">
        <v>0</v>
      </c>
      <c r="T405" s="223">
        <v>0</v>
      </c>
      <c r="U405" s="223">
        <v>0</v>
      </c>
      <c r="V405" s="223">
        <v>0</v>
      </c>
      <c r="W405" s="216">
        <v>0</v>
      </c>
      <c r="X405" s="217">
        <v>0</v>
      </c>
      <c r="Y405" s="217">
        <v>0</v>
      </c>
      <c r="Z405" s="217">
        <v>745400</v>
      </c>
      <c r="AA405" s="209"/>
    </row>
    <row r="406" spans="1:27" s="11" customFormat="1" ht="51.75" customHeight="1">
      <c r="A406" s="202"/>
      <c r="B406" s="218"/>
      <c r="C406" s="224"/>
      <c r="D406" s="225"/>
      <c r="E406" s="219"/>
      <c r="F406" s="579" t="s">
        <v>470</v>
      </c>
      <c r="G406" s="574"/>
      <c r="H406" s="575"/>
      <c r="I406" s="220">
        <v>915</v>
      </c>
      <c r="J406" s="221">
        <v>1006</v>
      </c>
      <c r="K406" s="222">
        <v>20412</v>
      </c>
      <c r="L406" s="220">
        <v>0</v>
      </c>
      <c r="M406" s="580"/>
      <c r="N406" s="581"/>
      <c r="O406" s="581"/>
      <c r="P406" s="582"/>
      <c r="Q406" s="223">
        <v>15901</v>
      </c>
      <c r="R406" s="223">
        <v>12574.1</v>
      </c>
      <c r="S406" s="223">
        <v>3078.7</v>
      </c>
      <c r="T406" s="223">
        <v>0</v>
      </c>
      <c r="U406" s="223">
        <v>0</v>
      </c>
      <c r="V406" s="223">
        <v>0</v>
      </c>
      <c r="W406" s="216">
        <v>0</v>
      </c>
      <c r="X406" s="217">
        <v>0</v>
      </c>
      <c r="Y406" s="217">
        <v>0</v>
      </c>
      <c r="Z406" s="217">
        <v>15901000</v>
      </c>
      <c r="AA406" s="209"/>
    </row>
    <row r="407" spans="1:27" s="11" customFormat="1" ht="23.25" customHeight="1">
      <c r="A407" s="202"/>
      <c r="B407" s="218"/>
      <c r="C407" s="224"/>
      <c r="D407" s="225"/>
      <c r="E407" s="225"/>
      <c r="F407" s="219"/>
      <c r="G407" s="583" t="s">
        <v>207</v>
      </c>
      <c r="H407" s="575"/>
      <c r="I407" s="220">
        <v>915</v>
      </c>
      <c r="J407" s="221">
        <v>1006</v>
      </c>
      <c r="K407" s="222">
        <v>20412</v>
      </c>
      <c r="L407" s="220">
        <v>500</v>
      </c>
      <c r="M407" s="580"/>
      <c r="N407" s="581"/>
      <c r="O407" s="581"/>
      <c r="P407" s="582"/>
      <c r="Q407" s="223">
        <v>15901</v>
      </c>
      <c r="R407" s="223">
        <v>12574.1</v>
      </c>
      <c r="S407" s="223">
        <v>3078.7</v>
      </c>
      <c r="T407" s="223">
        <v>0</v>
      </c>
      <c r="U407" s="223">
        <v>0</v>
      </c>
      <c r="V407" s="223">
        <v>0</v>
      </c>
      <c r="W407" s="216">
        <v>0</v>
      </c>
      <c r="X407" s="217">
        <v>0</v>
      </c>
      <c r="Y407" s="217">
        <v>0</v>
      </c>
      <c r="Z407" s="217">
        <v>15901000</v>
      </c>
      <c r="AA407" s="209"/>
    </row>
    <row r="408" spans="1:27" s="11" customFormat="1" ht="42.75" customHeight="1">
      <c r="A408" s="202"/>
      <c r="B408" s="218"/>
      <c r="C408" s="224"/>
      <c r="D408" s="225"/>
      <c r="E408" s="219"/>
      <c r="F408" s="579" t="s">
        <v>471</v>
      </c>
      <c r="G408" s="574"/>
      <c r="H408" s="575"/>
      <c r="I408" s="220">
        <v>915</v>
      </c>
      <c r="J408" s="221">
        <v>1006</v>
      </c>
      <c r="K408" s="222">
        <v>20422</v>
      </c>
      <c r="L408" s="220">
        <v>0</v>
      </c>
      <c r="M408" s="580"/>
      <c r="N408" s="581"/>
      <c r="O408" s="581"/>
      <c r="P408" s="582"/>
      <c r="Q408" s="223">
        <v>1568</v>
      </c>
      <c r="R408" s="223">
        <v>907.5</v>
      </c>
      <c r="S408" s="223">
        <v>208.7</v>
      </c>
      <c r="T408" s="223">
        <v>0</v>
      </c>
      <c r="U408" s="223">
        <v>0</v>
      </c>
      <c r="V408" s="223">
        <v>235.4</v>
      </c>
      <c r="W408" s="216">
        <v>0</v>
      </c>
      <c r="X408" s="217">
        <v>0</v>
      </c>
      <c r="Y408" s="217">
        <v>0</v>
      </c>
      <c r="Z408" s="217">
        <v>1568000</v>
      </c>
      <c r="AA408" s="209"/>
    </row>
    <row r="409" spans="1:27" s="11" customFormat="1" ht="24.75" customHeight="1">
      <c r="A409" s="202"/>
      <c r="B409" s="218"/>
      <c r="C409" s="224"/>
      <c r="D409" s="225"/>
      <c r="E409" s="225"/>
      <c r="F409" s="219"/>
      <c r="G409" s="583" t="s">
        <v>207</v>
      </c>
      <c r="H409" s="575"/>
      <c r="I409" s="220">
        <v>915</v>
      </c>
      <c r="J409" s="221">
        <v>1006</v>
      </c>
      <c r="K409" s="222">
        <v>20422</v>
      </c>
      <c r="L409" s="220">
        <v>500</v>
      </c>
      <c r="M409" s="580"/>
      <c r="N409" s="581"/>
      <c r="O409" s="581"/>
      <c r="P409" s="582"/>
      <c r="Q409" s="223">
        <v>1568</v>
      </c>
      <c r="R409" s="223">
        <v>907.5</v>
      </c>
      <c r="S409" s="223">
        <v>208.7</v>
      </c>
      <c r="T409" s="223">
        <v>0</v>
      </c>
      <c r="U409" s="223">
        <v>0</v>
      </c>
      <c r="V409" s="223">
        <v>235.4</v>
      </c>
      <c r="W409" s="216">
        <v>0</v>
      </c>
      <c r="X409" s="217">
        <v>0</v>
      </c>
      <c r="Y409" s="217">
        <v>0</v>
      </c>
      <c r="Z409" s="217">
        <v>1568000</v>
      </c>
      <c r="AA409" s="209"/>
    </row>
    <row r="410" spans="1:27" s="11" customFormat="1" ht="54" customHeight="1">
      <c r="A410" s="202"/>
      <c r="B410" s="218"/>
      <c r="C410" s="224"/>
      <c r="D410" s="225"/>
      <c r="E410" s="219"/>
      <c r="F410" s="579" t="s">
        <v>472</v>
      </c>
      <c r="G410" s="574"/>
      <c r="H410" s="575"/>
      <c r="I410" s="220">
        <v>915</v>
      </c>
      <c r="J410" s="221">
        <v>1006</v>
      </c>
      <c r="K410" s="222">
        <v>20423</v>
      </c>
      <c r="L410" s="220">
        <v>0</v>
      </c>
      <c r="M410" s="580"/>
      <c r="N410" s="581"/>
      <c r="O410" s="581"/>
      <c r="P410" s="582"/>
      <c r="Q410" s="223">
        <v>5288.5</v>
      </c>
      <c r="R410" s="223">
        <v>2856.9</v>
      </c>
      <c r="S410" s="223">
        <v>742.8</v>
      </c>
      <c r="T410" s="223">
        <v>0</v>
      </c>
      <c r="U410" s="223">
        <v>0</v>
      </c>
      <c r="V410" s="223">
        <v>725.2</v>
      </c>
      <c r="W410" s="216">
        <v>0</v>
      </c>
      <c r="X410" s="217">
        <v>0</v>
      </c>
      <c r="Y410" s="217">
        <v>0</v>
      </c>
      <c r="Z410" s="217">
        <v>5288500</v>
      </c>
      <c r="AA410" s="209"/>
    </row>
    <row r="411" spans="1:27" s="11" customFormat="1" ht="25.5" customHeight="1">
      <c r="A411" s="202"/>
      <c r="B411" s="218"/>
      <c r="C411" s="224"/>
      <c r="D411" s="225"/>
      <c r="E411" s="225"/>
      <c r="F411" s="219"/>
      <c r="G411" s="583" t="s">
        <v>207</v>
      </c>
      <c r="H411" s="575"/>
      <c r="I411" s="220">
        <v>915</v>
      </c>
      <c r="J411" s="221">
        <v>1006</v>
      </c>
      <c r="K411" s="222">
        <v>20423</v>
      </c>
      <c r="L411" s="220">
        <v>500</v>
      </c>
      <c r="M411" s="580"/>
      <c r="N411" s="581"/>
      <c r="O411" s="581"/>
      <c r="P411" s="582"/>
      <c r="Q411" s="223">
        <v>5288.5</v>
      </c>
      <c r="R411" s="223">
        <v>2856.9</v>
      </c>
      <c r="S411" s="223">
        <v>742.8</v>
      </c>
      <c r="T411" s="223">
        <v>0</v>
      </c>
      <c r="U411" s="223">
        <v>0</v>
      </c>
      <c r="V411" s="223">
        <v>725.2</v>
      </c>
      <c r="W411" s="216">
        <v>0</v>
      </c>
      <c r="X411" s="217">
        <v>0</v>
      </c>
      <c r="Y411" s="217">
        <v>0</v>
      </c>
      <c r="Z411" s="217">
        <v>5288500</v>
      </c>
      <c r="AA411" s="209"/>
    </row>
    <row r="412" spans="1:27" s="11" customFormat="1" ht="25.5" customHeight="1">
      <c r="A412" s="202"/>
      <c r="B412" s="218"/>
      <c r="C412" s="211"/>
      <c r="D412" s="579" t="s">
        <v>473</v>
      </c>
      <c r="E412" s="574"/>
      <c r="F412" s="574"/>
      <c r="G412" s="574"/>
      <c r="H412" s="575"/>
      <c r="I412" s="220">
        <v>915</v>
      </c>
      <c r="J412" s="221">
        <v>1006</v>
      </c>
      <c r="K412" s="222">
        <v>5140000</v>
      </c>
      <c r="L412" s="220">
        <v>0</v>
      </c>
      <c r="M412" s="580"/>
      <c r="N412" s="581"/>
      <c r="O412" s="581"/>
      <c r="P412" s="582"/>
      <c r="Q412" s="223">
        <v>22800</v>
      </c>
      <c r="R412" s="223">
        <v>0</v>
      </c>
      <c r="S412" s="223">
        <v>0</v>
      </c>
      <c r="T412" s="223">
        <v>0</v>
      </c>
      <c r="U412" s="223">
        <v>0</v>
      </c>
      <c r="V412" s="223">
        <v>0</v>
      </c>
      <c r="W412" s="216">
        <v>0</v>
      </c>
      <c r="X412" s="217">
        <v>0</v>
      </c>
      <c r="Y412" s="217">
        <v>0</v>
      </c>
      <c r="Z412" s="217">
        <v>22800000</v>
      </c>
      <c r="AA412" s="209"/>
    </row>
    <row r="413" spans="1:27" s="11" customFormat="1" ht="21.75" customHeight="1">
      <c r="A413" s="202"/>
      <c r="B413" s="218"/>
      <c r="C413" s="224"/>
      <c r="D413" s="219"/>
      <c r="E413" s="579" t="s">
        <v>474</v>
      </c>
      <c r="F413" s="574"/>
      <c r="G413" s="574"/>
      <c r="H413" s="575"/>
      <c r="I413" s="220">
        <v>915</v>
      </c>
      <c r="J413" s="221">
        <v>1006</v>
      </c>
      <c r="K413" s="222">
        <v>5140100</v>
      </c>
      <c r="L413" s="220">
        <v>0</v>
      </c>
      <c r="M413" s="580"/>
      <c r="N413" s="581"/>
      <c r="O413" s="581"/>
      <c r="P413" s="582"/>
      <c r="Q413" s="223">
        <v>22800</v>
      </c>
      <c r="R413" s="223">
        <v>0</v>
      </c>
      <c r="S413" s="223">
        <v>0</v>
      </c>
      <c r="T413" s="223">
        <v>0</v>
      </c>
      <c r="U413" s="223">
        <v>0</v>
      </c>
      <c r="V413" s="223">
        <v>0</v>
      </c>
      <c r="W413" s="216">
        <v>0</v>
      </c>
      <c r="X413" s="217">
        <v>0</v>
      </c>
      <c r="Y413" s="217">
        <v>0</v>
      </c>
      <c r="Z413" s="217">
        <v>22800000</v>
      </c>
      <c r="AA413" s="209"/>
    </row>
    <row r="414" spans="1:27" s="11" customFormat="1" ht="21.75" customHeight="1">
      <c r="A414" s="202"/>
      <c r="B414" s="218"/>
      <c r="C414" s="224"/>
      <c r="D414" s="225"/>
      <c r="E414" s="219"/>
      <c r="F414" s="579" t="s">
        <v>475</v>
      </c>
      <c r="G414" s="574"/>
      <c r="H414" s="575"/>
      <c r="I414" s="220">
        <v>915</v>
      </c>
      <c r="J414" s="221">
        <v>1006</v>
      </c>
      <c r="K414" s="222">
        <v>5140103</v>
      </c>
      <c r="L414" s="220">
        <v>0</v>
      </c>
      <c r="M414" s="580"/>
      <c r="N414" s="581"/>
      <c r="O414" s="581"/>
      <c r="P414" s="582"/>
      <c r="Q414" s="223">
        <v>22800</v>
      </c>
      <c r="R414" s="223">
        <v>0</v>
      </c>
      <c r="S414" s="223">
        <v>0</v>
      </c>
      <c r="T414" s="223">
        <v>0</v>
      </c>
      <c r="U414" s="223">
        <v>0</v>
      </c>
      <c r="V414" s="223">
        <v>0</v>
      </c>
      <c r="W414" s="216">
        <v>0</v>
      </c>
      <c r="X414" s="217">
        <v>0</v>
      </c>
      <c r="Y414" s="217">
        <v>0</v>
      </c>
      <c r="Z414" s="217">
        <v>22800000</v>
      </c>
      <c r="AA414" s="209"/>
    </row>
    <row r="415" spans="1:27" s="11" customFormat="1" ht="25.5" customHeight="1">
      <c r="A415" s="202"/>
      <c r="B415" s="218"/>
      <c r="C415" s="224"/>
      <c r="D415" s="225"/>
      <c r="E415" s="225"/>
      <c r="F415" s="219"/>
      <c r="G415" s="583" t="s">
        <v>207</v>
      </c>
      <c r="H415" s="575"/>
      <c r="I415" s="220">
        <v>915</v>
      </c>
      <c r="J415" s="221">
        <v>1006</v>
      </c>
      <c r="K415" s="222">
        <v>5140103</v>
      </c>
      <c r="L415" s="220">
        <v>500</v>
      </c>
      <c r="M415" s="580"/>
      <c r="N415" s="581"/>
      <c r="O415" s="581"/>
      <c r="P415" s="582"/>
      <c r="Q415" s="223">
        <v>22800</v>
      </c>
      <c r="R415" s="223">
        <v>0</v>
      </c>
      <c r="S415" s="223">
        <v>0</v>
      </c>
      <c r="T415" s="223">
        <v>0</v>
      </c>
      <c r="U415" s="223">
        <v>0</v>
      </c>
      <c r="V415" s="223">
        <v>0</v>
      </c>
      <c r="W415" s="216">
        <v>0</v>
      </c>
      <c r="X415" s="217">
        <v>0</v>
      </c>
      <c r="Y415" s="217">
        <v>0</v>
      </c>
      <c r="Z415" s="217">
        <v>22800000</v>
      </c>
      <c r="AA415" s="209"/>
    </row>
    <row r="416" spans="1:27" s="11" customFormat="1" ht="32.25" customHeight="1">
      <c r="A416" s="202"/>
      <c r="B416" s="584" t="s">
        <v>501</v>
      </c>
      <c r="C416" s="574"/>
      <c r="D416" s="574"/>
      <c r="E416" s="574"/>
      <c r="F416" s="574"/>
      <c r="G416" s="574"/>
      <c r="H416" s="575"/>
      <c r="I416" s="226">
        <v>917</v>
      </c>
      <c r="J416" s="227">
        <v>0</v>
      </c>
      <c r="K416" s="228">
        <v>0</v>
      </c>
      <c r="L416" s="226">
        <v>0</v>
      </c>
      <c r="M416" s="585"/>
      <c r="N416" s="586"/>
      <c r="O416" s="586"/>
      <c r="P416" s="587"/>
      <c r="Q416" s="229">
        <v>1031.5</v>
      </c>
      <c r="R416" s="229">
        <v>752.5</v>
      </c>
      <c r="S416" s="229">
        <v>165.5</v>
      </c>
      <c r="T416" s="229">
        <v>0</v>
      </c>
      <c r="U416" s="229">
        <v>0</v>
      </c>
      <c r="V416" s="229">
        <v>0</v>
      </c>
      <c r="W416" s="216">
        <v>0</v>
      </c>
      <c r="X416" s="217">
        <v>0</v>
      </c>
      <c r="Y416" s="217">
        <v>0</v>
      </c>
      <c r="Z416" s="217">
        <v>1031500</v>
      </c>
      <c r="AA416" s="209"/>
    </row>
    <row r="417" spans="1:27" s="11" customFormat="1" ht="15" customHeight="1">
      <c r="A417" s="202"/>
      <c r="B417" s="210"/>
      <c r="C417" s="573" t="s">
        <v>236</v>
      </c>
      <c r="D417" s="574"/>
      <c r="E417" s="574"/>
      <c r="F417" s="574"/>
      <c r="G417" s="574"/>
      <c r="H417" s="575"/>
      <c r="I417" s="212">
        <v>917</v>
      </c>
      <c r="J417" s="213">
        <v>114</v>
      </c>
      <c r="K417" s="214">
        <v>0</v>
      </c>
      <c r="L417" s="212">
        <v>0</v>
      </c>
      <c r="M417" s="576"/>
      <c r="N417" s="577"/>
      <c r="O417" s="577"/>
      <c r="P417" s="578"/>
      <c r="Q417" s="215">
        <v>1031.5</v>
      </c>
      <c r="R417" s="215">
        <v>752.5</v>
      </c>
      <c r="S417" s="215">
        <v>165.5</v>
      </c>
      <c r="T417" s="215">
        <v>0</v>
      </c>
      <c r="U417" s="215">
        <v>0</v>
      </c>
      <c r="V417" s="215">
        <v>0</v>
      </c>
      <c r="W417" s="216">
        <v>0</v>
      </c>
      <c r="X417" s="217">
        <v>0</v>
      </c>
      <c r="Y417" s="217">
        <v>0</v>
      </c>
      <c r="Z417" s="217">
        <v>1031500</v>
      </c>
      <c r="AA417" s="209"/>
    </row>
    <row r="418" spans="1:27" s="11" customFormat="1" ht="27.75" customHeight="1">
      <c r="A418" s="202"/>
      <c r="B418" s="218"/>
      <c r="C418" s="211"/>
      <c r="D418" s="579" t="s">
        <v>248</v>
      </c>
      <c r="E418" s="574"/>
      <c r="F418" s="574"/>
      <c r="G418" s="574"/>
      <c r="H418" s="575"/>
      <c r="I418" s="220">
        <v>917</v>
      </c>
      <c r="J418" s="221">
        <v>114</v>
      </c>
      <c r="K418" s="222">
        <v>930000</v>
      </c>
      <c r="L418" s="220">
        <v>0</v>
      </c>
      <c r="M418" s="580"/>
      <c r="N418" s="581"/>
      <c r="O418" s="581"/>
      <c r="P418" s="582"/>
      <c r="Q418" s="223">
        <v>1031.5</v>
      </c>
      <c r="R418" s="223">
        <v>752.5</v>
      </c>
      <c r="S418" s="223">
        <v>165.5</v>
      </c>
      <c r="T418" s="223">
        <v>0</v>
      </c>
      <c r="U418" s="223">
        <v>0</v>
      </c>
      <c r="V418" s="223">
        <v>0</v>
      </c>
      <c r="W418" s="216">
        <v>0</v>
      </c>
      <c r="X418" s="217">
        <v>0</v>
      </c>
      <c r="Y418" s="217">
        <v>0</v>
      </c>
      <c r="Z418" s="217">
        <v>1031500</v>
      </c>
      <c r="AA418" s="209"/>
    </row>
    <row r="419" spans="1:27" s="11" customFormat="1" ht="27.75" customHeight="1">
      <c r="A419" s="202"/>
      <c r="B419" s="218"/>
      <c r="C419" s="224"/>
      <c r="D419" s="219"/>
      <c r="E419" s="579" t="s">
        <v>249</v>
      </c>
      <c r="F419" s="574"/>
      <c r="G419" s="574"/>
      <c r="H419" s="575"/>
      <c r="I419" s="220">
        <v>917</v>
      </c>
      <c r="J419" s="221">
        <v>114</v>
      </c>
      <c r="K419" s="222">
        <v>939900</v>
      </c>
      <c r="L419" s="220">
        <v>0</v>
      </c>
      <c r="M419" s="580"/>
      <c r="N419" s="581"/>
      <c r="O419" s="581"/>
      <c r="P419" s="582"/>
      <c r="Q419" s="223">
        <v>1031.5</v>
      </c>
      <c r="R419" s="223">
        <v>752.5</v>
      </c>
      <c r="S419" s="223">
        <v>165.5</v>
      </c>
      <c r="T419" s="223">
        <v>0</v>
      </c>
      <c r="U419" s="223">
        <v>0</v>
      </c>
      <c r="V419" s="223">
        <v>0</v>
      </c>
      <c r="W419" s="216">
        <v>0</v>
      </c>
      <c r="X419" s="217">
        <v>0</v>
      </c>
      <c r="Y419" s="217">
        <v>0</v>
      </c>
      <c r="Z419" s="217">
        <v>1031500</v>
      </c>
      <c r="AA419" s="209"/>
    </row>
    <row r="420" spans="1:27" s="11" customFormat="1" ht="18.75" customHeight="1">
      <c r="A420" s="202"/>
      <c r="B420" s="218"/>
      <c r="C420" s="224"/>
      <c r="D420" s="225"/>
      <c r="E420" s="219"/>
      <c r="F420" s="579" t="s">
        <v>257</v>
      </c>
      <c r="G420" s="574"/>
      <c r="H420" s="575"/>
      <c r="I420" s="220">
        <v>917</v>
      </c>
      <c r="J420" s="221">
        <v>114</v>
      </c>
      <c r="K420" s="222">
        <v>939909</v>
      </c>
      <c r="L420" s="220">
        <v>0</v>
      </c>
      <c r="M420" s="580"/>
      <c r="N420" s="581"/>
      <c r="O420" s="581"/>
      <c r="P420" s="582"/>
      <c r="Q420" s="223">
        <v>1031.5</v>
      </c>
      <c r="R420" s="223">
        <v>752.5</v>
      </c>
      <c r="S420" s="223">
        <v>165.5</v>
      </c>
      <c r="T420" s="223">
        <v>0</v>
      </c>
      <c r="U420" s="223">
        <v>0</v>
      </c>
      <c r="V420" s="223">
        <v>0</v>
      </c>
      <c r="W420" s="216">
        <v>0</v>
      </c>
      <c r="X420" s="217">
        <v>0</v>
      </c>
      <c r="Y420" s="217">
        <v>0</v>
      </c>
      <c r="Z420" s="217">
        <v>1031500</v>
      </c>
      <c r="AA420" s="209"/>
    </row>
    <row r="421" spans="1:27" s="11" customFormat="1" ht="26.25" customHeight="1">
      <c r="A421" s="202"/>
      <c r="B421" s="218"/>
      <c r="C421" s="224"/>
      <c r="D421" s="225"/>
      <c r="E421" s="225"/>
      <c r="F421" s="219"/>
      <c r="G421" s="583" t="s">
        <v>497</v>
      </c>
      <c r="H421" s="575"/>
      <c r="I421" s="220">
        <v>917</v>
      </c>
      <c r="J421" s="221">
        <v>114</v>
      </c>
      <c r="K421" s="222">
        <v>939909</v>
      </c>
      <c r="L421" s="220">
        <v>1</v>
      </c>
      <c r="M421" s="580"/>
      <c r="N421" s="581"/>
      <c r="O421" s="581"/>
      <c r="P421" s="582"/>
      <c r="Q421" s="223">
        <v>1031.5</v>
      </c>
      <c r="R421" s="223">
        <v>752.5</v>
      </c>
      <c r="S421" s="223">
        <v>165.5</v>
      </c>
      <c r="T421" s="223">
        <v>0</v>
      </c>
      <c r="U421" s="223">
        <v>0</v>
      </c>
      <c r="V421" s="223">
        <v>0</v>
      </c>
      <c r="W421" s="216">
        <v>0</v>
      </c>
      <c r="X421" s="217">
        <v>0</v>
      </c>
      <c r="Y421" s="217">
        <v>0</v>
      </c>
      <c r="Z421" s="217">
        <v>1031500</v>
      </c>
      <c r="AA421" s="209"/>
    </row>
    <row r="422" spans="1:27" s="11" customFormat="1" ht="40.5" customHeight="1">
      <c r="A422" s="202"/>
      <c r="B422" s="584" t="s">
        <v>217</v>
      </c>
      <c r="C422" s="574"/>
      <c r="D422" s="574"/>
      <c r="E422" s="574"/>
      <c r="F422" s="574"/>
      <c r="G422" s="574"/>
      <c r="H422" s="575"/>
      <c r="I422" s="226">
        <v>918</v>
      </c>
      <c r="J422" s="227">
        <v>0</v>
      </c>
      <c r="K422" s="228">
        <v>0</v>
      </c>
      <c r="L422" s="226">
        <v>0</v>
      </c>
      <c r="M422" s="585"/>
      <c r="N422" s="586"/>
      <c r="O422" s="586"/>
      <c r="P422" s="587"/>
      <c r="Q422" s="229">
        <v>238582.9</v>
      </c>
      <c r="R422" s="229">
        <v>41144.9</v>
      </c>
      <c r="S422" s="229">
        <v>8640.4</v>
      </c>
      <c r="T422" s="229">
        <v>8822.2</v>
      </c>
      <c r="U422" s="229">
        <v>127896</v>
      </c>
      <c r="V422" s="229">
        <v>0</v>
      </c>
      <c r="W422" s="216">
        <v>0</v>
      </c>
      <c r="X422" s="217">
        <v>0</v>
      </c>
      <c r="Y422" s="217">
        <v>0</v>
      </c>
      <c r="Z422" s="217">
        <v>238582900</v>
      </c>
      <c r="AA422" s="209"/>
    </row>
    <row r="423" spans="1:27" s="11" customFormat="1" ht="52.5" customHeight="1">
      <c r="A423" s="202"/>
      <c r="B423" s="210"/>
      <c r="C423" s="573" t="s">
        <v>210</v>
      </c>
      <c r="D423" s="574"/>
      <c r="E423" s="574"/>
      <c r="F423" s="574"/>
      <c r="G423" s="574"/>
      <c r="H423" s="575"/>
      <c r="I423" s="212">
        <v>918</v>
      </c>
      <c r="J423" s="213">
        <v>104</v>
      </c>
      <c r="K423" s="214">
        <v>0</v>
      </c>
      <c r="L423" s="212">
        <v>0</v>
      </c>
      <c r="M423" s="576"/>
      <c r="N423" s="577"/>
      <c r="O423" s="577"/>
      <c r="P423" s="578"/>
      <c r="Q423" s="215">
        <v>55779.6</v>
      </c>
      <c r="R423" s="215">
        <v>41144.9</v>
      </c>
      <c r="S423" s="215">
        <v>8640.4</v>
      </c>
      <c r="T423" s="215">
        <v>0</v>
      </c>
      <c r="U423" s="215">
        <v>0</v>
      </c>
      <c r="V423" s="215">
        <v>0</v>
      </c>
      <c r="W423" s="216">
        <v>0</v>
      </c>
      <c r="X423" s="217">
        <v>0</v>
      </c>
      <c r="Y423" s="217">
        <v>0</v>
      </c>
      <c r="Z423" s="217">
        <v>55779600</v>
      </c>
      <c r="AA423" s="209"/>
    </row>
    <row r="424" spans="1:27" s="11" customFormat="1" ht="26.25" customHeight="1">
      <c r="A424" s="202"/>
      <c r="B424" s="218"/>
      <c r="C424" s="211"/>
      <c r="D424" s="579" t="s">
        <v>201</v>
      </c>
      <c r="E424" s="574"/>
      <c r="F424" s="574"/>
      <c r="G424" s="574"/>
      <c r="H424" s="575"/>
      <c r="I424" s="220">
        <v>918</v>
      </c>
      <c r="J424" s="221">
        <v>104</v>
      </c>
      <c r="K424" s="222">
        <v>20000</v>
      </c>
      <c r="L424" s="220">
        <v>0</v>
      </c>
      <c r="M424" s="580"/>
      <c r="N424" s="581"/>
      <c r="O424" s="581"/>
      <c r="P424" s="582"/>
      <c r="Q424" s="223">
        <v>55779.6</v>
      </c>
      <c r="R424" s="223">
        <v>41144.9</v>
      </c>
      <c r="S424" s="223">
        <v>8640.4</v>
      </c>
      <c r="T424" s="223">
        <v>0</v>
      </c>
      <c r="U424" s="223">
        <v>0</v>
      </c>
      <c r="V424" s="223">
        <v>0</v>
      </c>
      <c r="W424" s="216">
        <v>0</v>
      </c>
      <c r="X424" s="217">
        <v>0</v>
      </c>
      <c r="Y424" s="217">
        <v>0</v>
      </c>
      <c r="Z424" s="217">
        <v>55779600</v>
      </c>
      <c r="AA424" s="209"/>
    </row>
    <row r="425" spans="1:27" s="11" customFormat="1" ht="12" customHeight="1">
      <c r="A425" s="202"/>
      <c r="B425" s="218"/>
      <c r="C425" s="224"/>
      <c r="D425" s="219"/>
      <c r="E425" s="579" t="s">
        <v>205</v>
      </c>
      <c r="F425" s="574"/>
      <c r="G425" s="574"/>
      <c r="H425" s="575"/>
      <c r="I425" s="220">
        <v>918</v>
      </c>
      <c r="J425" s="221">
        <v>104</v>
      </c>
      <c r="K425" s="222">
        <v>20400</v>
      </c>
      <c r="L425" s="220">
        <v>0</v>
      </c>
      <c r="M425" s="580"/>
      <c r="N425" s="581"/>
      <c r="O425" s="581"/>
      <c r="P425" s="582"/>
      <c r="Q425" s="223">
        <v>55779.6</v>
      </c>
      <c r="R425" s="223">
        <v>41144.9</v>
      </c>
      <c r="S425" s="223">
        <v>8640.4</v>
      </c>
      <c r="T425" s="223">
        <v>0</v>
      </c>
      <c r="U425" s="223">
        <v>0</v>
      </c>
      <c r="V425" s="223">
        <v>0</v>
      </c>
      <c r="W425" s="216">
        <v>0</v>
      </c>
      <c r="X425" s="217">
        <v>0</v>
      </c>
      <c r="Y425" s="217">
        <v>0</v>
      </c>
      <c r="Z425" s="217">
        <v>55779600</v>
      </c>
      <c r="AA425" s="209"/>
    </row>
    <row r="426" spans="1:27" s="11" customFormat="1" ht="39.75" customHeight="1">
      <c r="A426" s="202"/>
      <c r="B426" s="218"/>
      <c r="C426" s="224"/>
      <c r="D426" s="225"/>
      <c r="E426" s="219"/>
      <c r="F426" s="579" t="s">
        <v>217</v>
      </c>
      <c r="G426" s="574"/>
      <c r="H426" s="575"/>
      <c r="I426" s="220">
        <v>918</v>
      </c>
      <c r="J426" s="221">
        <v>104</v>
      </c>
      <c r="K426" s="222">
        <v>20418</v>
      </c>
      <c r="L426" s="220">
        <v>0</v>
      </c>
      <c r="M426" s="580"/>
      <c r="N426" s="581"/>
      <c r="O426" s="581"/>
      <c r="P426" s="582"/>
      <c r="Q426" s="223">
        <v>55779.6</v>
      </c>
      <c r="R426" s="223">
        <v>41144.9</v>
      </c>
      <c r="S426" s="223">
        <v>8640.4</v>
      </c>
      <c r="T426" s="223">
        <v>0</v>
      </c>
      <c r="U426" s="223">
        <v>0</v>
      </c>
      <c r="V426" s="223">
        <v>0</v>
      </c>
      <c r="W426" s="216">
        <v>0</v>
      </c>
      <c r="X426" s="217">
        <v>0</v>
      </c>
      <c r="Y426" s="217">
        <v>0</v>
      </c>
      <c r="Z426" s="217">
        <v>55779600</v>
      </c>
      <c r="AA426" s="209"/>
    </row>
    <row r="427" spans="1:27" s="11" customFormat="1" ht="24" customHeight="1">
      <c r="A427" s="202"/>
      <c r="B427" s="218"/>
      <c r="C427" s="224"/>
      <c r="D427" s="225"/>
      <c r="E427" s="225"/>
      <c r="F427" s="219"/>
      <c r="G427" s="583" t="s">
        <v>207</v>
      </c>
      <c r="H427" s="575"/>
      <c r="I427" s="220">
        <v>918</v>
      </c>
      <c r="J427" s="221">
        <v>104</v>
      </c>
      <c r="K427" s="222">
        <v>20418</v>
      </c>
      <c r="L427" s="220">
        <v>500</v>
      </c>
      <c r="M427" s="580"/>
      <c r="N427" s="581"/>
      <c r="O427" s="581"/>
      <c r="P427" s="582"/>
      <c r="Q427" s="223">
        <v>55779.6</v>
      </c>
      <c r="R427" s="223">
        <v>41144.9</v>
      </c>
      <c r="S427" s="223">
        <v>8640.4</v>
      </c>
      <c r="T427" s="223">
        <v>0</v>
      </c>
      <c r="U427" s="223">
        <v>0</v>
      </c>
      <c r="V427" s="223">
        <v>0</v>
      </c>
      <c r="W427" s="216">
        <v>0</v>
      </c>
      <c r="X427" s="217">
        <v>0</v>
      </c>
      <c r="Y427" s="217">
        <v>0</v>
      </c>
      <c r="Z427" s="217">
        <v>55779600</v>
      </c>
      <c r="AA427" s="209"/>
    </row>
    <row r="428" spans="1:27" s="11" customFormat="1" ht="14.25" customHeight="1">
      <c r="A428" s="202"/>
      <c r="B428" s="210"/>
      <c r="C428" s="573" t="s">
        <v>236</v>
      </c>
      <c r="D428" s="574"/>
      <c r="E428" s="574"/>
      <c r="F428" s="574"/>
      <c r="G428" s="574"/>
      <c r="H428" s="575"/>
      <c r="I428" s="212">
        <v>918</v>
      </c>
      <c r="J428" s="213">
        <v>114</v>
      </c>
      <c r="K428" s="214">
        <v>0</v>
      </c>
      <c r="L428" s="212">
        <v>0</v>
      </c>
      <c r="M428" s="576"/>
      <c r="N428" s="577"/>
      <c r="O428" s="577"/>
      <c r="P428" s="578"/>
      <c r="Q428" s="215">
        <v>54907.3</v>
      </c>
      <c r="R428" s="215">
        <v>0</v>
      </c>
      <c r="S428" s="215">
        <v>0</v>
      </c>
      <c r="T428" s="215">
        <v>8822.2</v>
      </c>
      <c r="U428" s="215">
        <v>0</v>
      </c>
      <c r="V428" s="215">
        <v>0</v>
      </c>
      <c r="W428" s="216">
        <v>0</v>
      </c>
      <c r="X428" s="217">
        <v>0</v>
      </c>
      <c r="Y428" s="217">
        <v>0</v>
      </c>
      <c r="Z428" s="217">
        <v>54907300</v>
      </c>
      <c r="AA428" s="209"/>
    </row>
    <row r="429" spans="1:27" s="11" customFormat="1" ht="51" customHeight="1">
      <c r="A429" s="202"/>
      <c r="B429" s="218"/>
      <c r="C429" s="211"/>
      <c r="D429" s="579" t="s">
        <v>237</v>
      </c>
      <c r="E429" s="574"/>
      <c r="F429" s="574"/>
      <c r="G429" s="574"/>
      <c r="H429" s="575"/>
      <c r="I429" s="220">
        <v>918</v>
      </c>
      <c r="J429" s="221">
        <v>114</v>
      </c>
      <c r="K429" s="222">
        <v>900000</v>
      </c>
      <c r="L429" s="220">
        <v>0</v>
      </c>
      <c r="M429" s="580"/>
      <c r="N429" s="581"/>
      <c r="O429" s="581"/>
      <c r="P429" s="582"/>
      <c r="Q429" s="223">
        <v>25622.8</v>
      </c>
      <c r="R429" s="223">
        <v>0</v>
      </c>
      <c r="S429" s="223">
        <v>0</v>
      </c>
      <c r="T429" s="223">
        <v>0</v>
      </c>
      <c r="U429" s="223">
        <v>0</v>
      </c>
      <c r="V429" s="223">
        <v>0</v>
      </c>
      <c r="W429" s="216">
        <v>0</v>
      </c>
      <c r="X429" s="217">
        <v>0</v>
      </c>
      <c r="Y429" s="217">
        <v>0</v>
      </c>
      <c r="Z429" s="217">
        <v>25622800</v>
      </c>
      <c r="AA429" s="209"/>
    </row>
    <row r="430" spans="1:27" s="11" customFormat="1" ht="47.25" customHeight="1">
      <c r="A430" s="202"/>
      <c r="B430" s="218"/>
      <c r="C430" s="224"/>
      <c r="D430" s="219"/>
      <c r="E430" s="579" t="s">
        <v>238</v>
      </c>
      <c r="F430" s="574"/>
      <c r="G430" s="574"/>
      <c r="H430" s="575"/>
      <c r="I430" s="220">
        <v>918</v>
      </c>
      <c r="J430" s="221">
        <v>114</v>
      </c>
      <c r="K430" s="222">
        <v>900200</v>
      </c>
      <c r="L430" s="220">
        <v>0</v>
      </c>
      <c r="M430" s="580"/>
      <c r="N430" s="581"/>
      <c r="O430" s="581"/>
      <c r="P430" s="582"/>
      <c r="Q430" s="223">
        <v>25622.8</v>
      </c>
      <c r="R430" s="223">
        <v>0</v>
      </c>
      <c r="S430" s="223">
        <v>0</v>
      </c>
      <c r="T430" s="223">
        <v>0</v>
      </c>
      <c r="U430" s="223">
        <v>0</v>
      </c>
      <c r="V430" s="223">
        <v>0</v>
      </c>
      <c r="W430" s="216">
        <v>0</v>
      </c>
      <c r="X430" s="217">
        <v>0</v>
      </c>
      <c r="Y430" s="217">
        <v>0</v>
      </c>
      <c r="Z430" s="217">
        <v>25622800</v>
      </c>
      <c r="AA430" s="209"/>
    </row>
    <row r="431" spans="1:27" s="11" customFormat="1" ht="24.75" customHeight="1">
      <c r="A431" s="202"/>
      <c r="B431" s="218"/>
      <c r="C431" s="224"/>
      <c r="D431" s="225"/>
      <c r="E431" s="225"/>
      <c r="F431" s="219"/>
      <c r="G431" s="583" t="s">
        <v>207</v>
      </c>
      <c r="H431" s="575"/>
      <c r="I431" s="220">
        <v>918</v>
      </c>
      <c r="J431" s="221">
        <v>114</v>
      </c>
      <c r="K431" s="222">
        <v>900200</v>
      </c>
      <c r="L431" s="220">
        <v>500</v>
      </c>
      <c r="M431" s="580"/>
      <c r="N431" s="581"/>
      <c r="O431" s="581"/>
      <c r="P431" s="582"/>
      <c r="Q431" s="223">
        <v>25622.8</v>
      </c>
      <c r="R431" s="223">
        <v>0</v>
      </c>
      <c r="S431" s="223">
        <v>0</v>
      </c>
      <c r="T431" s="223">
        <v>0</v>
      </c>
      <c r="U431" s="223">
        <v>0</v>
      </c>
      <c r="V431" s="223">
        <v>0</v>
      </c>
      <c r="W431" s="216">
        <v>0</v>
      </c>
      <c r="X431" s="217">
        <v>0</v>
      </c>
      <c r="Y431" s="217">
        <v>0</v>
      </c>
      <c r="Z431" s="217">
        <v>25622800</v>
      </c>
      <c r="AA431" s="209"/>
    </row>
    <row r="432" spans="1:27" s="11" customFormat="1" ht="39.75" customHeight="1">
      <c r="A432" s="202"/>
      <c r="B432" s="218"/>
      <c r="C432" s="211"/>
      <c r="D432" s="579" t="s">
        <v>239</v>
      </c>
      <c r="E432" s="574"/>
      <c r="F432" s="574"/>
      <c r="G432" s="574"/>
      <c r="H432" s="575"/>
      <c r="I432" s="220">
        <v>918</v>
      </c>
      <c r="J432" s="221">
        <v>114</v>
      </c>
      <c r="K432" s="222">
        <v>920000</v>
      </c>
      <c r="L432" s="220">
        <v>0</v>
      </c>
      <c r="M432" s="580"/>
      <c r="N432" s="581"/>
      <c r="O432" s="581"/>
      <c r="P432" s="582"/>
      <c r="Q432" s="223">
        <v>29284.5</v>
      </c>
      <c r="R432" s="223">
        <v>0</v>
      </c>
      <c r="S432" s="223">
        <v>0</v>
      </c>
      <c r="T432" s="223">
        <v>8822.2</v>
      </c>
      <c r="U432" s="223">
        <v>0</v>
      </c>
      <c r="V432" s="223">
        <v>0</v>
      </c>
      <c r="W432" s="216">
        <v>0</v>
      </c>
      <c r="X432" s="217">
        <v>0</v>
      </c>
      <c r="Y432" s="217">
        <v>0</v>
      </c>
      <c r="Z432" s="217">
        <v>29284500</v>
      </c>
      <c r="AA432" s="209"/>
    </row>
    <row r="433" spans="1:27" s="11" customFormat="1" ht="21.75" customHeight="1">
      <c r="A433" s="202"/>
      <c r="B433" s="218"/>
      <c r="C433" s="224"/>
      <c r="D433" s="219"/>
      <c r="E433" s="579" t="s">
        <v>240</v>
      </c>
      <c r="F433" s="574"/>
      <c r="G433" s="574"/>
      <c r="H433" s="575"/>
      <c r="I433" s="220">
        <v>918</v>
      </c>
      <c r="J433" s="221">
        <v>114</v>
      </c>
      <c r="K433" s="222">
        <v>920300</v>
      </c>
      <c r="L433" s="220">
        <v>0</v>
      </c>
      <c r="M433" s="580"/>
      <c r="N433" s="581"/>
      <c r="O433" s="581"/>
      <c r="P433" s="582"/>
      <c r="Q433" s="223">
        <v>29284.5</v>
      </c>
      <c r="R433" s="223">
        <v>0</v>
      </c>
      <c r="S433" s="223">
        <v>0</v>
      </c>
      <c r="T433" s="223">
        <v>8822.2</v>
      </c>
      <c r="U433" s="223">
        <v>0</v>
      </c>
      <c r="V433" s="223">
        <v>0</v>
      </c>
      <c r="W433" s="216">
        <v>0</v>
      </c>
      <c r="X433" s="217">
        <v>0</v>
      </c>
      <c r="Y433" s="217">
        <v>0</v>
      </c>
      <c r="Z433" s="217">
        <v>29284500</v>
      </c>
      <c r="AA433" s="209"/>
    </row>
    <row r="434" spans="1:27" s="11" customFormat="1" ht="17.25" customHeight="1">
      <c r="A434" s="202"/>
      <c r="B434" s="218"/>
      <c r="C434" s="224"/>
      <c r="D434" s="225"/>
      <c r="E434" s="219"/>
      <c r="F434" s="579" t="s">
        <v>243</v>
      </c>
      <c r="G434" s="574"/>
      <c r="H434" s="575"/>
      <c r="I434" s="220">
        <v>918</v>
      </c>
      <c r="J434" s="221">
        <v>114</v>
      </c>
      <c r="K434" s="222">
        <v>920347</v>
      </c>
      <c r="L434" s="220">
        <v>0</v>
      </c>
      <c r="M434" s="580"/>
      <c r="N434" s="581"/>
      <c r="O434" s="581"/>
      <c r="P434" s="582"/>
      <c r="Q434" s="223">
        <v>11158.3</v>
      </c>
      <c r="R434" s="223">
        <v>0</v>
      </c>
      <c r="S434" s="223">
        <v>0</v>
      </c>
      <c r="T434" s="223">
        <v>0</v>
      </c>
      <c r="U434" s="223">
        <v>0</v>
      </c>
      <c r="V434" s="223">
        <v>0</v>
      </c>
      <c r="W434" s="216">
        <v>0</v>
      </c>
      <c r="X434" s="217">
        <v>0</v>
      </c>
      <c r="Y434" s="217">
        <v>0</v>
      </c>
      <c r="Z434" s="217">
        <v>11158300</v>
      </c>
      <c r="AA434" s="209"/>
    </row>
    <row r="435" spans="1:27" s="11" customFormat="1" ht="24.75" customHeight="1">
      <c r="A435" s="202"/>
      <c r="B435" s="218"/>
      <c r="C435" s="224"/>
      <c r="D435" s="225"/>
      <c r="E435" s="225"/>
      <c r="F435" s="219"/>
      <c r="G435" s="583" t="s">
        <v>207</v>
      </c>
      <c r="H435" s="575"/>
      <c r="I435" s="220">
        <v>918</v>
      </c>
      <c r="J435" s="221">
        <v>114</v>
      </c>
      <c r="K435" s="222">
        <v>920347</v>
      </c>
      <c r="L435" s="220">
        <v>500</v>
      </c>
      <c r="M435" s="580"/>
      <c r="N435" s="581"/>
      <c r="O435" s="581"/>
      <c r="P435" s="582"/>
      <c r="Q435" s="223">
        <v>11158.3</v>
      </c>
      <c r="R435" s="223">
        <v>0</v>
      </c>
      <c r="S435" s="223">
        <v>0</v>
      </c>
      <c r="T435" s="223">
        <v>0</v>
      </c>
      <c r="U435" s="223">
        <v>0</v>
      </c>
      <c r="V435" s="223">
        <v>0</v>
      </c>
      <c r="W435" s="216">
        <v>0</v>
      </c>
      <c r="X435" s="217">
        <v>0</v>
      </c>
      <c r="Y435" s="217">
        <v>0</v>
      </c>
      <c r="Z435" s="217">
        <v>11158300</v>
      </c>
      <c r="AA435" s="209"/>
    </row>
    <row r="436" spans="1:27" s="11" customFormat="1" ht="27" customHeight="1">
      <c r="A436" s="202"/>
      <c r="B436" s="218"/>
      <c r="C436" s="224"/>
      <c r="D436" s="225"/>
      <c r="E436" s="219"/>
      <c r="F436" s="579" t="s">
        <v>244</v>
      </c>
      <c r="G436" s="574"/>
      <c r="H436" s="575"/>
      <c r="I436" s="220">
        <v>918</v>
      </c>
      <c r="J436" s="221">
        <v>114</v>
      </c>
      <c r="K436" s="222">
        <v>920348</v>
      </c>
      <c r="L436" s="220">
        <v>0</v>
      </c>
      <c r="M436" s="580"/>
      <c r="N436" s="581"/>
      <c r="O436" s="581"/>
      <c r="P436" s="582"/>
      <c r="Q436" s="223">
        <v>14501.8</v>
      </c>
      <c r="R436" s="223">
        <v>0</v>
      </c>
      <c r="S436" s="223">
        <v>0</v>
      </c>
      <c r="T436" s="223">
        <v>8822.2</v>
      </c>
      <c r="U436" s="223">
        <v>0</v>
      </c>
      <c r="V436" s="223">
        <v>0</v>
      </c>
      <c r="W436" s="216">
        <v>0</v>
      </c>
      <c r="X436" s="217">
        <v>0</v>
      </c>
      <c r="Y436" s="217">
        <v>0</v>
      </c>
      <c r="Z436" s="217">
        <v>14501800</v>
      </c>
      <c r="AA436" s="209"/>
    </row>
    <row r="437" spans="1:27" s="11" customFormat="1" ht="27" customHeight="1">
      <c r="A437" s="202"/>
      <c r="B437" s="218"/>
      <c r="C437" s="224"/>
      <c r="D437" s="225"/>
      <c r="E437" s="225"/>
      <c r="F437" s="219"/>
      <c r="G437" s="583" t="s">
        <v>207</v>
      </c>
      <c r="H437" s="575"/>
      <c r="I437" s="220">
        <v>918</v>
      </c>
      <c r="J437" s="221">
        <v>114</v>
      </c>
      <c r="K437" s="222">
        <v>920348</v>
      </c>
      <c r="L437" s="220">
        <v>500</v>
      </c>
      <c r="M437" s="580"/>
      <c r="N437" s="581"/>
      <c r="O437" s="581"/>
      <c r="P437" s="582"/>
      <c r="Q437" s="223">
        <v>14501.8</v>
      </c>
      <c r="R437" s="223">
        <v>0</v>
      </c>
      <c r="S437" s="223">
        <v>0</v>
      </c>
      <c r="T437" s="223">
        <v>8822.2</v>
      </c>
      <c r="U437" s="223">
        <v>0</v>
      </c>
      <c r="V437" s="223">
        <v>0</v>
      </c>
      <c r="W437" s="216">
        <v>0</v>
      </c>
      <c r="X437" s="217">
        <v>0</v>
      </c>
      <c r="Y437" s="217">
        <v>0</v>
      </c>
      <c r="Z437" s="217">
        <v>14501800</v>
      </c>
      <c r="AA437" s="209"/>
    </row>
    <row r="438" spans="1:27" s="11" customFormat="1" ht="29.25" customHeight="1">
      <c r="A438" s="202"/>
      <c r="B438" s="218"/>
      <c r="C438" s="224"/>
      <c r="D438" s="225"/>
      <c r="E438" s="219"/>
      <c r="F438" s="579" t="s">
        <v>246</v>
      </c>
      <c r="G438" s="574"/>
      <c r="H438" s="575"/>
      <c r="I438" s="220">
        <v>918</v>
      </c>
      <c r="J438" s="221">
        <v>114</v>
      </c>
      <c r="K438" s="222">
        <v>920360</v>
      </c>
      <c r="L438" s="220">
        <v>0</v>
      </c>
      <c r="M438" s="580"/>
      <c r="N438" s="581"/>
      <c r="O438" s="581"/>
      <c r="P438" s="582"/>
      <c r="Q438" s="223">
        <v>3624.4</v>
      </c>
      <c r="R438" s="223">
        <v>0</v>
      </c>
      <c r="S438" s="223">
        <v>0</v>
      </c>
      <c r="T438" s="223">
        <v>0</v>
      </c>
      <c r="U438" s="223">
        <v>0</v>
      </c>
      <c r="V438" s="223">
        <v>0</v>
      </c>
      <c r="W438" s="216">
        <v>0</v>
      </c>
      <c r="X438" s="217">
        <v>0</v>
      </c>
      <c r="Y438" s="217">
        <v>0</v>
      </c>
      <c r="Z438" s="217">
        <v>3624400</v>
      </c>
      <c r="AA438" s="209"/>
    </row>
    <row r="439" spans="1:27" s="11" customFormat="1" ht="27" customHeight="1">
      <c r="A439" s="202"/>
      <c r="B439" s="218"/>
      <c r="C439" s="224"/>
      <c r="D439" s="225"/>
      <c r="E439" s="225"/>
      <c r="F439" s="219"/>
      <c r="G439" s="583" t="s">
        <v>207</v>
      </c>
      <c r="H439" s="575"/>
      <c r="I439" s="220">
        <v>918</v>
      </c>
      <c r="J439" s="221">
        <v>114</v>
      </c>
      <c r="K439" s="222">
        <v>920360</v>
      </c>
      <c r="L439" s="220">
        <v>500</v>
      </c>
      <c r="M439" s="580"/>
      <c r="N439" s="581"/>
      <c r="O439" s="581"/>
      <c r="P439" s="582"/>
      <c r="Q439" s="223">
        <v>3624.4</v>
      </c>
      <c r="R439" s="223">
        <v>0</v>
      </c>
      <c r="S439" s="223">
        <v>0</v>
      </c>
      <c r="T439" s="223">
        <v>0</v>
      </c>
      <c r="U439" s="223">
        <v>0</v>
      </c>
      <c r="V439" s="223">
        <v>0</v>
      </c>
      <c r="W439" s="216">
        <v>0</v>
      </c>
      <c r="X439" s="217">
        <v>0</v>
      </c>
      <c r="Y439" s="217">
        <v>0</v>
      </c>
      <c r="Z439" s="217">
        <v>3624400</v>
      </c>
      <c r="AA439" s="209"/>
    </row>
    <row r="440" spans="1:27" s="11" customFormat="1" ht="12" customHeight="1">
      <c r="A440" s="202"/>
      <c r="B440" s="210"/>
      <c r="C440" s="573" t="s">
        <v>279</v>
      </c>
      <c r="D440" s="574"/>
      <c r="E440" s="574"/>
      <c r="F440" s="574"/>
      <c r="G440" s="574"/>
      <c r="H440" s="575"/>
      <c r="I440" s="212">
        <v>918</v>
      </c>
      <c r="J440" s="213">
        <v>501</v>
      </c>
      <c r="K440" s="214">
        <v>0</v>
      </c>
      <c r="L440" s="212">
        <v>0</v>
      </c>
      <c r="M440" s="576"/>
      <c r="N440" s="577"/>
      <c r="O440" s="577"/>
      <c r="P440" s="578"/>
      <c r="Q440" s="215">
        <v>127896</v>
      </c>
      <c r="R440" s="215">
        <v>0</v>
      </c>
      <c r="S440" s="215">
        <v>0</v>
      </c>
      <c r="T440" s="215">
        <v>0</v>
      </c>
      <c r="U440" s="215">
        <v>127896</v>
      </c>
      <c r="V440" s="215">
        <v>0</v>
      </c>
      <c r="W440" s="216">
        <v>0</v>
      </c>
      <c r="X440" s="217">
        <v>0</v>
      </c>
      <c r="Y440" s="217">
        <v>0</v>
      </c>
      <c r="Z440" s="217">
        <v>127896000</v>
      </c>
      <c r="AA440" s="209"/>
    </row>
    <row r="441" spans="1:27" s="11" customFormat="1" ht="15" customHeight="1">
      <c r="A441" s="202"/>
      <c r="B441" s="218"/>
      <c r="C441" s="211"/>
      <c r="D441" s="579" t="s">
        <v>282</v>
      </c>
      <c r="E441" s="574"/>
      <c r="F441" s="574"/>
      <c r="G441" s="574"/>
      <c r="H441" s="575"/>
      <c r="I441" s="220">
        <v>918</v>
      </c>
      <c r="J441" s="221">
        <v>501</v>
      </c>
      <c r="K441" s="222">
        <v>3500000</v>
      </c>
      <c r="L441" s="220">
        <v>0</v>
      </c>
      <c r="M441" s="580"/>
      <c r="N441" s="581"/>
      <c r="O441" s="581"/>
      <c r="P441" s="582"/>
      <c r="Q441" s="223">
        <v>127896</v>
      </c>
      <c r="R441" s="223">
        <v>0</v>
      </c>
      <c r="S441" s="223">
        <v>0</v>
      </c>
      <c r="T441" s="223">
        <v>0</v>
      </c>
      <c r="U441" s="223">
        <v>127896</v>
      </c>
      <c r="V441" s="223">
        <v>0</v>
      </c>
      <c r="W441" s="216">
        <v>0</v>
      </c>
      <c r="X441" s="217">
        <v>0</v>
      </c>
      <c r="Y441" s="217">
        <v>0</v>
      </c>
      <c r="Z441" s="217">
        <v>127896000</v>
      </c>
      <c r="AA441" s="209"/>
    </row>
    <row r="442" spans="1:27" s="11" customFormat="1" ht="52.5" customHeight="1">
      <c r="A442" s="202"/>
      <c r="B442" s="218"/>
      <c r="C442" s="224"/>
      <c r="D442" s="219"/>
      <c r="E442" s="579" t="s">
        <v>286</v>
      </c>
      <c r="F442" s="574"/>
      <c r="G442" s="574"/>
      <c r="H442" s="575"/>
      <c r="I442" s="220">
        <v>918</v>
      </c>
      <c r="J442" s="221">
        <v>501</v>
      </c>
      <c r="K442" s="222">
        <v>3500200</v>
      </c>
      <c r="L442" s="220">
        <v>0</v>
      </c>
      <c r="M442" s="580"/>
      <c r="N442" s="581"/>
      <c r="O442" s="581"/>
      <c r="P442" s="582"/>
      <c r="Q442" s="223">
        <v>127896</v>
      </c>
      <c r="R442" s="223">
        <v>0</v>
      </c>
      <c r="S442" s="223">
        <v>0</v>
      </c>
      <c r="T442" s="223">
        <v>0</v>
      </c>
      <c r="U442" s="223">
        <v>127896</v>
      </c>
      <c r="V442" s="223">
        <v>0</v>
      </c>
      <c r="W442" s="216">
        <v>0</v>
      </c>
      <c r="X442" s="217">
        <v>0</v>
      </c>
      <c r="Y442" s="217">
        <v>0</v>
      </c>
      <c r="Z442" s="217">
        <v>127896000</v>
      </c>
      <c r="AA442" s="209"/>
    </row>
    <row r="443" spans="1:27" s="11" customFormat="1" ht="15" customHeight="1">
      <c r="A443" s="202"/>
      <c r="B443" s="218"/>
      <c r="C443" s="224"/>
      <c r="D443" s="225"/>
      <c r="E443" s="219"/>
      <c r="F443" s="579" t="s">
        <v>287</v>
      </c>
      <c r="G443" s="574"/>
      <c r="H443" s="575"/>
      <c r="I443" s="220">
        <v>918</v>
      </c>
      <c r="J443" s="221">
        <v>501</v>
      </c>
      <c r="K443" s="222">
        <v>3500202</v>
      </c>
      <c r="L443" s="220">
        <v>0</v>
      </c>
      <c r="M443" s="580"/>
      <c r="N443" s="581"/>
      <c r="O443" s="581"/>
      <c r="P443" s="582"/>
      <c r="Q443" s="223">
        <v>127896</v>
      </c>
      <c r="R443" s="223">
        <v>0</v>
      </c>
      <c r="S443" s="223">
        <v>0</v>
      </c>
      <c r="T443" s="223">
        <v>0</v>
      </c>
      <c r="U443" s="223">
        <v>127896</v>
      </c>
      <c r="V443" s="223">
        <v>0</v>
      </c>
      <c r="W443" s="216">
        <v>0</v>
      </c>
      <c r="X443" s="217">
        <v>0</v>
      </c>
      <c r="Y443" s="217">
        <v>0</v>
      </c>
      <c r="Z443" s="217">
        <v>127896000</v>
      </c>
      <c r="AA443" s="209"/>
    </row>
    <row r="444" spans="1:27" s="11" customFormat="1" ht="25.5" customHeight="1">
      <c r="A444" s="202"/>
      <c r="B444" s="218"/>
      <c r="C444" s="224"/>
      <c r="D444" s="225"/>
      <c r="E444" s="225"/>
      <c r="F444" s="219"/>
      <c r="G444" s="583" t="s">
        <v>207</v>
      </c>
      <c r="H444" s="575"/>
      <c r="I444" s="220">
        <v>918</v>
      </c>
      <c r="J444" s="221">
        <v>501</v>
      </c>
      <c r="K444" s="222">
        <v>3500202</v>
      </c>
      <c r="L444" s="220">
        <v>500</v>
      </c>
      <c r="M444" s="580"/>
      <c r="N444" s="581"/>
      <c r="O444" s="581"/>
      <c r="P444" s="582"/>
      <c r="Q444" s="223">
        <v>127896</v>
      </c>
      <c r="R444" s="223">
        <v>0</v>
      </c>
      <c r="S444" s="223">
        <v>0</v>
      </c>
      <c r="T444" s="223">
        <v>0</v>
      </c>
      <c r="U444" s="223">
        <v>127896</v>
      </c>
      <c r="V444" s="223">
        <v>0</v>
      </c>
      <c r="W444" s="216">
        <v>0</v>
      </c>
      <c r="X444" s="217">
        <v>0</v>
      </c>
      <c r="Y444" s="217">
        <v>0</v>
      </c>
      <c r="Z444" s="217">
        <v>127896000</v>
      </c>
      <c r="AA444" s="209"/>
    </row>
    <row r="445" spans="1:27" s="11" customFormat="1" ht="25.5" customHeight="1">
      <c r="A445" s="202"/>
      <c r="B445" s="584" t="s">
        <v>502</v>
      </c>
      <c r="C445" s="574"/>
      <c r="D445" s="574"/>
      <c r="E445" s="574"/>
      <c r="F445" s="574"/>
      <c r="G445" s="574"/>
      <c r="H445" s="575"/>
      <c r="I445" s="226">
        <v>923</v>
      </c>
      <c r="J445" s="227">
        <v>0</v>
      </c>
      <c r="K445" s="228">
        <v>0</v>
      </c>
      <c r="L445" s="226">
        <v>0</v>
      </c>
      <c r="M445" s="585"/>
      <c r="N445" s="586"/>
      <c r="O445" s="586"/>
      <c r="P445" s="587"/>
      <c r="Q445" s="229">
        <v>2874.4</v>
      </c>
      <c r="R445" s="229">
        <v>0</v>
      </c>
      <c r="S445" s="229">
        <v>0</v>
      </c>
      <c r="T445" s="229">
        <v>0</v>
      </c>
      <c r="U445" s="229">
        <v>0</v>
      </c>
      <c r="V445" s="229">
        <v>2874.4</v>
      </c>
      <c r="W445" s="216">
        <v>0</v>
      </c>
      <c r="X445" s="217">
        <v>0</v>
      </c>
      <c r="Y445" s="217">
        <v>0</v>
      </c>
      <c r="Z445" s="217">
        <v>2874400</v>
      </c>
      <c r="AA445" s="209"/>
    </row>
    <row r="446" spans="1:27" s="11" customFormat="1" ht="19.5" customHeight="1">
      <c r="A446" s="202"/>
      <c r="B446" s="210"/>
      <c r="C446" s="573" t="s">
        <v>334</v>
      </c>
      <c r="D446" s="574"/>
      <c r="E446" s="574"/>
      <c r="F446" s="574"/>
      <c r="G446" s="574"/>
      <c r="H446" s="575"/>
      <c r="I446" s="212">
        <v>923</v>
      </c>
      <c r="J446" s="213">
        <v>702</v>
      </c>
      <c r="K446" s="214">
        <v>0</v>
      </c>
      <c r="L446" s="212">
        <v>0</v>
      </c>
      <c r="M446" s="576"/>
      <c r="N446" s="577"/>
      <c r="O446" s="577"/>
      <c r="P446" s="578"/>
      <c r="Q446" s="215">
        <v>2874.4</v>
      </c>
      <c r="R446" s="215">
        <v>0</v>
      </c>
      <c r="S446" s="215">
        <v>0</v>
      </c>
      <c r="T446" s="215">
        <v>0</v>
      </c>
      <c r="U446" s="215">
        <v>0</v>
      </c>
      <c r="V446" s="215">
        <v>2874.4</v>
      </c>
      <c r="W446" s="216">
        <v>0</v>
      </c>
      <c r="X446" s="217">
        <v>0</v>
      </c>
      <c r="Y446" s="217">
        <v>0</v>
      </c>
      <c r="Z446" s="217">
        <v>2874400</v>
      </c>
      <c r="AA446" s="209"/>
    </row>
    <row r="447" spans="1:27" s="11" customFormat="1" ht="39.75" customHeight="1">
      <c r="A447" s="202"/>
      <c r="B447" s="218"/>
      <c r="C447" s="211"/>
      <c r="D447" s="579" t="s">
        <v>260</v>
      </c>
      <c r="E447" s="574"/>
      <c r="F447" s="574"/>
      <c r="G447" s="574"/>
      <c r="H447" s="575"/>
      <c r="I447" s="220">
        <v>923</v>
      </c>
      <c r="J447" s="221">
        <v>702</v>
      </c>
      <c r="K447" s="222">
        <v>1020000</v>
      </c>
      <c r="L447" s="220">
        <v>0</v>
      </c>
      <c r="M447" s="580"/>
      <c r="N447" s="581"/>
      <c r="O447" s="581"/>
      <c r="P447" s="582"/>
      <c r="Q447" s="223">
        <v>2874.4</v>
      </c>
      <c r="R447" s="223">
        <v>0</v>
      </c>
      <c r="S447" s="223">
        <v>0</v>
      </c>
      <c r="T447" s="223">
        <v>0</v>
      </c>
      <c r="U447" s="223">
        <v>0</v>
      </c>
      <c r="V447" s="223">
        <v>2874.4</v>
      </c>
      <c r="W447" s="216">
        <v>0</v>
      </c>
      <c r="X447" s="217">
        <v>0</v>
      </c>
      <c r="Y447" s="217">
        <v>0</v>
      </c>
      <c r="Z447" s="217">
        <v>2874400</v>
      </c>
      <c r="AA447" s="209"/>
    </row>
    <row r="448" spans="1:27" s="11" customFormat="1" ht="80.25" customHeight="1">
      <c r="A448" s="202"/>
      <c r="B448" s="218"/>
      <c r="C448" s="224"/>
      <c r="D448" s="219"/>
      <c r="E448" s="579" t="s">
        <v>280</v>
      </c>
      <c r="F448" s="574"/>
      <c r="G448" s="574"/>
      <c r="H448" s="575"/>
      <c r="I448" s="220">
        <v>923</v>
      </c>
      <c r="J448" s="221">
        <v>702</v>
      </c>
      <c r="K448" s="222">
        <v>1020100</v>
      </c>
      <c r="L448" s="220">
        <v>0</v>
      </c>
      <c r="M448" s="580"/>
      <c r="N448" s="581"/>
      <c r="O448" s="581"/>
      <c r="P448" s="582"/>
      <c r="Q448" s="223">
        <v>2874.4</v>
      </c>
      <c r="R448" s="223">
        <v>0</v>
      </c>
      <c r="S448" s="223">
        <v>0</v>
      </c>
      <c r="T448" s="223">
        <v>0</v>
      </c>
      <c r="U448" s="223">
        <v>0</v>
      </c>
      <c r="V448" s="223">
        <v>2874.4</v>
      </c>
      <c r="W448" s="216">
        <v>0</v>
      </c>
      <c r="X448" s="217">
        <v>0</v>
      </c>
      <c r="Y448" s="217">
        <v>0</v>
      </c>
      <c r="Z448" s="217">
        <v>2874400</v>
      </c>
      <c r="AA448" s="209"/>
    </row>
    <row r="449" spans="1:27" s="11" customFormat="1" ht="37.5" customHeight="1">
      <c r="A449" s="202"/>
      <c r="B449" s="218"/>
      <c r="C449" s="224"/>
      <c r="D449" s="225"/>
      <c r="E449" s="219"/>
      <c r="F449" s="579" t="s">
        <v>335</v>
      </c>
      <c r="G449" s="574"/>
      <c r="H449" s="575"/>
      <c r="I449" s="220">
        <v>923</v>
      </c>
      <c r="J449" s="221">
        <v>702</v>
      </c>
      <c r="K449" s="222">
        <v>1020110</v>
      </c>
      <c r="L449" s="220">
        <v>0</v>
      </c>
      <c r="M449" s="580"/>
      <c r="N449" s="581"/>
      <c r="O449" s="581"/>
      <c r="P449" s="582"/>
      <c r="Q449" s="223">
        <v>2874.4</v>
      </c>
      <c r="R449" s="223">
        <v>0</v>
      </c>
      <c r="S449" s="223">
        <v>0</v>
      </c>
      <c r="T449" s="223">
        <v>0</v>
      </c>
      <c r="U449" s="223">
        <v>0</v>
      </c>
      <c r="V449" s="223">
        <v>2874.4</v>
      </c>
      <c r="W449" s="216">
        <v>0</v>
      </c>
      <c r="X449" s="217">
        <v>0</v>
      </c>
      <c r="Y449" s="217">
        <v>0</v>
      </c>
      <c r="Z449" s="217">
        <v>2874400</v>
      </c>
      <c r="AA449" s="209"/>
    </row>
    <row r="450" spans="1:27" s="11" customFormat="1" ht="12" customHeight="1">
      <c r="A450" s="202"/>
      <c r="B450" s="218"/>
      <c r="C450" s="224"/>
      <c r="D450" s="225"/>
      <c r="E450" s="225"/>
      <c r="F450" s="219"/>
      <c r="G450" s="583" t="s">
        <v>503</v>
      </c>
      <c r="H450" s="575"/>
      <c r="I450" s="220">
        <v>923</v>
      </c>
      <c r="J450" s="221">
        <v>702</v>
      </c>
      <c r="K450" s="222">
        <v>1020110</v>
      </c>
      <c r="L450" s="220">
        <v>3</v>
      </c>
      <c r="M450" s="580"/>
      <c r="N450" s="581"/>
      <c r="O450" s="581"/>
      <c r="P450" s="582"/>
      <c r="Q450" s="223">
        <v>2874.4</v>
      </c>
      <c r="R450" s="223">
        <v>0</v>
      </c>
      <c r="S450" s="223">
        <v>0</v>
      </c>
      <c r="T450" s="223">
        <v>0</v>
      </c>
      <c r="U450" s="223">
        <v>0</v>
      </c>
      <c r="V450" s="223">
        <v>2874.4</v>
      </c>
      <c r="W450" s="216">
        <v>0</v>
      </c>
      <c r="X450" s="217">
        <v>0</v>
      </c>
      <c r="Y450" s="217">
        <v>0</v>
      </c>
      <c r="Z450" s="217">
        <v>2874400</v>
      </c>
      <c r="AA450" s="209"/>
    </row>
    <row r="451" spans="1:27" s="11" customFormat="1" ht="42.75" customHeight="1">
      <c r="A451" s="202"/>
      <c r="B451" s="584" t="s">
        <v>504</v>
      </c>
      <c r="C451" s="574"/>
      <c r="D451" s="574"/>
      <c r="E451" s="574"/>
      <c r="F451" s="574"/>
      <c r="G451" s="574"/>
      <c r="H451" s="575"/>
      <c r="I451" s="226">
        <v>924</v>
      </c>
      <c r="J451" s="227">
        <v>0</v>
      </c>
      <c r="K451" s="228">
        <v>0</v>
      </c>
      <c r="L451" s="226">
        <v>0</v>
      </c>
      <c r="M451" s="585"/>
      <c r="N451" s="586"/>
      <c r="O451" s="586"/>
      <c r="P451" s="587"/>
      <c r="Q451" s="229">
        <v>25904.8</v>
      </c>
      <c r="R451" s="229">
        <v>4398.7</v>
      </c>
      <c r="S451" s="229">
        <v>0</v>
      </c>
      <c r="T451" s="229">
        <v>0</v>
      </c>
      <c r="U451" s="229">
        <v>0</v>
      </c>
      <c r="V451" s="229">
        <v>99.9</v>
      </c>
      <c r="W451" s="216">
        <v>0</v>
      </c>
      <c r="X451" s="217">
        <v>0</v>
      </c>
      <c r="Y451" s="217">
        <v>0</v>
      </c>
      <c r="Z451" s="217">
        <v>25904800</v>
      </c>
      <c r="AA451" s="209"/>
    </row>
    <row r="452" spans="1:27" s="11" customFormat="1" ht="18" customHeight="1">
      <c r="A452" s="202"/>
      <c r="B452" s="210"/>
      <c r="C452" s="573" t="s">
        <v>236</v>
      </c>
      <c r="D452" s="574"/>
      <c r="E452" s="574"/>
      <c r="F452" s="574"/>
      <c r="G452" s="574"/>
      <c r="H452" s="575"/>
      <c r="I452" s="212">
        <v>924</v>
      </c>
      <c r="J452" s="213">
        <v>114</v>
      </c>
      <c r="K452" s="214">
        <v>0</v>
      </c>
      <c r="L452" s="212">
        <v>0</v>
      </c>
      <c r="M452" s="576"/>
      <c r="N452" s="577"/>
      <c r="O452" s="577"/>
      <c r="P452" s="578"/>
      <c r="Q452" s="215">
        <v>25904.8</v>
      </c>
      <c r="R452" s="215">
        <v>4398.7</v>
      </c>
      <c r="S452" s="215">
        <v>0</v>
      </c>
      <c r="T452" s="215">
        <v>0</v>
      </c>
      <c r="U452" s="215">
        <v>0</v>
      </c>
      <c r="V452" s="215">
        <v>99.9</v>
      </c>
      <c r="W452" s="216">
        <v>0</v>
      </c>
      <c r="X452" s="217">
        <v>0</v>
      </c>
      <c r="Y452" s="217">
        <v>0</v>
      </c>
      <c r="Z452" s="217">
        <v>25904800</v>
      </c>
      <c r="AA452" s="209"/>
    </row>
    <row r="453" spans="1:27" s="11" customFormat="1" ht="29.25" customHeight="1">
      <c r="A453" s="202"/>
      <c r="B453" s="218"/>
      <c r="C453" s="211"/>
      <c r="D453" s="579" t="s">
        <v>248</v>
      </c>
      <c r="E453" s="574"/>
      <c r="F453" s="574"/>
      <c r="G453" s="574"/>
      <c r="H453" s="575"/>
      <c r="I453" s="220">
        <v>924</v>
      </c>
      <c r="J453" s="221">
        <v>114</v>
      </c>
      <c r="K453" s="222">
        <v>930000</v>
      </c>
      <c r="L453" s="220">
        <v>0</v>
      </c>
      <c r="M453" s="580"/>
      <c r="N453" s="581"/>
      <c r="O453" s="581"/>
      <c r="P453" s="582"/>
      <c r="Q453" s="223">
        <v>25904.8</v>
      </c>
      <c r="R453" s="223">
        <v>4398.7</v>
      </c>
      <c r="S453" s="223">
        <v>0</v>
      </c>
      <c r="T453" s="223">
        <v>0</v>
      </c>
      <c r="U453" s="223">
        <v>0</v>
      </c>
      <c r="V453" s="223">
        <v>99.9</v>
      </c>
      <c r="W453" s="216">
        <v>0</v>
      </c>
      <c r="X453" s="217">
        <v>0</v>
      </c>
      <c r="Y453" s="217">
        <v>0</v>
      </c>
      <c r="Z453" s="217">
        <v>25904800</v>
      </c>
      <c r="AA453" s="209"/>
    </row>
    <row r="454" spans="1:27" s="11" customFormat="1" ht="24" customHeight="1">
      <c r="A454" s="202"/>
      <c r="B454" s="218"/>
      <c r="C454" s="224"/>
      <c r="D454" s="219"/>
      <c r="E454" s="579" t="s">
        <v>249</v>
      </c>
      <c r="F454" s="574"/>
      <c r="G454" s="574"/>
      <c r="H454" s="575"/>
      <c r="I454" s="220">
        <v>924</v>
      </c>
      <c r="J454" s="221">
        <v>114</v>
      </c>
      <c r="K454" s="222">
        <v>939900</v>
      </c>
      <c r="L454" s="220">
        <v>0</v>
      </c>
      <c r="M454" s="580"/>
      <c r="N454" s="581"/>
      <c r="O454" s="581"/>
      <c r="P454" s="582"/>
      <c r="Q454" s="223">
        <v>25904.8</v>
      </c>
      <c r="R454" s="223">
        <v>4398.7</v>
      </c>
      <c r="S454" s="223">
        <v>0</v>
      </c>
      <c r="T454" s="223">
        <v>0</v>
      </c>
      <c r="U454" s="223">
        <v>0</v>
      </c>
      <c r="V454" s="223">
        <v>99.9</v>
      </c>
      <c r="W454" s="216">
        <v>0</v>
      </c>
      <c r="X454" s="217">
        <v>0</v>
      </c>
      <c r="Y454" s="217">
        <v>0</v>
      </c>
      <c r="Z454" s="217">
        <v>25904800</v>
      </c>
      <c r="AA454" s="209"/>
    </row>
    <row r="455" spans="1:27" s="11" customFormat="1" ht="71.25" customHeight="1">
      <c r="A455" s="202"/>
      <c r="B455" s="218"/>
      <c r="C455" s="224"/>
      <c r="D455" s="225"/>
      <c r="E455" s="219"/>
      <c r="F455" s="579" t="s">
        <v>252</v>
      </c>
      <c r="G455" s="574"/>
      <c r="H455" s="575"/>
      <c r="I455" s="220">
        <v>924</v>
      </c>
      <c r="J455" s="221">
        <v>114</v>
      </c>
      <c r="K455" s="222">
        <v>939903</v>
      </c>
      <c r="L455" s="220">
        <v>0</v>
      </c>
      <c r="M455" s="580"/>
      <c r="N455" s="581"/>
      <c r="O455" s="581"/>
      <c r="P455" s="582"/>
      <c r="Q455" s="223">
        <v>16753.3</v>
      </c>
      <c r="R455" s="223">
        <v>4398.7</v>
      </c>
      <c r="S455" s="223">
        <v>0</v>
      </c>
      <c r="T455" s="223">
        <v>0</v>
      </c>
      <c r="U455" s="223">
        <v>0</v>
      </c>
      <c r="V455" s="223">
        <v>99.9</v>
      </c>
      <c r="W455" s="216">
        <v>0</v>
      </c>
      <c r="X455" s="217">
        <v>0</v>
      </c>
      <c r="Y455" s="217">
        <v>0</v>
      </c>
      <c r="Z455" s="217">
        <v>16753300</v>
      </c>
      <c r="AA455" s="209"/>
    </row>
    <row r="456" spans="1:27" s="11" customFormat="1" ht="27.75" customHeight="1">
      <c r="A456" s="202"/>
      <c r="B456" s="218"/>
      <c r="C456" s="224"/>
      <c r="D456" s="225"/>
      <c r="E456" s="225"/>
      <c r="F456" s="219"/>
      <c r="G456" s="583" t="s">
        <v>497</v>
      </c>
      <c r="H456" s="575"/>
      <c r="I456" s="220">
        <v>924</v>
      </c>
      <c r="J456" s="221">
        <v>114</v>
      </c>
      <c r="K456" s="222">
        <v>939903</v>
      </c>
      <c r="L456" s="220">
        <v>1</v>
      </c>
      <c r="M456" s="580"/>
      <c r="N456" s="581"/>
      <c r="O456" s="581"/>
      <c r="P456" s="582"/>
      <c r="Q456" s="223">
        <v>16753.3</v>
      </c>
      <c r="R456" s="223">
        <v>4398.7</v>
      </c>
      <c r="S456" s="223">
        <v>0</v>
      </c>
      <c r="T456" s="223">
        <v>0</v>
      </c>
      <c r="U456" s="223">
        <v>0</v>
      </c>
      <c r="V456" s="223">
        <v>99.9</v>
      </c>
      <c r="W456" s="216">
        <v>0</v>
      </c>
      <c r="X456" s="217">
        <v>0</v>
      </c>
      <c r="Y456" s="217">
        <v>0</v>
      </c>
      <c r="Z456" s="217">
        <v>16753300</v>
      </c>
      <c r="AA456" s="209"/>
    </row>
    <row r="457" spans="1:27" s="11" customFormat="1" ht="81" customHeight="1">
      <c r="A457" s="202"/>
      <c r="B457" s="218"/>
      <c r="C457" s="224"/>
      <c r="D457" s="225"/>
      <c r="E457" s="219"/>
      <c r="F457" s="579" t="s">
        <v>259</v>
      </c>
      <c r="G457" s="574"/>
      <c r="H457" s="575"/>
      <c r="I457" s="220">
        <v>924</v>
      </c>
      <c r="J457" s="221">
        <v>114</v>
      </c>
      <c r="K457" s="222">
        <v>939911</v>
      </c>
      <c r="L457" s="220">
        <v>0</v>
      </c>
      <c r="M457" s="580"/>
      <c r="N457" s="581"/>
      <c r="O457" s="581"/>
      <c r="P457" s="582"/>
      <c r="Q457" s="223">
        <v>9151.5</v>
      </c>
      <c r="R457" s="223">
        <v>0</v>
      </c>
      <c r="S457" s="223">
        <v>0</v>
      </c>
      <c r="T457" s="223">
        <v>0</v>
      </c>
      <c r="U457" s="223">
        <v>0</v>
      </c>
      <c r="V457" s="223">
        <v>0</v>
      </c>
      <c r="W457" s="216">
        <v>0</v>
      </c>
      <c r="X457" s="217">
        <v>0</v>
      </c>
      <c r="Y457" s="217">
        <v>0</v>
      </c>
      <c r="Z457" s="217">
        <v>9151500</v>
      </c>
      <c r="AA457" s="209"/>
    </row>
    <row r="458" spans="1:27" s="11" customFormat="1" ht="30.75" customHeight="1">
      <c r="A458" s="202"/>
      <c r="B458" s="218"/>
      <c r="C458" s="224"/>
      <c r="D458" s="225"/>
      <c r="E458" s="225"/>
      <c r="F458" s="219"/>
      <c r="G458" s="583" t="s">
        <v>497</v>
      </c>
      <c r="H458" s="575"/>
      <c r="I458" s="220">
        <v>924</v>
      </c>
      <c r="J458" s="221">
        <v>114</v>
      </c>
      <c r="K458" s="222">
        <v>939911</v>
      </c>
      <c r="L458" s="220">
        <v>1</v>
      </c>
      <c r="M458" s="580"/>
      <c r="N458" s="581"/>
      <c r="O458" s="581"/>
      <c r="P458" s="582"/>
      <c r="Q458" s="223">
        <v>9151.5</v>
      </c>
      <c r="R458" s="223">
        <v>0</v>
      </c>
      <c r="S458" s="223">
        <v>0</v>
      </c>
      <c r="T458" s="223">
        <v>0</v>
      </c>
      <c r="U458" s="223">
        <v>0</v>
      </c>
      <c r="V458" s="223">
        <v>0</v>
      </c>
      <c r="W458" s="216">
        <v>0</v>
      </c>
      <c r="X458" s="217">
        <v>0</v>
      </c>
      <c r="Y458" s="217">
        <v>0</v>
      </c>
      <c r="Z458" s="217">
        <v>9151500</v>
      </c>
      <c r="AA458" s="209"/>
    </row>
    <row r="459" spans="1:27" s="11" customFormat="1" ht="42.75" customHeight="1">
      <c r="A459" s="202"/>
      <c r="B459" s="584" t="s">
        <v>505</v>
      </c>
      <c r="C459" s="574"/>
      <c r="D459" s="574"/>
      <c r="E459" s="574"/>
      <c r="F459" s="574"/>
      <c r="G459" s="574"/>
      <c r="H459" s="575"/>
      <c r="I459" s="226">
        <v>926</v>
      </c>
      <c r="J459" s="227">
        <v>0</v>
      </c>
      <c r="K459" s="228">
        <v>0</v>
      </c>
      <c r="L459" s="226">
        <v>0</v>
      </c>
      <c r="M459" s="585"/>
      <c r="N459" s="586"/>
      <c r="O459" s="586"/>
      <c r="P459" s="587"/>
      <c r="Q459" s="229">
        <v>14478</v>
      </c>
      <c r="R459" s="229">
        <v>10907.4</v>
      </c>
      <c r="S459" s="229">
        <v>2290.6</v>
      </c>
      <c r="T459" s="229">
        <v>0</v>
      </c>
      <c r="U459" s="229">
        <v>0</v>
      </c>
      <c r="V459" s="229">
        <v>400</v>
      </c>
      <c r="W459" s="216">
        <v>0</v>
      </c>
      <c r="X459" s="217">
        <v>0</v>
      </c>
      <c r="Y459" s="217">
        <v>0</v>
      </c>
      <c r="Z459" s="217">
        <v>14478000</v>
      </c>
      <c r="AA459" s="209"/>
    </row>
    <row r="460" spans="1:27" s="11" customFormat="1" ht="51" customHeight="1">
      <c r="A460" s="202"/>
      <c r="B460" s="210"/>
      <c r="C460" s="573" t="s">
        <v>210</v>
      </c>
      <c r="D460" s="574"/>
      <c r="E460" s="574"/>
      <c r="F460" s="574"/>
      <c r="G460" s="574"/>
      <c r="H460" s="575"/>
      <c r="I460" s="212">
        <v>926</v>
      </c>
      <c r="J460" s="213">
        <v>104</v>
      </c>
      <c r="K460" s="214">
        <v>0</v>
      </c>
      <c r="L460" s="212">
        <v>0</v>
      </c>
      <c r="M460" s="576"/>
      <c r="N460" s="577"/>
      <c r="O460" s="577"/>
      <c r="P460" s="578"/>
      <c r="Q460" s="215">
        <v>14478</v>
      </c>
      <c r="R460" s="215">
        <v>10907.4</v>
      </c>
      <c r="S460" s="215">
        <v>2290.6</v>
      </c>
      <c r="T460" s="215">
        <v>0</v>
      </c>
      <c r="U460" s="215">
        <v>0</v>
      </c>
      <c r="V460" s="215">
        <v>400</v>
      </c>
      <c r="W460" s="216">
        <v>0</v>
      </c>
      <c r="X460" s="217">
        <v>0</v>
      </c>
      <c r="Y460" s="217">
        <v>0</v>
      </c>
      <c r="Z460" s="217">
        <v>14478000</v>
      </c>
      <c r="AA460" s="209"/>
    </row>
    <row r="461" spans="1:27" s="11" customFormat="1" ht="27" customHeight="1">
      <c r="A461" s="202"/>
      <c r="B461" s="218"/>
      <c r="C461" s="211"/>
      <c r="D461" s="579" t="s">
        <v>201</v>
      </c>
      <c r="E461" s="574"/>
      <c r="F461" s="574"/>
      <c r="G461" s="574"/>
      <c r="H461" s="575"/>
      <c r="I461" s="220">
        <v>926</v>
      </c>
      <c r="J461" s="221">
        <v>104</v>
      </c>
      <c r="K461" s="222">
        <v>20000</v>
      </c>
      <c r="L461" s="220">
        <v>0</v>
      </c>
      <c r="M461" s="580"/>
      <c r="N461" s="581"/>
      <c r="O461" s="581"/>
      <c r="P461" s="582"/>
      <c r="Q461" s="223">
        <v>14478</v>
      </c>
      <c r="R461" s="223">
        <v>10907.4</v>
      </c>
      <c r="S461" s="223">
        <v>2290.6</v>
      </c>
      <c r="T461" s="223">
        <v>0</v>
      </c>
      <c r="U461" s="223">
        <v>0</v>
      </c>
      <c r="V461" s="223">
        <v>400</v>
      </c>
      <c r="W461" s="216">
        <v>0</v>
      </c>
      <c r="X461" s="217">
        <v>0</v>
      </c>
      <c r="Y461" s="217">
        <v>0</v>
      </c>
      <c r="Z461" s="217">
        <v>14478000</v>
      </c>
      <c r="AA461" s="209"/>
    </row>
    <row r="462" spans="1:27" s="11" customFormat="1" ht="12" customHeight="1">
      <c r="A462" s="202"/>
      <c r="B462" s="218"/>
      <c r="C462" s="224"/>
      <c r="D462" s="219"/>
      <c r="E462" s="579" t="s">
        <v>205</v>
      </c>
      <c r="F462" s="574"/>
      <c r="G462" s="574"/>
      <c r="H462" s="575"/>
      <c r="I462" s="220">
        <v>926</v>
      </c>
      <c r="J462" s="221">
        <v>104</v>
      </c>
      <c r="K462" s="222">
        <v>20400</v>
      </c>
      <c r="L462" s="220">
        <v>0</v>
      </c>
      <c r="M462" s="580"/>
      <c r="N462" s="581"/>
      <c r="O462" s="581"/>
      <c r="P462" s="582"/>
      <c r="Q462" s="223">
        <v>14478</v>
      </c>
      <c r="R462" s="223">
        <v>10907.4</v>
      </c>
      <c r="S462" s="223">
        <v>2290.6</v>
      </c>
      <c r="T462" s="223">
        <v>0</v>
      </c>
      <c r="U462" s="223">
        <v>0</v>
      </c>
      <c r="V462" s="223">
        <v>400</v>
      </c>
      <c r="W462" s="216">
        <v>0</v>
      </c>
      <c r="X462" s="217">
        <v>0</v>
      </c>
      <c r="Y462" s="217">
        <v>0</v>
      </c>
      <c r="Z462" s="217">
        <v>14478000</v>
      </c>
      <c r="AA462" s="209"/>
    </row>
    <row r="463" spans="1:27" s="11" customFormat="1" ht="39.75" customHeight="1">
      <c r="A463" s="202"/>
      <c r="B463" s="218"/>
      <c r="C463" s="224"/>
      <c r="D463" s="225"/>
      <c r="E463" s="219"/>
      <c r="F463" s="579" t="s">
        <v>220</v>
      </c>
      <c r="G463" s="574"/>
      <c r="H463" s="575"/>
      <c r="I463" s="220">
        <v>926</v>
      </c>
      <c r="J463" s="221">
        <v>104</v>
      </c>
      <c r="K463" s="222">
        <v>20425</v>
      </c>
      <c r="L463" s="220">
        <v>0</v>
      </c>
      <c r="M463" s="580"/>
      <c r="N463" s="581"/>
      <c r="O463" s="581"/>
      <c r="P463" s="582"/>
      <c r="Q463" s="223">
        <v>14478</v>
      </c>
      <c r="R463" s="223">
        <v>10907.4</v>
      </c>
      <c r="S463" s="223">
        <v>2290.6</v>
      </c>
      <c r="T463" s="223">
        <v>0</v>
      </c>
      <c r="U463" s="223">
        <v>0</v>
      </c>
      <c r="V463" s="223">
        <v>400</v>
      </c>
      <c r="W463" s="216">
        <v>0</v>
      </c>
      <c r="X463" s="217">
        <v>0</v>
      </c>
      <c r="Y463" s="217">
        <v>0</v>
      </c>
      <c r="Z463" s="217">
        <v>14478000</v>
      </c>
      <c r="AA463" s="209"/>
    </row>
    <row r="464" spans="1:27" s="11" customFormat="1" ht="27.75" customHeight="1">
      <c r="A464" s="202"/>
      <c r="B464" s="218"/>
      <c r="C464" s="224"/>
      <c r="D464" s="225"/>
      <c r="E464" s="225"/>
      <c r="F464" s="219"/>
      <c r="G464" s="583" t="s">
        <v>207</v>
      </c>
      <c r="H464" s="575"/>
      <c r="I464" s="220">
        <v>926</v>
      </c>
      <c r="J464" s="221">
        <v>104</v>
      </c>
      <c r="K464" s="222">
        <v>20425</v>
      </c>
      <c r="L464" s="220">
        <v>500</v>
      </c>
      <c r="M464" s="580"/>
      <c r="N464" s="581"/>
      <c r="O464" s="581"/>
      <c r="P464" s="582"/>
      <c r="Q464" s="223">
        <v>14478</v>
      </c>
      <c r="R464" s="223">
        <v>10907.4</v>
      </c>
      <c r="S464" s="223">
        <v>2290.6</v>
      </c>
      <c r="T464" s="223">
        <v>0</v>
      </c>
      <c r="U464" s="223">
        <v>0</v>
      </c>
      <c r="V464" s="223">
        <v>400</v>
      </c>
      <c r="W464" s="216">
        <v>0</v>
      </c>
      <c r="X464" s="217">
        <v>0</v>
      </c>
      <c r="Y464" s="217">
        <v>0</v>
      </c>
      <c r="Z464" s="217">
        <v>14478000</v>
      </c>
      <c r="AA464" s="209"/>
    </row>
    <row r="465" spans="1:27" s="11" customFormat="1" ht="39" customHeight="1">
      <c r="A465" s="202"/>
      <c r="B465" s="584" t="s">
        <v>214</v>
      </c>
      <c r="C465" s="574"/>
      <c r="D465" s="574"/>
      <c r="E465" s="574"/>
      <c r="F465" s="574"/>
      <c r="G465" s="574"/>
      <c r="H465" s="575"/>
      <c r="I465" s="226">
        <v>927</v>
      </c>
      <c r="J465" s="227">
        <v>0</v>
      </c>
      <c r="K465" s="228">
        <v>0</v>
      </c>
      <c r="L465" s="226">
        <v>0</v>
      </c>
      <c r="M465" s="585"/>
      <c r="N465" s="586"/>
      <c r="O465" s="586"/>
      <c r="P465" s="587"/>
      <c r="Q465" s="229">
        <v>1473492.8</v>
      </c>
      <c r="R465" s="229">
        <v>65135.6</v>
      </c>
      <c r="S465" s="229">
        <v>13513.8</v>
      </c>
      <c r="T465" s="229">
        <v>924.5</v>
      </c>
      <c r="U465" s="229">
        <v>314807.3</v>
      </c>
      <c r="V465" s="229">
        <v>365453.8</v>
      </c>
      <c r="W465" s="216">
        <v>0</v>
      </c>
      <c r="X465" s="217">
        <v>0</v>
      </c>
      <c r="Y465" s="217">
        <v>0</v>
      </c>
      <c r="Z465" s="217">
        <v>1473492786.7499998</v>
      </c>
      <c r="AA465" s="209"/>
    </row>
    <row r="466" spans="1:27" s="11" customFormat="1" ht="51" customHeight="1">
      <c r="A466" s="202"/>
      <c r="B466" s="210"/>
      <c r="C466" s="573" t="s">
        <v>210</v>
      </c>
      <c r="D466" s="574"/>
      <c r="E466" s="574"/>
      <c r="F466" s="574"/>
      <c r="G466" s="574"/>
      <c r="H466" s="575"/>
      <c r="I466" s="212">
        <v>927</v>
      </c>
      <c r="J466" s="213">
        <v>104</v>
      </c>
      <c r="K466" s="214">
        <v>0</v>
      </c>
      <c r="L466" s="212">
        <v>0</v>
      </c>
      <c r="M466" s="576"/>
      <c r="N466" s="577"/>
      <c r="O466" s="577"/>
      <c r="P466" s="578"/>
      <c r="Q466" s="215">
        <v>32029.9</v>
      </c>
      <c r="R466" s="215">
        <v>25294</v>
      </c>
      <c r="S466" s="215">
        <v>4805.9</v>
      </c>
      <c r="T466" s="215">
        <v>0</v>
      </c>
      <c r="U466" s="215">
        <v>0</v>
      </c>
      <c r="V466" s="215">
        <v>0</v>
      </c>
      <c r="W466" s="216">
        <v>0</v>
      </c>
      <c r="X466" s="217">
        <v>0</v>
      </c>
      <c r="Y466" s="217">
        <v>0</v>
      </c>
      <c r="Z466" s="217">
        <v>32029900</v>
      </c>
      <c r="AA466" s="209"/>
    </row>
    <row r="467" spans="1:27" s="11" customFormat="1" ht="24.75" customHeight="1">
      <c r="A467" s="202"/>
      <c r="B467" s="218"/>
      <c r="C467" s="211"/>
      <c r="D467" s="579" t="s">
        <v>201</v>
      </c>
      <c r="E467" s="574"/>
      <c r="F467" s="574"/>
      <c r="G467" s="574"/>
      <c r="H467" s="575"/>
      <c r="I467" s="220">
        <v>927</v>
      </c>
      <c r="J467" s="221">
        <v>104</v>
      </c>
      <c r="K467" s="222">
        <v>20000</v>
      </c>
      <c r="L467" s="220">
        <v>0</v>
      </c>
      <c r="M467" s="580"/>
      <c r="N467" s="581"/>
      <c r="O467" s="581"/>
      <c r="P467" s="582"/>
      <c r="Q467" s="223">
        <v>32029.9</v>
      </c>
      <c r="R467" s="223">
        <v>25294</v>
      </c>
      <c r="S467" s="223">
        <v>4805.9</v>
      </c>
      <c r="T467" s="223">
        <v>0</v>
      </c>
      <c r="U467" s="223">
        <v>0</v>
      </c>
      <c r="V467" s="223">
        <v>0</v>
      </c>
      <c r="W467" s="216">
        <v>0</v>
      </c>
      <c r="X467" s="217">
        <v>0</v>
      </c>
      <c r="Y467" s="217">
        <v>0</v>
      </c>
      <c r="Z467" s="217">
        <v>32029900</v>
      </c>
      <c r="AA467" s="209"/>
    </row>
    <row r="468" spans="1:27" s="11" customFormat="1" ht="12" customHeight="1">
      <c r="A468" s="202"/>
      <c r="B468" s="218"/>
      <c r="C468" s="224"/>
      <c r="D468" s="219"/>
      <c r="E468" s="579" t="s">
        <v>205</v>
      </c>
      <c r="F468" s="574"/>
      <c r="G468" s="574"/>
      <c r="H468" s="575"/>
      <c r="I468" s="220">
        <v>927</v>
      </c>
      <c r="J468" s="221">
        <v>104</v>
      </c>
      <c r="K468" s="222">
        <v>20400</v>
      </c>
      <c r="L468" s="220">
        <v>0</v>
      </c>
      <c r="M468" s="580"/>
      <c r="N468" s="581"/>
      <c r="O468" s="581"/>
      <c r="P468" s="582"/>
      <c r="Q468" s="223">
        <v>32029.9</v>
      </c>
      <c r="R468" s="223">
        <v>25294</v>
      </c>
      <c r="S468" s="223">
        <v>4805.9</v>
      </c>
      <c r="T468" s="223">
        <v>0</v>
      </c>
      <c r="U468" s="223">
        <v>0</v>
      </c>
      <c r="V468" s="223">
        <v>0</v>
      </c>
      <c r="W468" s="216">
        <v>0</v>
      </c>
      <c r="X468" s="217">
        <v>0</v>
      </c>
      <c r="Y468" s="217">
        <v>0</v>
      </c>
      <c r="Z468" s="217">
        <v>32029900</v>
      </c>
      <c r="AA468" s="209"/>
    </row>
    <row r="469" spans="1:27" s="11" customFormat="1" ht="34.5" customHeight="1">
      <c r="A469" s="202"/>
      <c r="B469" s="218"/>
      <c r="C469" s="224"/>
      <c r="D469" s="225"/>
      <c r="E469" s="219"/>
      <c r="F469" s="579" t="s">
        <v>214</v>
      </c>
      <c r="G469" s="574"/>
      <c r="H469" s="575"/>
      <c r="I469" s="220">
        <v>927</v>
      </c>
      <c r="J469" s="221">
        <v>104</v>
      </c>
      <c r="K469" s="222">
        <v>20407</v>
      </c>
      <c r="L469" s="220">
        <v>0</v>
      </c>
      <c r="M469" s="580"/>
      <c r="N469" s="581"/>
      <c r="O469" s="581"/>
      <c r="P469" s="582"/>
      <c r="Q469" s="223">
        <v>32029.9</v>
      </c>
      <c r="R469" s="223">
        <v>25294</v>
      </c>
      <c r="S469" s="223">
        <v>4805.9</v>
      </c>
      <c r="T469" s="223">
        <v>0</v>
      </c>
      <c r="U469" s="223">
        <v>0</v>
      </c>
      <c r="V469" s="223">
        <v>0</v>
      </c>
      <c r="W469" s="216">
        <v>0</v>
      </c>
      <c r="X469" s="217">
        <v>0</v>
      </c>
      <c r="Y469" s="217">
        <v>0</v>
      </c>
      <c r="Z469" s="217">
        <v>32029900</v>
      </c>
      <c r="AA469" s="209"/>
    </row>
    <row r="470" spans="1:27" s="11" customFormat="1" ht="26.25" customHeight="1">
      <c r="A470" s="202"/>
      <c r="B470" s="218"/>
      <c r="C470" s="224"/>
      <c r="D470" s="225"/>
      <c r="E470" s="225"/>
      <c r="F470" s="219"/>
      <c r="G470" s="583" t="s">
        <v>207</v>
      </c>
      <c r="H470" s="575"/>
      <c r="I470" s="220">
        <v>927</v>
      </c>
      <c r="J470" s="221">
        <v>104</v>
      </c>
      <c r="K470" s="222">
        <v>20407</v>
      </c>
      <c r="L470" s="220">
        <v>500</v>
      </c>
      <c r="M470" s="580"/>
      <c r="N470" s="581"/>
      <c r="O470" s="581"/>
      <c r="P470" s="582"/>
      <c r="Q470" s="223">
        <v>32029.9</v>
      </c>
      <c r="R470" s="223">
        <v>25294</v>
      </c>
      <c r="S470" s="223">
        <v>4805.9</v>
      </c>
      <c r="T470" s="223">
        <v>0</v>
      </c>
      <c r="U470" s="223">
        <v>0</v>
      </c>
      <c r="V470" s="223">
        <v>0</v>
      </c>
      <c r="W470" s="216">
        <v>0</v>
      </c>
      <c r="X470" s="217">
        <v>0</v>
      </c>
      <c r="Y470" s="217">
        <v>0</v>
      </c>
      <c r="Z470" s="217">
        <v>32029900</v>
      </c>
      <c r="AA470" s="209"/>
    </row>
    <row r="471" spans="1:27" s="11" customFormat="1" ht="15.75" customHeight="1">
      <c r="A471" s="202"/>
      <c r="B471" s="210"/>
      <c r="C471" s="573" t="s">
        <v>236</v>
      </c>
      <c r="D471" s="574"/>
      <c r="E471" s="574"/>
      <c r="F471" s="574"/>
      <c r="G471" s="574"/>
      <c r="H471" s="575"/>
      <c r="I471" s="212">
        <v>927</v>
      </c>
      <c r="J471" s="213">
        <v>114</v>
      </c>
      <c r="K471" s="214">
        <v>0</v>
      </c>
      <c r="L471" s="212">
        <v>0</v>
      </c>
      <c r="M471" s="576"/>
      <c r="N471" s="577"/>
      <c r="O471" s="577"/>
      <c r="P471" s="578"/>
      <c r="Q471" s="215">
        <v>61261.9</v>
      </c>
      <c r="R471" s="215">
        <v>39841.6</v>
      </c>
      <c r="S471" s="215">
        <v>8707.9</v>
      </c>
      <c r="T471" s="215">
        <v>924.5</v>
      </c>
      <c r="U471" s="215">
        <v>0</v>
      </c>
      <c r="V471" s="215">
        <v>785.3</v>
      </c>
      <c r="W471" s="216">
        <v>0</v>
      </c>
      <c r="X471" s="217">
        <v>0</v>
      </c>
      <c r="Y471" s="217">
        <v>0</v>
      </c>
      <c r="Z471" s="217">
        <v>61261860</v>
      </c>
      <c r="AA471" s="209"/>
    </row>
    <row r="472" spans="1:27" s="11" customFormat="1" ht="26.25" customHeight="1">
      <c r="A472" s="202"/>
      <c r="B472" s="218"/>
      <c r="C472" s="211"/>
      <c r="D472" s="579" t="s">
        <v>248</v>
      </c>
      <c r="E472" s="574"/>
      <c r="F472" s="574"/>
      <c r="G472" s="574"/>
      <c r="H472" s="575"/>
      <c r="I472" s="220">
        <v>927</v>
      </c>
      <c r="J472" s="221">
        <v>114</v>
      </c>
      <c r="K472" s="222">
        <v>930000</v>
      </c>
      <c r="L472" s="220">
        <v>0</v>
      </c>
      <c r="M472" s="580"/>
      <c r="N472" s="581"/>
      <c r="O472" s="581"/>
      <c r="P472" s="582"/>
      <c r="Q472" s="223">
        <v>60761.6</v>
      </c>
      <c r="R472" s="223">
        <v>39841.6</v>
      </c>
      <c r="S472" s="223">
        <v>8707.9</v>
      </c>
      <c r="T472" s="223">
        <v>924.5</v>
      </c>
      <c r="U472" s="223">
        <v>0</v>
      </c>
      <c r="V472" s="223">
        <v>285</v>
      </c>
      <c r="W472" s="216">
        <v>0</v>
      </c>
      <c r="X472" s="217">
        <v>0</v>
      </c>
      <c r="Y472" s="217">
        <v>0</v>
      </c>
      <c r="Z472" s="217">
        <v>60761560</v>
      </c>
      <c r="AA472" s="209"/>
    </row>
    <row r="473" spans="1:27" s="11" customFormat="1" ht="27" customHeight="1">
      <c r="A473" s="202"/>
      <c r="B473" s="218"/>
      <c r="C473" s="224"/>
      <c r="D473" s="219"/>
      <c r="E473" s="579" t="s">
        <v>249</v>
      </c>
      <c r="F473" s="574"/>
      <c r="G473" s="574"/>
      <c r="H473" s="575"/>
      <c r="I473" s="220">
        <v>927</v>
      </c>
      <c r="J473" s="221">
        <v>114</v>
      </c>
      <c r="K473" s="222">
        <v>939900</v>
      </c>
      <c r="L473" s="220">
        <v>0</v>
      </c>
      <c r="M473" s="580"/>
      <c r="N473" s="581"/>
      <c r="O473" s="581"/>
      <c r="P473" s="582"/>
      <c r="Q473" s="223">
        <v>60761.6</v>
      </c>
      <c r="R473" s="223">
        <v>39841.6</v>
      </c>
      <c r="S473" s="223">
        <v>8707.9</v>
      </c>
      <c r="T473" s="223">
        <v>924.5</v>
      </c>
      <c r="U473" s="223">
        <v>0</v>
      </c>
      <c r="V473" s="223">
        <v>285</v>
      </c>
      <c r="W473" s="216">
        <v>0</v>
      </c>
      <c r="X473" s="217">
        <v>0</v>
      </c>
      <c r="Y473" s="217">
        <v>0</v>
      </c>
      <c r="Z473" s="217">
        <v>60761560</v>
      </c>
      <c r="AA473" s="209"/>
    </row>
    <row r="474" spans="1:27" s="11" customFormat="1" ht="28.5" customHeight="1">
      <c r="A474" s="202"/>
      <c r="B474" s="218"/>
      <c r="C474" s="224"/>
      <c r="D474" s="225"/>
      <c r="E474" s="219"/>
      <c r="F474" s="579" t="s">
        <v>251</v>
      </c>
      <c r="G474" s="574"/>
      <c r="H474" s="575"/>
      <c r="I474" s="220">
        <v>927</v>
      </c>
      <c r="J474" s="221">
        <v>114</v>
      </c>
      <c r="K474" s="222">
        <v>939902</v>
      </c>
      <c r="L474" s="220">
        <v>0</v>
      </c>
      <c r="M474" s="580"/>
      <c r="N474" s="581"/>
      <c r="O474" s="581"/>
      <c r="P474" s="582"/>
      <c r="Q474" s="223">
        <v>413.1</v>
      </c>
      <c r="R474" s="223">
        <v>328.1</v>
      </c>
      <c r="S474" s="223">
        <v>15</v>
      </c>
      <c r="T474" s="223">
        <v>0</v>
      </c>
      <c r="U474" s="223">
        <v>0</v>
      </c>
      <c r="V474" s="223">
        <v>0</v>
      </c>
      <c r="W474" s="216">
        <v>0</v>
      </c>
      <c r="X474" s="217">
        <v>0</v>
      </c>
      <c r="Y474" s="217">
        <v>0</v>
      </c>
      <c r="Z474" s="217">
        <v>413130</v>
      </c>
      <c r="AA474" s="209"/>
    </row>
    <row r="475" spans="1:27" s="11" customFormat="1" ht="25.5" customHeight="1">
      <c r="A475" s="202"/>
      <c r="B475" s="218"/>
      <c r="C475" s="224"/>
      <c r="D475" s="225"/>
      <c r="E475" s="225"/>
      <c r="F475" s="219"/>
      <c r="G475" s="583" t="s">
        <v>497</v>
      </c>
      <c r="H475" s="575"/>
      <c r="I475" s="220">
        <v>927</v>
      </c>
      <c r="J475" s="221">
        <v>114</v>
      </c>
      <c r="K475" s="222">
        <v>939902</v>
      </c>
      <c r="L475" s="220">
        <v>1</v>
      </c>
      <c r="M475" s="580"/>
      <c r="N475" s="581"/>
      <c r="O475" s="581"/>
      <c r="P475" s="582"/>
      <c r="Q475" s="223">
        <v>413.1</v>
      </c>
      <c r="R475" s="223">
        <v>328.1</v>
      </c>
      <c r="S475" s="223">
        <v>15</v>
      </c>
      <c r="T475" s="223">
        <v>0</v>
      </c>
      <c r="U475" s="223">
        <v>0</v>
      </c>
      <c r="V475" s="223">
        <v>0</v>
      </c>
      <c r="W475" s="216">
        <v>0</v>
      </c>
      <c r="X475" s="217">
        <v>0</v>
      </c>
      <c r="Y475" s="217">
        <v>0</v>
      </c>
      <c r="Z475" s="217">
        <v>413130</v>
      </c>
      <c r="AA475" s="209"/>
    </row>
    <row r="476" spans="1:27" s="11" customFormat="1" ht="27.75" customHeight="1">
      <c r="A476" s="202"/>
      <c r="B476" s="218"/>
      <c r="C476" s="224"/>
      <c r="D476" s="225"/>
      <c r="E476" s="219"/>
      <c r="F476" s="579" t="s">
        <v>253</v>
      </c>
      <c r="G476" s="574"/>
      <c r="H476" s="575"/>
      <c r="I476" s="220">
        <v>927</v>
      </c>
      <c r="J476" s="221">
        <v>114</v>
      </c>
      <c r="K476" s="222">
        <v>939904</v>
      </c>
      <c r="L476" s="220">
        <v>0</v>
      </c>
      <c r="M476" s="580"/>
      <c r="N476" s="581"/>
      <c r="O476" s="581"/>
      <c r="P476" s="582"/>
      <c r="Q476" s="223">
        <v>20917.2</v>
      </c>
      <c r="R476" s="223">
        <v>12500</v>
      </c>
      <c r="S476" s="223">
        <v>2750</v>
      </c>
      <c r="T476" s="223">
        <v>295.9</v>
      </c>
      <c r="U476" s="223">
        <v>0</v>
      </c>
      <c r="V476" s="223">
        <v>0</v>
      </c>
      <c r="W476" s="216">
        <v>0</v>
      </c>
      <c r="X476" s="217">
        <v>0</v>
      </c>
      <c r="Y476" s="217">
        <v>0</v>
      </c>
      <c r="Z476" s="217">
        <v>20917140</v>
      </c>
      <c r="AA476" s="209"/>
    </row>
    <row r="477" spans="1:27" s="11" customFormat="1" ht="27.75" customHeight="1">
      <c r="A477" s="202"/>
      <c r="B477" s="218"/>
      <c r="C477" s="224"/>
      <c r="D477" s="225"/>
      <c r="E477" s="225"/>
      <c r="F477" s="219"/>
      <c r="G477" s="583" t="s">
        <v>497</v>
      </c>
      <c r="H477" s="575"/>
      <c r="I477" s="220">
        <v>927</v>
      </c>
      <c r="J477" s="221">
        <v>114</v>
      </c>
      <c r="K477" s="222">
        <v>939904</v>
      </c>
      <c r="L477" s="220">
        <v>1</v>
      </c>
      <c r="M477" s="580"/>
      <c r="N477" s="581"/>
      <c r="O477" s="581"/>
      <c r="P477" s="582"/>
      <c r="Q477" s="223">
        <v>20917.2</v>
      </c>
      <c r="R477" s="223">
        <v>12500</v>
      </c>
      <c r="S477" s="223">
        <v>2750</v>
      </c>
      <c r="T477" s="223">
        <v>295.9</v>
      </c>
      <c r="U477" s="223">
        <v>0</v>
      </c>
      <c r="V477" s="223">
        <v>0</v>
      </c>
      <c r="W477" s="216">
        <v>0</v>
      </c>
      <c r="X477" s="217">
        <v>0</v>
      </c>
      <c r="Y477" s="217">
        <v>0</v>
      </c>
      <c r="Z477" s="217">
        <v>20917140</v>
      </c>
      <c r="AA477" s="209"/>
    </row>
    <row r="478" spans="1:27" s="11" customFormat="1" ht="32.25" customHeight="1">
      <c r="A478" s="202"/>
      <c r="B478" s="218"/>
      <c r="C478" s="224"/>
      <c r="D478" s="225"/>
      <c r="E478" s="219"/>
      <c r="F478" s="579" t="s">
        <v>254</v>
      </c>
      <c r="G478" s="574"/>
      <c r="H478" s="575"/>
      <c r="I478" s="220">
        <v>927</v>
      </c>
      <c r="J478" s="221">
        <v>114</v>
      </c>
      <c r="K478" s="222">
        <v>939906</v>
      </c>
      <c r="L478" s="220">
        <v>0</v>
      </c>
      <c r="M478" s="580"/>
      <c r="N478" s="581"/>
      <c r="O478" s="581"/>
      <c r="P478" s="582"/>
      <c r="Q478" s="223">
        <v>15856</v>
      </c>
      <c r="R478" s="223">
        <v>10466</v>
      </c>
      <c r="S478" s="223">
        <v>2302.5</v>
      </c>
      <c r="T478" s="223">
        <v>627.6</v>
      </c>
      <c r="U478" s="223">
        <v>0</v>
      </c>
      <c r="V478" s="223">
        <v>0</v>
      </c>
      <c r="W478" s="216">
        <v>0</v>
      </c>
      <c r="X478" s="217">
        <v>0</v>
      </c>
      <c r="Y478" s="217">
        <v>0</v>
      </c>
      <c r="Z478" s="217">
        <v>15855950</v>
      </c>
      <c r="AA478" s="209"/>
    </row>
    <row r="479" spans="1:27" s="11" customFormat="1" ht="25.5" customHeight="1">
      <c r="A479" s="202"/>
      <c r="B479" s="218"/>
      <c r="C479" s="224"/>
      <c r="D479" s="225"/>
      <c r="E479" s="225"/>
      <c r="F479" s="219"/>
      <c r="G479" s="583" t="s">
        <v>497</v>
      </c>
      <c r="H479" s="575"/>
      <c r="I479" s="220">
        <v>927</v>
      </c>
      <c r="J479" s="221">
        <v>114</v>
      </c>
      <c r="K479" s="222">
        <v>939906</v>
      </c>
      <c r="L479" s="220">
        <v>1</v>
      </c>
      <c r="M479" s="580"/>
      <c r="N479" s="581"/>
      <c r="O479" s="581"/>
      <c r="P479" s="582"/>
      <c r="Q479" s="223">
        <v>15856</v>
      </c>
      <c r="R479" s="223">
        <v>10466</v>
      </c>
      <c r="S479" s="223">
        <v>2302.5</v>
      </c>
      <c r="T479" s="223">
        <v>627.6</v>
      </c>
      <c r="U479" s="223">
        <v>0</v>
      </c>
      <c r="V479" s="223">
        <v>0</v>
      </c>
      <c r="W479" s="216">
        <v>0</v>
      </c>
      <c r="X479" s="217">
        <v>0</v>
      </c>
      <c r="Y479" s="217">
        <v>0</v>
      </c>
      <c r="Z479" s="217">
        <v>15855950</v>
      </c>
      <c r="AA479" s="209"/>
    </row>
    <row r="480" spans="1:27" s="11" customFormat="1" ht="30" customHeight="1">
      <c r="A480" s="202"/>
      <c r="B480" s="218"/>
      <c r="C480" s="224"/>
      <c r="D480" s="225"/>
      <c r="E480" s="219"/>
      <c r="F480" s="579" t="s">
        <v>255</v>
      </c>
      <c r="G480" s="574"/>
      <c r="H480" s="575"/>
      <c r="I480" s="220">
        <v>927</v>
      </c>
      <c r="J480" s="221">
        <v>114</v>
      </c>
      <c r="K480" s="222">
        <v>939907</v>
      </c>
      <c r="L480" s="220">
        <v>0</v>
      </c>
      <c r="M480" s="580"/>
      <c r="N480" s="581"/>
      <c r="O480" s="581"/>
      <c r="P480" s="582"/>
      <c r="Q480" s="223">
        <v>23575.3</v>
      </c>
      <c r="R480" s="223">
        <v>16547.5</v>
      </c>
      <c r="S480" s="223">
        <v>3640.4</v>
      </c>
      <c r="T480" s="223">
        <v>1</v>
      </c>
      <c r="U480" s="223">
        <v>0</v>
      </c>
      <c r="V480" s="223">
        <v>285</v>
      </c>
      <c r="W480" s="216">
        <v>0</v>
      </c>
      <c r="X480" s="217">
        <v>0</v>
      </c>
      <c r="Y480" s="217">
        <v>0</v>
      </c>
      <c r="Z480" s="217">
        <v>23575340</v>
      </c>
      <c r="AA480" s="209"/>
    </row>
    <row r="481" spans="1:27" s="11" customFormat="1" ht="25.5" customHeight="1">
      <c r="A481" s="202"/>
      <c r="B481" s="218"/>
      <c r="C481" s="224"/>
      <c r="D481" s="225"/>
      <c r="E481" s="225"/>
      <c r="F481" s="219"/>
      <c r="G481" s="583" t="s">
        <v>497</v>
      </c>
      <c r="H481" s="575"/>
      <c r="I481" s="220">
        <v>927</v>
      </c>
      <c r="J481" s="221">
        <v>114</v>
      </c>
      <c r="K481" s="222">
        <v>939907</v>
      </c>
      <c r="L481" s="220">
        <v>1</v>
      </c>
      <c r="M481" s="580"/>
      <c r="N481" s="581"/>
      <c r="O481" s="581"/>
      <c r="P481" s="582"/>
      <c r="Q481" s="223">
        <v>23575.3</v>
      </c>
      <c r="R481" s="223">
        <v>16547.5</v>
      </c>
      <c r="S481" s="223">
        <v>3640.4</v>
      </c>
      <c r="T481" s="223">
        <v>1</v>
      </c>
      <c r="U481" s="223">
        <v>0</v>
      </c>
      <c r="V481" s="223">
        <v>285</v>
      </c>
      <c r="W481" s="216">
        <v>0</v>
      </c>
      <c r="X481" s="217">
        <v>0</v>
      </c>
      <c r="Y481" s="217">
        <v>0</v>
      </c>
      <c r="Z481" s="217">
        <v>23575340</v>
      </c>
      <c r="AA481" s="209"/>
    </row>
    <row r="482" spans="1:27" s="11" customFormat="1" ht="41.25" customHeight="1">
      <c r="A482" s="202"/>
      <c r="B482" s="218"/>
      <c r="C482" s="211"/>
      <c r="D482" s="579" t="s">
        <v>260</v>
      </c>
      <c r="E482" s="574"/>
      <c r="F482" s="574"/>
      <c r="G482" s="574"/>
      <c r="H482" s="575"/>
      <c r="I482" s="220">
        <v>927</v>
      </c>
      <c r="J482" s="221">
        <v>114</v>
      </c>
      <c r="K482" s="222">
        <v>1020000</v>
      </c>
      <c r="L482" s="220">
        <v>0</v>
      </c>
      <c r="M482" s="580"/>
      <c r="N482" s="581"/>
      <c r="O482" s="581"/>
      <c r="P482" s="582"/>
      <c r="Q482" s="223">
        <v>500.3</v>
      </c>
      <c r="R482" s="223">
        <v>0</v>
      </c>
      <c r="S482" s="223">
        <v>0</v>
      </c>
      <c r="T482" s="223">
        <v>0</v>
      </c>
      <c r="U482" s="223">
        <v>0</v>
      </c>
      <c r="V482" s="223">
        <v>500.3</v>
      </c>
      <c r="W482" s="216">
        <v>0</v>
      </c>
      <c r="X482" s="217">
        <v>0</v>
      </c>
      <c r="Y482" s="217">
        <v>0</v>
      </c>
      <c r="Z482" s="217">
        <v>500300</v>
      </c>
      <c r="AA482" s="209"/>
    </row>
    <row r="483" spans="1:27" s="11" customFormat="1" ht="27" customHeight="1">
      <c r="A483" s="202"/>
      <c r="B483" s="218"/>
      <c r="C483" s="224"/>
      <c r="D483" s="219"/>
      <c r="E483" s="579" t="s">
        <v>261</v>
      </c>
      <c r="F483" s="574"/>
      <c r="G483" s="574"/>
      <c r="H483" s="575"/>
      <c r="I483" s="220">
        <v>927</v>
      </c>
      <c r="J483" s="221">
        <v>114</v>
      </c>
      <c r="K483" s="222">
        <v>1020200</v>
      </c>
      <c r="L483" s="220">
        <v>0</v>
      </c>
      <c r="M483" s="580"/>
      <c r="N483" s="581"/>
      <c r="O483" s="581"/>
      <c r="P483" s="582"/>
      <c r="Q483" s="223">
        <v>500.3</v>
      </c>
      <c r="R483" s="223">
        <v>0</v>
      </c>
      <c r="S483" s="223">
        <v>0</v>
      </c>
      <c r="T483" s="223">
        <v>0</v>
      </c>
      <c r="U483" s="223">
        <v>0</v>
      </c>
      <c r="V483" s="223">
        <v>500.3</v>
      </c>
      <c r="W483" s="216">
        <v>0</v>
      </c>
      <c r="X483" s="217">
        <v>0</v>
      </c>
      <c r="Y483" s="217">
        <v>0</v>
      </c>
      <c r="Z483" s="217">
        <v>500300</v>
      </c>
      <c r="AA483" s="209"/>
    </row>
    <row r="484" spans="1:27" s="11" customFormat="1" ht="54" customHeight="1">
      <c r="A484" s="202"/>
      <c r="B484" s="218"/>
      <c r="C484" s="224"/>
      <c r="D484" s="225"/>
      <c r="E484" s="219"/>
      <c r="F484" s="579" t="s">
        <v>262</v>
      </c>
      <c r="G484" s="574"/>
      <c r="H484" s="575"/>
      <c r="I484" s="220">
        <v>927</v>
      </c>
      <c r="J484" s="221">
        <v>114</v>
      </c>
      <c r="K484" s="222">
        <v>1020201</v>
      </c>
      <c r="L484" s="220">
        <v>0</v>
      </c>
      <c r="M484" s="580"/>
      <c r="N484" s="581"/>
      <c r="O484" s="581"/>
      <c r="P484" s="582"/>
      <c r="Q484" s="223">
        <v>500.3</v>
      </c>
      <c r="R484" s="223">
        <v>0</v>
      </c>
      <c r="S484" s="223">
        <v>0</v>
      </c>
      <c r="T484" s="223">
        <v>0</v>
      </c>
      <c r="U484" s="223">
        <v>0</v>
      </c>
      <c r="V484" s="223">
        <v>500.3</v>
      </c>
      <c r="W484" s="216">
        <v>0</v>
      </c>
      <c r="X484" s="217">
        <v>0</v>
      </c>
      <c r="Y484" s="217">
        <v>0</v>
      </c>
      <c r="Z484" s="217">
        <v>500300</v>
      </c>
      <c r="AA484" s="209"/>
    </row>
    <row r="485" spans="1:27" s="11" customFormat="1" ht="12" customHeight="1">
      <c r="A485" s="202"/>
      <c r="B485" s="218"/>
      <c r="C485" s="224"/>
      <c r="D485" s="225"/>
      <c r="E485" s="225"/>
      <c r="F485" s="219"/>
      <c r="G485" s="583" t="s">
        <v>503</v>
      </c>
      <c r="H485" s="575"/>
      <c r="I485" s="220">
        <v>927</v>
      </c>
      <c r="J485" s="221">
        <v>114</v>
      </c>
      <c r="K485" s="222">
        <v>1020201</v>
      </c>
      <c r="L485" s="220">
        <v>3</v>
      </c>
      <c r="M485" s="580"/>
      <c r="N485" s="581"/>
      <c r="O485" s="581"/>
      <c r="P485" s="582"/>
      <c r="Q485" s="223">
        <v>500.3</v>
      </c>
      <c r="R485" s="223">
        <v>0</v>
      </c>
      <c r="S485" s="223">
        <v>0</v>
      </c>
      <c r="T485" s="223">
        <v>0</v>
      </c>
      <c r="U485" s="223">
        <v>0</v>
      </c>
      <c r="V485" s="223">
        <v>500.3</v>
      </c>
      <c r="W485" s="216">
        <v>0</v>
      </c>
      <c r="X485" s="217">
        <v>0</v>
      </c>
      <c r="Y485" s="217">
        <v>0</v>
      </c>
      <c r="Z485" s="217">
        <v>500300</v>
      </c>
      <c r="AA485" s="209"/>
    </row>
    <row r="486" spans="1:27" s="11" customFormat="1" ht="12" customHeight="1">
      <c r="A486" s="202"/>
      <c r="B486" s="210"/>
      <c r="C486" s="573" t="s">
        <v>273</v>
      </c>
      <c r="D486" s="574"/>
      <c r="E486" s="574"/>
      <c r="F486" s="574"/>
      <c r="G486" s="574"/>
      <c r="H486" s="575"/>
      <c r="I486" s="212">
        <v>927</v>
      </c>
      <c r="J486" s="213">
        <v>408</v>
      </c>
      <c r="K486" s="214">
        <v>0</v>
      </c>
      <c r="L486" s="212">
        <v>0</v>
      </c>
      <c r="M486" s="576"/>
      <c r="N486" s="577"/>
      <c r="O486" s="577"/>
      <c r="P486" s="578"/>
      <c r="Q486" s="215">
        <v>24456.4</v>
      </c>
      <c r="R486" s="215">
        <v>0</v>
      </c>
      <c r="S486" s="215">
        <v>0</v>
      </c>
      <c r="T486" s="215">
        <v>0</v>
      </c>
      <c r="U486" s="215">
        <v>0</v>
      </c>
      <c r="V486" s="215">
        <v>0</v>
      </c>
      <c r="W486" s="216">
        <v>0</v>
      </c>
      <c r="X486" s="217">
        <v>0</v>
      </c>
      <c r="Y486" s="217">
        <v>0</v>
      </c>
      <c r="Z486" s="217">
        <v>24456400</v>
      </c>
      <c r="AA486" s="209"/>
    </row>
    <row r="487" spans="1:27" s="11" customFormat="1" ht="12" customHeight="1">
      <c r="A487" s="202"/>
      <c r="B487" s="218"/>
      <c r="C487" s="211"/>
      <c r="D487" s="579" t="s">
        <v>274</v>
      </c>
      <c r="E487" s="574"/>
      <c r="F487" s="574"/>
      <c r="G487" s="574"/>
      <c r="H487" s="575"/>
      <c r="I487" s="220">
        <v>927</v>
      </c>
      <c r="J487" s="221">
        <v>408</v>
      </c>
      <c r="K487" s="222">
        <v>3030000</v>
      </c>
      <c r="L487" s="220">
        <v>0</v>
      </c>
      <c r="M487" s="580"/>
      <c r="N487" s="581"/>
      <c r="O487" s="581"/>
      <c r="P487" s="582"/>
      <c r="Q487" s="223">
        <v>24456.4</v>
      </c>
      <c r="R487" s="223">
        <v>0</v>
      </c>
      <c r="S487" s="223">
        <v>0</v>
      </c>
      <c r="T487" s="223">
        <v>0</v>
      </c>
      <c r="U487" s="223">
        <v>0</v>
      </c>
      <c r="V487" s="223">
        <v>0</v>
      </c>
      <c r="W487" s="216">
        <v>0</v>
      </c>
      <c r="X487" s="217">
        <v>0</v>
      </c>
      <c r="Y487" s="217">
        <v>0</v>
      </c>
      <c r="Z487" s="217">
        <v>24456400</v>
      </c>
      <c r="AA487" s="209"/>
    </row>
    <row r="488" spans="1:27" s="11" customFormat="1" ht="24.75" customHeight="1">
      <c r="A488" s="202"/>
      <c r="B488" s="218"/>
      <c r="C488" s="224"/>
      <c r="D488" s="219"/>
      <c r="E488" s="579" t="s">
        <v>275</v>
      </c>
      <c r="F488" s="574"/>
      <c r="G488" s="574"/>
      <c r="H488" s="575"/>
      <c r="I488" s="220">
        <v>927</v>
      </c>
      <c r="J488" s="221">
        <v>408</v>
      </c>
      <c r="K488" s="222">
        <v>3030200</v>
      </c>
      <c r="L488" s="220">
        <v>0</v>
      </c>
      <c r="M488" s="580"/>
      <c r="N488" s="581"/>
      <c r="O488" s="581"/>
      <c r="P488" s="582"/>
      <c r="Q488" s="223">
        <v>24456.4</v>
      </c>
      <c r="R488" s="223">
        <v>0</v>
      </c>
      <c r="S488" s="223">
        <v>0</v>
      </c>
      <c r="T488" s="223">
        <v>0</v>
      </c>
      <c r="U488" s="223">
        <v>0</v>
      </c>
      <c r="V488" s="223">
        <v>0</v>
      </c>
      <c r="W488" s="216">
        <v>0</v>
      </c>
      <c r="X488" s="217">
        <v>0</v>
      </c>
      <c r="Y488" s="217">
        <v>0</v>
      </c>
      <c r="Z488" s="217">
        <v>24456400</v>
      </c>
      <c r="AA488" s="209"/>
    </row>
    <row r="489" spans="1:27" s="11" customFormat="1" ht="24.75" customHeight="1">
      <c r="A489" s="202"/>
      <c r="B489" s="218"/>
      <c r="C489" s="224"/>
      <c r="D489" s="225"/>
      <c r="E489" s="219"/>
      <c r="F489" s="579" t="s">
        <v>276</v>
      </c>
      <c r="G489" s="574"/>
      <c r="H489" s="575"/>
      <c r="I489" s="220">
        <v>927</v>
      </c>
      <c r="J489" s="221">
        <v>408</v>
      </c>
      <c r="K489" s="222">
        <v>3030201</v>
      </c>
      <c r="L489" s="220">
        <v>0</v>
      </c>
      <c r="M489" s="580"/>
      <c r="N489" s="581"/>
      <c r="O489" s="581"/>
      <c r="P489" s="582"/>
      <c r="Q489" s="223">
        <v>13999.5</v>
      </c>
      <c r="R489" s="223">
        <v>0</v>
      </c>
      <c r="S489" s="223">
        <v>0</v>
      </c>
      <c r="T489" s="223">
        <v>0</v>
      </c>
      <c r="U489" s="223">
        <v>0</v>
      </c>
      <c r="V489" s="223">
        <v>0</v>
      </c>
      <c r="W489" s="216">
        <v>0</v>
      </c>
      <c r="X489" s="217">
        <v>0</v>
      </c>
      <c r="Y489" s="217">
        <v>0</v>
      </c>
      <c r="Z489" s="217">
        <v>13999500</v>
      </c>
      <c r="AA489" s="209"/>
    </row>
    <row r="490" spans="1:27" s="11" customFormat="1" ht="26.25" customHeight="1">
      <c r="A490" s="202"/>
      <c r="B490" s="218"/>
      <c r="C490" s="224"/>
      <c r="D490" s="225"/>
      <c r="E490" s="225"/>
      <c r="F490" s="219"/>
      <c r="G490" s="583" t="s">
        <v>207</v>
      </c>
      <c r="H490" s="575"/>
      <c r="I490" s="220">
        <v>927</v>
      </c>
      <c r="J490" s="221">
        <v>408</v>
      </c>
      <c r="K490" s="222">
        <v>3030201</v>
      </c>
      <c r="L490" s="220">
        <v>500</v>
      </c>
      <c r="M490" s="580"/>
      <c r="N490" s="581"/>
      <c r="O490" s="581"/>
      <c r="P490" s="582"/>
      <c r="Q490" s="223">
        <v>13999.5</v>
      </c>
      <c r="R490" s="223">
        <v>0</v>
      </c>
      <c r="S490" s="223">
        <v>0</v>
      </c>
      <c r="T490" s="223">
        <v>0</v>
      </c>
      <c r="U490" s="223">
        <v>0</v>
      </c>
      <c r="V490" s="223">
        <v>0</v>
      </c>
      <c r="W490" s="216">
        <v>0</v>
      </c>
      <c r="X490" s="217">
        <v>0</v>
      </c>
      <c r="Y490" s="217">
        <v>0</v>
      </c>
      <c r="Z490" s="217">
        <v>13999500</v>
      </c>
      <c r="AA490" s="209"/>
    </row>
    <row r="491" spans="1:27" s="11" customFormat="1" ht="16.5" customHeight="1">
      <c r="A491" s="202"/>
      <c r="B491" s="218"/>
      <c r="C491" s="224"/>
      <c r="D491" s="225"/>
      <c r="E491" s="219"/>
      <c r="F491" s="579" t="s">
        <v>277</v>
      </c>
      <c r="G491" s="574"/>
      <c r="H491" s="575"/>
      <c r="I491" s="220">
        <v>927</v>
      </c>
      <c r="J491" s="221">
        <v>408</v>
      </c>
      <c r="K491" s="222">
        <v>3030202</v>
      </c>
      <c r="L491" s="220">
        <v>0</v>
      </c>
      <c r="M491" s="580"/>
      <c r="N491" s="581"/>
      <c r="O491" s="581"/>
      <c r="P491" s="582"/>
      <c r="Q491" s="223">
        <v>10456.9</v>
      </c>
      <c r="R491" s="223">
        <v>0</v>
      </c>
      <c r="S491" s="223">
        <v>0</v>
      </c>
      <c r="T491" s="223">
        <v>0</v>
      </c>
      <c r="U491" s="223">
        <v>0</v>
      </c>
      <c r="V491" s="223">
        <v>0</v>
      </c>
      <c r="W491" s="216">
        <v>0</v>
      </c>
      <c r="X491" s="217">
        <v>0</v>
      </c>
      <c r="Y491" s="217">
        <v>0</v>
      </c>
      <c r="Z491" s="217">
        <v>10456900</v>
      </c>
      <c r="AA491" s="209"/>
    </row>
    <row r="492" spans="1:27" s="11" customFormat="1" ht="25.5" customHeight="1">
      <c r="A492" s="202"/>
      <c r="B492" s="218"/>
      <c r="C492" s="224"/>
      <c r="D492" s="225"/>
      <c r="E492" s="225"/>
      <c r="F492" s="219"/>
      <c r="G492" s="583" t="s">
        <v>207</v>
      </c>
      <c r="H492" s="575"/>
      <c r="I492" s="220">
        <v>927</v>
      </c>
      <c r="J492" s="221">
        <v>408</v>
      </c>
      <c r="K492" s="222">
        <v>3030202</v>
      </c>
      <c r="L492" s="220">
        <v>500</v>
      </c>
      <c r="M492" s="580"/>
      <c r="N492" s="581"/>
      <c r="O492" s="581"/>
      <c r="P492" s="582"/>
      <c r="Q492" s="223">
        <v>10456.9</v>
      </c>
      <c r="R492" s="223">
        <v>0</v>
      </c>
      <c r="S492" s="223">
        <v>0</v>
      </c>
      <c r="T492" s="223">
        <v>0</v>
      </c>
      <c r="U492" s="223">
        <v>0</v>
      </c>
      <c r="V492" s="223">
        <v>0</v>
      </c>
      <c r="W492" s="216">
        <v>0</v>
      </c>
      <c r="X492" s="217">
        <v>0</v>
      </c>
      <c r="Y492" s="217">
        <v>0</v>
      </c>
      <c r="Z492" s="217">
        <v>10456900</v>
      </c>
      <c r="AA492" s="209"/>
    </row>
    <row r="493" spans="1:27" s="11" customFormat="1" ht="12" customHeight="1">
      <c r="A493" s="202"/>
      <c r="B493" s="210"/>
      <c r="C493" s="573" t="s">
        <v>279</v>
      </c>
      <c r="D493" s="574"/>
      <c r="E493" s="574"/>
      <c r="F493" s="574"/>
      <c r="G493" s="574"/>
      <c r="H493" s="575"/>
      <c r="I493" s="212">
        <v>927</v>
      </c>
      <c r="J493" s="213">
        <v>501</v>
      </c>
      <c r="K493" s="214">
        <v>0</v>
      </c>
      <c r="L493" s="212">
        <v>0</v>
      </c>
      <c r="M493" s="576"/>
      <c r="N493" s="577"/>
      <c r="O493" s="577"/>
      <c r="P493" s="578"/>
      <c r="Q493" s="215">
        <v>108360</v>
      </c>
      <c r="R493" s="215">
        <v>0</v>
      </c>
      <c r="S493" s="215">
        <v>0</v>
      </c>
      <c r="T493" s="215">
        <v>0</v>
      </c>
      <c r="U493" s="215">
        <v>0</v>
      </c>
      <c r="V493" s="215">
        <v>8360</v>
      </c>
      <c r="W493" s="216">
        <v>0</v>
      </c>
      <c r="X493" s="217">
        <v>0</v>
      </c>
      <c r="Y493" s="217">
        <v>0</v>
      </c>
      <c r="Z493" s="217">
        <v>108360000</v>
      </c>
      <c r="AA493" s="209"/>
    </row>
    <row r="494" spans="1:27" s="11" customFormat="1" ht="40.5" customHeight="1">
      <c r="A494" s="202"/>
      <c r="B494" s="218"/>
      <c r="C494" s="211"/>
      <c r="D494" s="579" t="s">
        <v>260</v>
      </c>
      <c r="E494" s="574"/>
      <c r="F494" s="574"/>
      <c r="G494" s="574"/>
      <c r="H494" s="575"/>
      <c r="I494" s="220">
        <v>927</v>
      </c>
      <c r="J494" s="221">
        <v>501</v>
      </c>
      <c r="K494" s="222">
        <v>1020000</v>
      </c>
      <c r="L494" s="220">
        <v>0</v>
      </c>
      <c r="M494" s="580"/>
      <c r="N494" s="581"/>
      <c r="O494" s="581"/>
      <c r="P494" s="582"/>
      <c r="Q494" s="223">
        <v>8360</v>
      </c>
      <c r="R494" s="223">
        <v>0</v>
      </c>
      <c r="S494" s="223">
        <v>0</v>
      </c>
      <c r="T494" s="223">
        <v>0</v>
      </c>
      <c r="U494" s="223">
        <v>0</v>
      </c>
      <c r="V494" s="223">
        <v>8360</v>
      </c>
      <c r="W494" s="216">
        <v>0</v>
      </c>
      <c r="X494" s="217">
        <v>0</v>
      </c>
      <c r="Y494" s="217">
        <v>0</v>
      </c>
      <c r="Z494" s="217">
        <v>8360000</v>
      </c>
      <c r="AA494" s="209"/>
    </row>
    <row r="495" spans="1:27" s="11" customFormat="1" ht="80.25" customHeight="1">
      <c r="A495" s="202"/>
      <c r="B495" s="218"/>
      <c r="C495" s="224"/>
      <c r="D495" s="219"/>
      <c r="E495" s="579" t="s">
        <v>280</v>
      </c>
      <c r="F495" s="574"/>
      <c r="G495" s="574"/>
      <c r="H495" s="575"/>
      <c r="I495" s="220">
        <v>927</v>
      </c>
      <c r="J495" s="221">
        <v>501</v>
      </c>
      <c r="K495" s="222">
        <v>1020100</v>
      </c>
      <c r="L495" s="220">
        <v>0</v>
      </c>
      <c r="M495" s="580"/>
      <c r="N495" s="581"/>
      <c r="O495" s="581"/>
      <c r="P495" s="582"/>
      <c r="Q495" s="223">
        <v>8360</v>
      </c>
      <c r="R495" s="223">
        <v>0</v>
      </c>
      <c r="S495" s="223">
        <v>0</v>
      </c>
      <c r="T495" s="223">
        <v>0</v>
      </c>
      <c r="U495" s="223">
        <v>0</v>
      </c>
      <c r="V495" s="223">
        <v>8360</v>
      </c>
      <c r="W495" s="216">
        <v>0</v>
      </c>
      <c r="X495" s="217">
        <v>0</v>
      </c>
      <c r="Y495" s="217">
        <v>0</v>
      </c>
      <c r="Z495" s="217">
        <v>8360000</v>
      </c>
      <c r="AA495" s="209"/>
    </row>
    <row r="496" spans="1:27" s="11" customFormat="1" ht="44.25" customHeight="1">
      <c r="A496" s="202"/>
      <c r="B496" s="218"/>
      <c r="C496" s="224"/>
      <c r="D496" s="225"/>
      <c r="E496" s="219"/>
      <c r="F496" s="579" t="s">
        <v>281</v>
      </c>
      <c r="G496" s="574"/>
      <c r="H496" s="575"/>
      <c r="I496" s="220">
        <v>927</v>
      </c>
      <c r="J496" s="221">
        <v>501</v>
      </c>
      <c r="K496" s="222">
        <v>1020102</v>
      </c>
      <c r="L496" s="220">
        <v>0</v>
      </c>
      <c r="M496" s="580"/>
      <c r="N496" s="581"/>
      <c r="O496" s="581"/>
      <c r="P496" s="582"/>
      <c r="Q496" s="223">
        <v>8360</v>
      </c>
      <c r="R496" s="223">
        <v>0</v>
      </c>
      <c r="S496" s="223">
        <v>0</v>
      </c>
      <c r="T496" s="223">
        <v>0</v>
      </c>
      <c r="U496" s="223">
        <v>0</v>
      </c>
      <c r="V496" s="223">
        <v>8360</v>
      </c>
      <c r="W496" s="216">
        <v>0</v>
      </c>
      <c r="X496" s="217">
        <v>0</v>
      </c>
      <c r="Y496" s="217">
        <v>0</v>
      </c>
      <c r="Z496" s="217">
        <v>8360000</v>
      </c>
      <c r="AA496" s="209"/>
    </row>
    <row r="497" spans="1:27" s="11" customFormat="1" ht="12" customHeight="1">
      <c r="A497" s="202"/>
      <c r="B497" s="218"/>
      <c r="C497" s="224"/>
      <c r="D497" s="225"/>
      <c r="E497" s="225"/>
      <c r="F497" s="219"/>
      <c r="G497" s="583" t="s">
        <v>503</v>
      </c>
      <c r="H497" s="575"/>
      <c r="I497" s="220">
        <v>927</v>
      </c>
      <c r="J497" s="221">
        <v>501</v>
      </c>
      <c r="K497" s="222">
        <v>1020102</v>
      </c>
      <c r="L497" s="220">
        <v>3</v>
      </c>
      <c r="M497" s="580"/>
      <c r="N497" s="581"/>
      <c r="O497" s="581"/>
      <c r="P497" s="582"/>
      <c r="Q497" s="223">
        <v>8360</v>
      </c>
      <c r="R497" s="223">
        <v>0</v>
      </c>
      <c r="S497" s="223">
        <v>0</v>
      </c>
      <c r="T497" s="223">
        <v>0</v>
      </c>
      <c r="U497" s="223">
        <v>0</v>
      </c>
      <c r="V497" s="223">
        <v>8360</v>
      </c>
      <c r="W497" s="216">
        <v>0</v>
      </c>
      <c r="X497" s="217">
        <v>0</v>
      </c>
      <c r="Y497" s="217">
        <v>0</v>
      </c>
      <c r="Z497" s="217">
        <v>8360000</v>
      </c>
      <c r="AA497" s="209"/>
    </row>
    <row r="498" spans="1:27" s="11" customFormat="1" ht="13.5" customHeight="1">
      <c r="A498" s="202"/>
      <c r="B498" s="218"/>
      <c r="C498" s="211"/>
      <c r="D498" s="579" t="s">
        <v>282</v>
      </c>
      <c r="E498" s="574"/>
      <c r="F498" s="574"/>
      <c r="G498" s="574"/>
      <c r="H498" s="575"/>
      <c r="I498" s="220">
        <v>927</v>
      </c>
      <c r="J498" s="221">
        <v>501</v>
      </c>
      <c r="K498" s="222">
        <v>3500000</v>
      </c>
      <c r="L498" s="220">
        <v>0</v>
      </c>
      <c r="M498" s="580"/>
      <c r="N498" s="581"/>
      <c r="O498" s="581"/>
      <c r="P498" s="582"/>
      <c r="Q498" s="223">
        <v>100000</v>
      </c>
      <c r="R498" s="223">
        <v>0</v>
      </c>
      <c r="S498" s="223">
        <v>0</v>
      </c>
      <c r="T498" s="223">
        <v>0</v>
      </c>
      <c r="U498" s="223">
        <v>0</v>
      </c>
      <c r="V498" s="223">
        <v>0</v>
      </c>
      <c r="W498" s="216">
        <v>0</v>
      </c>
      <c r="X498" s="217">
        <v>0</v>
      </c>
      <c r="Y498" s="217">
        <v>0</v>
      </c>
      <c r="Z498" s="217">
        <v>100000000</v>
      </c>
      <c r="AA498" s="209"/>
    </row>
    <row r="499" spans="1:27" s="11" customFormat="1" ht="57" customHeight="1">
      <c r="A499" s="202"/>
      <c r="B499" s="218"/>
      <c r="C499" s="224"/>
      <c r="D499" s="219"/>
      <c r="E499" s="579" t="s">
        <v>283</v>
      </c>
      <c r="F499" s="574"/>
      <c r="G499" s="574"/>
      <c r="H499" s="575"/>
      <c r="I499" s="220">
        <v>927</v>
      </c>
      <c r="J499" s="221">
        <v>501</v>
      </c>
      <c r="K499" s="222">
        <v>3500100</v>
      </c>
      <c r="L499" s="220">
        <v>0</v>
      </c>
      <c r="M499" s="580"/>
      <c r="N499" s="581"/>
      <c r="O499" s="581"/>
      <c r="P499" s="582"/>
      <c r="Q499" s="223">
        <v>100000</v>
      </c>
      <c r="R499" s="223">
        <v>0</v>
      </c>
      <c r="S499" s="223">
        <v>0</v>
      </c>
      <c r="T499" s="223">
        <v>0</v>
      </c>
      <c r="U499" s="223">
        <v>0</v>
      </c>
      <c r="V499" s="223">
        <v>0</v>
      </c>
      <c r="W499" s="216">
        <v>0</v>
      </c>
      <c r="X499" s="217">
        <v>0</v>
      </c>
      <c r="Y499" s="217">
        <v>0</v>
      </c>
      <c r="Z499" s="217">
        <v>100000000</v>
      </c>
      <c r="AA499" s="209"/>
    </row>
    <row r="500" spans="1:27" s="11" customFormat="1" ht="50.25" customHeight="1">
      <c r="A500" s="202"/>
      <c r="B500" s="218"/>
      <c r="C500" s="224"/>
      <c r="D500" s="225"/>
      <c r="E500" s="219"/>
      <c r="F500" s="579" t="s">
        <v>285</v>
      </c>
      <c r="G500" s="574"/>
      <c r="H500" s="575"/>
      <c r="I500" s="220">
        <v>927</v>
      </c>
      <c r="J500" s="221">
        <v>501</v>
      </c>
      <c r="K500" s="222">
        <v>3500104</v>
      </c>
      <c r="L500" s="220">
        <v>0</v>
      </c>
      <c r="M500" s="580"/>
      <c r="N500" s="581"/>
      <c r="O500" s="581"/>
      <c r="P500" s="582"/>
      <c r="Q500" s="223">
        <v>100000</v>
      </c>
      <c r="R500" s="223">
        <v>0</v>
      </c>
      <c r="S500" s="223">
        <v>0</v>
      </c>
      <c r="T500" s="223">
        <v>0</v>
      </c>
      <c r="U500" s="223">
        <v>0</v>
      </c>
      <c r="V500" s="223">
        <v>0</v>
      </c>
      <c r="W500" s="216">
        <v>0</v>
      </c>
      <c r="X500" s="217">
        <v>0</v>
      </c>
      <c r="Y500" s="217">
        <v>0</v>
      </c>
      <c r="Z500" s="217">
        <v>100000000</v>
      </c>
      <c r="AA500" s="209"/>
    </row>
    <row r="501" spans="1:27" s="11" customFormat="1" ht="14.25" customHeight="1">
      <c r="A501" s="202"/>
      <c r="B501" s="218"/>
      <c r="C501" s="224"/>
      <c r="D501" s="225"/>
      <c r="E501" s="225"/>
      <c r="F501" s="219"/>
      <c r="G501" s="583" t="s">
        <v>496</v>
      </c>
      <c r="H501" s="575"/>
      <c r="I501" s="220">
        <v>927</v>
      </c>
      <c r="J501" s="221">
        <v>501</v>
      </c>
      <c r="K501" s="222">
        <v>3500104</v>
      </c>
      <c r="L501" s="220">
        <v>6</v>
      </c>
      <c r="M501" s="580"/>
      <c r="N501" s="581"/>
      <c r="O501" s="581"/>
      <c r="P501" s="582"/>
      <c r="Q501" s="223">
        <v>100000</v>
      </c>
      <c r="R501" s="223">
        <v>0</v>
      </c>
      <c r="S501" s="223">
        <v>0</v>
      </c>
      <c r="T501" s="223">
        <v>0</v>
      </c>
      <c r="U501" s="223">
        <v>0</v>
      </c>
      <c r="V501" s="223">
        <v>0</v>
      </c>
      <c r="W501" s="216">
        <v>0</v>
      </c>
      <c r="X501" s="217">
        <v>0</v>
      </c>
      <c r="Y501" s="217">
        <v>0</v>
      </c>
      <c r="Z501" s="217">
        <v>100000000</v>
      </c>
      <c r="AA501" s="209"/>
    </row>
    <row r="502" spans="1:27" s="11" customFormat="1" ht="12" customHeight="1">
      <c r="A502" s="202"/>
      <c r="B502" s="210"/>
      <c r="C502" s="573" t="s">
        <v>288</v>
      </c>
      <c r="D502" s="574"/>
      <c r="E502" s="574"/>
      <c r="F502" s="574"/>
      <c r="G502" s="574"/>
      <c r="H502" s="575"/>
      <c r="I502" s="212">
        <v>927</v>
      </c>
      <c r="J502" s="213">
        <v>502</v>
      </c>
      <c r="K502" s="214">
        <v>0</v>
      </c>
      <c r="L502" s="212">
        <v>0</v>
      </c>
      <c r="M502" s="576"/>
      <c r="N502" s="577"/>
      <c r="O502" s="577"/>
      <c r="P502" s="578"/>
      <c r="Q502" s="215">
        <v>230208.1</v>
      </c>
      <c r="R502" s="215">
        <v>0</v>
      </c>
      <c r="S502" s="215">
        <v>0</v>
      </c>
      <c r="T502" s="215">
        <v>0</v>
      </c>
      <c r="U502" s="215">
        <v>0</v>
      </c>
      <c r="V502" s="215">
        <v>71704</v>
      </c>
      <c r="W502" s="216">
        <v>0</v>
      </c>
      <c r="X502" s="217">
        <v>0</v>
      </c>
      <c r="Y502" s="217">
        <v>0</v>
      </c>
      <c r="Z502" s="217">
        <v>230208134.29</v>
      </c>
      <c r="AA502" s="209"/>
    </row>
    <row r="503" spans="1:27" s="11" customFormat="1" ht="41.25" customHeight="1">
      <c r="A503" s="202"/>
      <c r="B503" s="218"/>
      <c r="C503" s="211"/>
      <c r="D503" s="579" t="s">
        <v>260</v>
      </c>
      <c r="E503" s="574"/>
      <c r="F503" s="574"/>
      <c r="G503" s="574"/>
      <c r="H503" s="575"/>
      <c r="I503" s="220">
        <v>927</v>
      </c>
      <c r="J503" s="221">
        <v>502</v>
      </c>
      <c r="K503" s="222">
        <v>1020000</v>
      </c>
      <c r="L503" s="220">
        <v>0</v>
      </c>
      <c r="M503" s="580"/>
      <c r="N503" s="581"/>
      <c r="O503" s="581"/>
      <c r="P503" s="582"/>
      <c r="Q503" s="223">
        <v>4274</v>
      </c>
      <c r="R503" s="223">
        <v>0</v>
      </c>
      <c r="S503" s="223">
        <v>0</v>
      </c>
      <c r="T503" s="223">
        <v>0</v>
      </c>
      <c r="U503" s="223">
        <v>0</v>
      </c>
      <c r="V503" s="223">
        <v>4274</v>
      </c>
      <c r="W503" s="216">
        <v>0</v>
      </c>
      <c r="X503" s="217">
        <v>0</v>
      </c>
      <c r="Y503" s="217">
        <v>0</v>
      </c>
      <c r="Z503" s="217">
        <v>4274000</v>
      </c>
      <c r="AA503" s="209"/>
    </row>
    <row r="504" spans="1:27" s="11" customFormat="1" ht="78.75" customHeight="1">
      <c r="A504" s="202"/>
      <c r="B504" s="218"/>
      <c r="C504" s="224"/>
      <c r="D504" s="219"/>
      <c r="E504" s="579" t="s">
        <v>280</v>
      </c>
      <c r="F504" s="574"/>
      <c r="G504" s="574"/>
      <c r="H504" s="575"/>
      <c r="I504" s="220">
        <v>927</v>
      </c>
      <c r="J504" s="221">
        <v>502</v>
      </c>
      <c r="K504" s="222">
        <v>1020100</v>
      </c>
      <c r="L504" s="220">
        <v>0</v>
      </c>
      <c r="M504" s="580"/>
      <c r="N504" s="581"/>
      <c r="O504" s="581"/>
      <c r="P504" s="582"/>
      <c r="Q504" s="223">
        <v>4274</v>
      </c>
      <c r="R504" s="223">
        <v>0</v>
      </c>
      <c r="S504" s="223">
        <v>0</v>
      </c>
      <c r="T504" s="223">
        <v>0</v>
      </c>
      <c r="U504" s="223">
        <v>0</v>
      </c>
      <c r="V504" s="223">
        <v>4274</v>
      </c>
      <c r="W504" s="216">
        <v>0</v>
      </c>
      <c r="X504" s="217">
        <v>0</v>
      </c>
      <c r="Y504" s="217">
        <v>0</v>
      </c>
      <c r="Z504" s="217">
        <v>4274000</v>
      </c>
      <c r="AA504" s="209"/>
    </row>
    <row r="505" spans="1:27" s="11" customFormat="1" ht="45.75" customHeight="1">
      <c r="A505" s="202"/>
      <c r="B505" s="218"/>
      <c r="C505" s="224"/>
      <c r="D505" s="225"/>
      <c r="E505" s="219"/>
      <c r="F505" s="579" t="s">
        <v>281</v>
      </c>
      <c r="G505" s="574"/>
      <c r="H505" s="575"/>
      <c r="I505" s="220">
        <v>927</v>
      </c>
      <c r="J505" s="221">
        <v>502</v>
      </c>
      <c r="K505" s="222">
        <v>1020102</v>
      </c>
      <c r="L505" s="220">
        <v>0</v>
      </c>
      <c r="M505" s="580"/>
      <c r="N505" s="581"/>
      <c r="O505" s="581"/>
      <c r="P505" s="582"/>
      <c r="Q505" s="223">
        <v>4274</v>
      </c>
      <c r="R505" s="223">
        <v>0</v>
      </c>
      <c r="S505" s="223">
        <v>0</v>
      </c>
      <c r="T505" s="223">
        <v>0</v>
      </c>
      <c r="U505" s="223">
        <v>0</v>
      </c>
      <c r="V505" s="223">
        <v>4274</v>
      </c>
      <c r="W505" s="216">
        <v>0</v>
      </c>
      <c r="X505" s="217">
        <v>0</v>
      </c>
      <c r="Y505" s="217">
        <v>0</v>
      </c>
      <c r="Z505" s="217">
        <v>4274000</v>
      </c>
      <c r="AA505" s="209"/>
    </row>
    <row r="506" spans="1:27" s="11" customFormat="1" ht="12" customHeight="1">
      <c r="A506" s="202"/>
      <c r="B506" s="218"/>
      <c r="C506" s="224"/>
      <c r="D506" s="225"/>
      <c r="E506" s="225"/>
      <c r="F506" s="219"/>
      <c r="G506" s="583" t="s">
        <v>503</v>
      </c>
      <c r="H506" s="575"/>
      <c r="I506" s="220">
        <v>927</v>
      </c>
      <c r="J506" s="221">
        <v>502</v>
      </c>
      <c r="K506" s="222">
        <v>1020102</v>
      </c>
      <c r="L506" s="220">
        <v>3</v>
      </c>
      <c r="M506" s="580"/>
      <c r="N506" s="581"/>
      <c r="O506" s="581"/>
      <c r="P506" s="582"/>
      <c r="Q506" s="223">
        <v>4274</v>
      </c>
      <c r="R506" s="223">
        <v>0</v>
      </c>
      <c r="S506" s="223">
        <v>0</v>
      </c>
      <c r="T506" s="223">
        <v>0</v>
      </c>
      <c r="U506" s="223">
        <v>0</v>
      </c>
      <c r="V506" s="223">
        <v>4274</v>
      </c>
      <c r="W506" s="216">
        <v>0</v>
      </c>
      <c r="X506" s="217">
        <v>0</v>
      </c>
      <c r="Y506" s="217">
        <v>0</v>
      </c>
      <c r="Z506" s="217">
        <v>4274000</v>
      </c>
      <c r="AA506" s="209"/>
    </row>
    <row r="507" spans="1:27" s="11" customFormat="1" ht="24" customHeight="1">
      <c r="A507" s="202"/>
      <c r="B507" s="218"/>
      <c r="C507" s="211"/>
      <c r="D507" s="579" t="s">
        <v>289</v>
      </c>
      <c r="E507" s="574"/>
      <c r="F507" s="574"/>
      <c r="G507" s="574"/>
      <c r="H507" s="575"/>
      <c r="I507" s="220">
        <v>927</v>
      </c>
      <c r="J507" s="221">
        <v>502</v>
      </c>
      <c r="K507" s="222">
        <v>1040000</v>
      </c>
      <c r="L507" s="220">
        <v>0</v>
      </c>
      <c r="M507" s="580"/>
      <c r="N507" s="581"/>
      <c r="O507" s="581"/>
      <c r="P507" s="582"/>
      <c r="Q507" s="223">
        <v>67430</v>
      </c>
      <c r="R507" s="223">
        <v>0</v>
      </c>
      <c r="S507" s="223">
        <v>0</v>
      </c>
      <c r="T507" s="223">
        <v>0</v>
      </c>
      <c r="U507" s="223">
        <v>0</v>
      </c>
      <c r="V507" s="223">
        <v>67430</v>
      </c>
      <c r="W507" s="216">
        <v>0</v>
      </c>
      <c r="X507" s="217">
        <v>0</v>
      </c>
      <c r="Y507" s="217">
        <v>0</v>
      </c>
      <c r="Z507" s="217">
        <v>67430000</v>
      </c>
      <c r="AA507" s="209"/>
    </row>
    <row r="508" spans="1:27" s="11" customFormat="1" ht="27.75" customHeight="1">
      <c r="A508" s="202"/>
      <c r="B508" s="218"/>
      <c r="C508" s="224"/>
      <c r="D508" s="219"/>
      <c r="E508" s="579" t="s">
        <v>290</v>
      </c>
      <c r="F508" s="574"/>
      <c r="G508" s="574"/>
      <c r="H508" s="575"/>
      <c r="I508" s="220">
        <v>927</v>
      </c>
      <c r="J508" s="221">
        <v>502</v>
      </c>
      <c r="K508" s="222">
        <v>1040300</v>
      </c>
      <c r="L508" s="220">
        <v>0</v>
      </c>
      <c r="M508" s="580"/>
      <c r="N508" s="581"/>
      <c r="O508" s="581"/>
      <c r="P508" s="582"/>
      <c r="Q508" s="223">
        <v>30000</v>
      </c>
      <c r="R508" s="223">
        <v>0</v>
      </c>
      <c r="S508" s="223">
        <v>0</v>
      </c>
      <c r="T508" s="223">
        <v>0</v>
      </c>
      <c r="U508" s="223">
        <v>0</v>
      </c>
      <c r="V508" s="223">
        <v>30000</v>
      </c>
      <c r="W508" s="216">
        <v>0</v>
      </c>
      <c r="X508" s="217">
        <v>0</v>
      </c>
      <c r="Y508" s="217">
        <v>0</v>
      </c>
      <c r="Z508" s="217">
        <v>30000000</v>
      </c>
      <c r="AA508" s="209"/>
    </row>
    <row r="509" spans="1:27" s="11" customFormat="1" ht="12" customHeight="1">
      <c r="A509" s="202"/>
      <c r="B509" s="218"/>
      <c r="C509" s="224"/>
      <c r="D509" s="225"/>
      <c r="E509" s="225"/>
      <c r="F509" s="219"/>
      <c r="G509" s="583" t="s">
        <v>503</v>
      </c>
      <c r="H509" s="575"/>
      <c r="I509" s="220">
        <v>927</v>
      </c>
      <c r="J509" s="221">
        <v>502</v>
      </c>
      <c r="K509" s="222">
        <v>1040300</v>
      </c>
      <c r="L509" s="220">
        <v>3</v>
      </c>
      <c r="M509" s="580"/>
      <c r="N509" s="581"/>
      <c r="O509" s="581"/>
      <c r="P509" s="582"/>
      <c r="Q509" s="223">
        <v>30000</v>
      </c>
      <c r="R509" s="223">
        <v>0</v>
      </c>
      <c r="S509" s="223">
        <v>0</v>
      </c>
      <c r="T509" s="223">
        <v>0</v>
      </c>
      <c r="U509" s="223">
        <v>0</v>
      </c>
      <c r="V509" s="223">
        <v>30000</v>
      </c>
      <c r="W509" s="216">
        <v>0</v>
      </c>
      <c r="X509" s="217">
        <v>0</v>
      </c>
      <c r="Y509" s="217">
        <v>0</v>
      </c>
      <c r="Z509" s="217">
        <v>30000000</v>
      </c>
      <c r="AA509" s="209"/>
    </row>
    <row r="510" spans="1:27" s="11" customFormat="1" ht="79.5" customHeight="1">
      <c r="A510" s="202"/>
      <c r="B510" s="218"/>
      <c r="C510" s="224"/>
      <c r="D510" s="219"/>
      <c r="E510" s="579" t="s">
        <v>291</v>
      </c>
      <c r="F510" s="574"/>
      <c r="G510" s="574"/>
      <c r="H510" s="575"/>
      <c r="I510" s="220">
        <v>927</v>
      </c>
      <c r="J510" s="221">
        <v>502</v>
      </c>
      <c r="K510" s="222">
        <v>1040400</v>
      </c>
      <c r="L510" s="220">
        <v>0</v>
      </c>
      <c r="M510" s="580"/>
      <c r="N510" s="581"/>
      <c r="O510" s="581"/>
      <c r="P510" s="582"/>
      <c r="Q510" s="223">
        <v>37430</v>
      </c>
      <c r="R510" s="223">
        <v>0</v>
      </c>
      <c r="S510" s="223">
        <v>0</v>
      </c>
      <c r="T510" s="223">
        <v>0</v>
      </c>
      <c r="U510" s="223">
        <v>0</v>
      </c>
      <c r="V510" s="223">
        <v>37430</v>
      </c>
      <c r="W510" s="216">
        <v>0</v>
      </c>
      <c r="X510" s="217">
        <v>0</v>
      </c>
      <c r="Y510" s="217">
        <v>0</v>
      </c>
      <c r="Z510" s="217">
        <v>37430000</v>
      </c>
      <c r="AA510" s="209"/>
    </row>
    <row r="511" spans="1:27" s="11" customFormat="1" ht="12" customHeight="1">
      <c r="A511" s="202"/>
      <c r="B511" s="218"/>
      <c r="C511" s="224"/>
      <c r="D511" s="225"/>
      <c r="E511" s="225"/>
      <c r="F511" s="219"/>
      <c r="G511" s="583" t="s">
        <v>503</v>
      </c>
      <c r="H511" s="575"/>
      <c r="I511" s="220">
        <v>927</v>
      </c>
      <c r="J511" s="221">
        <v>502</v>
      </c>
      <c r="K511" s="222">
        <v>1040400</v>
      </c>
      <c r="L511" s="220">
        <v>3</v>
      </c>
      <c r="M511" s="580"/>
      <c r="N511" s="581"/>
      <c r="O511" s="581"/>
      <c r="P511" s="582"/>
      <c r="Q511" s="223">
        <v>37430</v>
      </c>
      <c r="R511" s="223">
        <v>0</v>
      </c>
      <c r="S511" s="223">
        <v>0</v>
      </c>
      <c r="T511" s="223">
        <v>0</v>
      </c>
      <c r="U511" s="223">
        <v>0</v>
      </c>
      <c r="V511" s="223">
        <v>37430</v>
      </c>
      <c r="W511" s="216">
        <v>0</v>
      </c>
      <c r="X511" s="217">
        <v>0</v>
      </c>
      <c r="Y511" s="217">
        <v>0</v>
      </c>
      <c r="Z511" s="217">
        <v>37430000</v>
      </c>
      <c r="AA511" s="209"/>
    </row>
    <row r="512" spans="1:27" s="11" customFormat="1" ht="13.5" customHeight="1">
      <c r="A512" s="202"/>
      <c r="B512" s="218"/>
      <c r="C512" s="211"/>
      <c r="D512" s="579" t="s">
        <v>292</v>
      </c>
      <c r="E512" s="574"/>
      <c r="F512" s="574"/>
      <c r="G512" s="574"/>
      <c r="H512" s="575"/>
      <c r="I512" s="220">
        <v>927</v>
      </c>
      <c r="J512" s="221">
        <v>502</v>
      </c>
      <c r="K512" s="222">
        <v>3510000</v>
      </c>
      <c r="L512" s="220">
        <v>0</v>
      </c>
      <c r="M512" s="580"/>
      <c r="N512" s="581"/>
      <c r="O512" s="581"/>
      <c r="P512" s="582"/>
      <c r="Q512" s="223">
        <v>158504.1</v>
      </c>
      <c r="R512" s="223">
        <v>0</v>
      </c>
      <c r="S512" s="223">
        <v>0</v>
      </c>
      <c r="T512" s="223">
        <v>0</v>
      </c>
      <c r="U512" s="223">
        <v>0</v>
      </c>
      <c r="V512" s="223">
        <v>0</v>
      </c>
      <c r="W512" s="216">
        <v>0</v>
      </c>
      <c r="X512" s="217">
        <v>0</v>
      </c>
      <c r="Y512" s="217">
        <v>0</v>
      </c>
      <c r="Z512" s="217">
        <v>158504134.29</v>
      </c>
      <c r="AA512" s="209"/>
    </row>
    <row r="513" spans="1:27" s="11" customFormat="1" ht="56.25" customHeight="1">
      <c r="A513" s="202"/>
      <c r="B513" s="218"/>
      <c r="C513" s="224"/>
      <c r="D513" s="219"/>
      <c r="E513" s="579" t="s">
        <v>293</v>
      </c>
      <c r="F513" s="574"/>
      <c r="G513" s="574"/>
      <c r="H513" s="575"/>
      <c r="I513" s="220">
        <v>927</v>
      </c>
      <c r="J513" s="221">
        <v>502</v>
      </c>
      <c r="K513" s="222">
        <v>3510200</v>
      </c>
      <c r="L513" s="220">
        <v>0</v>
      </c>
      <c r="M513" s="580"/>
      <c r="N513" s="581"/>
      <c r="O513" s="581"/>
      <c r="P513" s="582"/>
      <c r="Q513" s="223">
        <v>158504.1</v>
      </c>
      <c r="R513" s="223">
        <v>0</v>
      </c>
      <c r="S513" s="223">
        <v>0</v>
      </c>
      <c r="T513" s="223">
        <v>0</v>
      </c>
      <c r="U513" s="223">
        <v>0</v>
      </c>
      <c r="V513" s="223">
        <v>0</v>
      </c>
      <c r="W513" s="216">
        <v>0</v>
      </c>
      <c r="X513" s="217">
        <v>0</v>
      </c>
      <c r="Y513" s="217">
        <v>0</v>
      </c>
      <c r="Z513" s="217">
        <v>158504134.29</v>
      </c>
      <c r="AA513" s="209"/>
    </row>
    <row r="514" spans="1:27" s="11" customFormat="1" ht="54" customHeight="1">
      <c r="A514" s="202"/>
      <c r="B514" s="218"/>
      <c r="C514" s="224"/>
      <c r="D514" s="225"/>
      <c r="E514" s="219"/>
      <c r="F514" s="579" t="s">
        <v>294</v>
      </c>
      <c r="G514" s="574"/>
      <c r="H514" s="575"/>
      <c r="I514" s="220">
        <v>927</v>
      </c>
      <c r="J514" s="221">
        <v>502</v>
      </c>
      <c r="K514" s="222">
        <v>3510205</v>
      </c>
      <c r="L514" s="220">
        <v>0</v>
      </c>
      <c r="M514" s="580"/>
      <c r="N514" s="581"/>
      <c r="O514" s="581"/>
      <c r="P514" s="582"/>
      <c r="Q514" s="223">
        <v>158504.1</v>
      </c>
      <c r="R514" s="223">
        <v>0</v>
      </c>
      <c r="S514" s="223">
        <v>0</v>
      </c>
      <c r="T514" s="223">
        <v>0</v>
      </c>
      <c r="U514" s="223">
        <v>0</v>
      </c>
      <c r="V514" s="223">
        <v>0</v>
      </c>
      <c r="W514" s="216">
        <v>0</v>
      </c>
      <c r="X514" s="217">
        <v>0</v>
      </c>
      <c r="Y514" s="217">
        <v>0</v>
      </c>
      <c r="Z514" s="217">
        <v>158504134.29</v>
      </c>
      <c r="AA514" s="209"/>
    </row>
    <row r="515" spans="1:27" s="11" customFormat="1" ht="17.25" customHeight="1">
      <c r="A515" s="202"/>
      <c r="B515" s="218"/>
      <c r="C515" s="224"/>
      <c r="D515" s="225"/>
      <c r="E515" s="225"/>
      <c r="F515" s="219"/>
      <c r="G515" s="583" t="s">
        <v>496</v>
      </c>
      <c r="H515" s="575"/>
      <c r="I515" s="220">
        <v>927</v>
      </c>
      <c r="J515" s="221">
        <v>502</v>
      </c>
      <c r="K515" s="222">
        <v>3510205</v>
      </c>
      <c r="L515" s="220">
        <v>6</v>
      </c>
      <c r="M515" s="580"/>
      <c r="N515" s="581"/>
      <c r="O515" s="581"/>
      <c r="P515" s="582"/>
      <c r="Q515" s="223">
        <v>158504.1</v>
      </c>
      <c r="R515" s="223">
        <v>0</v>
      </c>
      <c r="S515" s="223">
        <v>0</v>
      </c>
      <c r="T515" s="223">
        <v>0</v>
      </c>
      <c r="U515" s="223">
        <v>0</v>
      </c>
      <c r="V515" s="223">
        <v>0</v>
      </c>
      <c r="W515" s="216">
        <v>0</v>
      </c>
      <c r="X515" s="217">
        <v>0</v>
      </c>
      <c r="Y515" s="217">
        <v>0</v>
      </c>
      <c r="Z515" s="217">
        <v>158504134.29</v>
      </c>
      <c r="AA515" s="209"/>
    </row>
    <row r="516" spans="1:27" s="11" customFormat="1" ht="12" customHeight="1">
      <c r="A516" s="202"/>
      <c r="B516" s="210"/>
      <c r="C516" s="573" t="s">
        <v>296</v>
      </c>
      <c r="D516" s="574"/>
      <c r="E516" s="574"/>
      <c r="F516" s="574"/>
      <c r="G516" s="574"/>
      <c r="H516" s="575"/>
      <c r="I516" s="212">
        <v>927</v>
      </c>
      <c r="J516" s="213">
        <v>503</v>
      </c>
      <c r="K516" s="214">
        <v>0</v>
      </c>
      <c r="L516" s="212">
        <v>0</v>
      </c>
      <c r="M516" s="576"/>
      <c r="N516" s="577"/>
      <c r="O516" s="577"/>
      <c r="P516" s="578"/>
      <c r="Q516" s="215">
        <v>697773.1</v>
      </c>
      <c r="R516" s="215">
        <v>0</v>
      </c>
      <c r="S516" s="215">
        <v>0</v>
      </c>
      <c r="T516" s="215">
        <v>0</v>
      </c>
      <c r="U516" s="215">
        <v>158379.3</v>
      </c>
      <c r="V516" s="215">
        <v>154569.6</v>
      </c>
      <c r="W516" s="216">
        <v>0</v>
      </c>
      <c r="X516" s="217">
        <v>0</v>
      </c>
      <c r="Y516" s="217">
        <v>0</v>
      </c>
      <c r="Z516" s="217">
        <v>697773092.46</v>
      </c>
      <c r="AA516" s="209"/>
    </row>
    <row r="517" spans="1:27" s="11" customFormat="1" ht="38.25" customHeight="1">
      <c r="A517" s="202"/>
      <c r="B517" s="218"/>
      <c r="C517" s="211"/>
      <c r="D517" s="579" t="s">
        <v>260</v>
      </c>
      <c r="E517" s="574"/>
      <c r="F517" s="574"/>
      <c r="G517" s="574"/>
      <c r="H517" s="575"/>
      <c r="I517" s="220">
        <v>927</v>
      </c>
      <c r="J517" s="221">
        <v>503</v>
      </c>
      <c r="K517" s="222">
        <v>1020000</v>
      </c>
      <c r="L517" s="220">
        <v>0</v>
      </c>
      <c r="M517" s="580"/>
      <c r="N517" s="581"/>
      <c r="O517" s="581"/>
      <c r="P517" s="582"/>
      <c r="Q517" s="223">
        <v>34252</v>
      </c>
      <c r="R517" s="223">
        <v>0</v>
      </c>
      <c r="S517" s="223">
        <v>0</v>
      </c>
      <c r="T517" s="223">
        <v>0</v>
      </c>
      <c r="U517" s="223">
        <v>0</v>
      </c>
      <c r="V517" s="223">
        <v>34252</v>
      </c>
      <c r="W517" s="216">
        <v>0</v>
      </c>
      <c r="X517" s="217">
        <v>0</v>
      </c>
      <c r="Y517" s="217">
        <v>0</v>
      </c>
      <c r="Z517" s="217">
        <v>34252000</v>
      </c>
      <c r="AA517" s="209"/>
    </row>
    <row r="518" spans="1:27" s="11" customFormat="1" ht="80.25" customHeight="1">
      <c r="A518" s="202"/>
      <c r="B518" s="218"/>
      <c r="C518" s="224"/>
      <c r="D518" s="219"/>
      <c r="E518" s="579" t="s">
        <v>280</v>
      </c>
      <c r="F518" s="574"/>
      <c r="G518" s="574"/>
      <c r="H518" s="575"/>
      <c r="I518" s="220">
        <v>927</v>
      </c>
      <c r="J518" s="221">
        <v>503</v>
      </c>
      <c r="K518" s="222">
        <v>1020100</v>
      </c>
      <c r="L518" s="220">
        <v>0</v>
      </c>
      <c r="M518" s="580"/>
      <c r="N518" s="581"/>
      <c r="O518" s="581"/>
      <c r="P518" s="582"/>
      <c r="Q518" s="223">
        <v>34252</v>
      </c>
      <c r="R518" s="223">
        <v>0</v>
      </c>
      <c r="S518" s="223">
        <v>0</v>
      </c>
      <c r="T518" s="223">
        <v>0</v>
      </c>
      <c r="U518" s="223">
        <v>0</v>
      </c>
      <c r="V518" s="223">
        <v>34252</v>
      </c>
      <c r="W518" s="216">
        <v>0</v>
      </c>
      <c r="X518" s="217">
        <v>0</v>
      </c>
      <c r="Y518" s="217">
        <v>0</v>
      </c>
      <c r="Z518" s="217">
        <v>34252000</v>
      </c>
      <c r="AA518" s="209"/>
    </row>
    <row r="519" spans="1:27" s="11" customFormat="1" ht="45" customHeight="1">
      <c r="A519" s="202"/>
      <c r="B519" s="218"/>
      <c r="C519" s="224"/>
      <c r="D519" s="225"/>
      <c r="E519" s="219"/>
      <c r="F519" s="579" t="s">
        <v>281</v>
      </c>
      <c r="G519" s="574"/>
      <c r="H519" s="575"/>
      <c r="I519" s="220">
        <v>927</v>
      </c>
      <c r="J519" s="221">
        <v>503</v>
      </c>
      <c r="K519" s="222">
        <v>1020102</v>
      </c>
      <c r="L519" s="220">
        <v>0</v>
      </c>
      <c r="M519" s="580"/>
      <c r="N519" s="581"/>
      <c r="O519" s="581"/>
      <c r="P519" s="582"/>
      <c r="Q519" s="223">
        <v>34252</v>
      </c>
      <c r="R519" s="223">
        <v>0</v>
      </c>
      <c r="S519" s="223">
        <v>0</v>
      </c>
      <c r="T519" s="223">
        <v>0</v>
      </c>
      <c r="U519" s="223">
        <v>0</v>
      </c>
      <c r="V519" s="223">
        <v>34252</v>
      </c>
      <c r="W519" s="216">
        <v>0</v>
      </c>
      <c r="X519" s="217">
        <v>0</v>
      </c>
      <c r="Y519" s="217">
        <v>0</v>
      </c>
      <c r="Z519" s="217">
        <v>34252000</v>
      </c>
      <c r="AA519" s="209"/>
    </row>
    <row r="520" spans="1:27" s="11" customFormat="1" ht="12" customHeight="1">
      <c r="A520" s="202"/>
      <c r="B520" s="218"/>
      <c r="C520" s="224"/>
      <c r="D520" s="225"/>
      <c r="E520" s="225"/>
      <c r="F520" s="219"/>
      <c r="G520" s="583" t="s">
        <v>503</v>
      </c>
      <c r="H520" s="575"/>
      <c r="I520" s="220">
        <v>927</v>
      </c>
      <c r="J520" s="221">
        <v>503</v>
      </c>
      <c r="K520" s="222">
        <v>1020102</v>
      </c>
      <c r="L520" s="220">
        <v>3</v>
      </c>
      <c r="M520" s="580"/>
      <c r="N520" s="581"/>
      <c r="O520" s="581"/>
      <c r="P520" s="582"/>
      <c r="Q520" s="223">
        <v>34252</v>
      </c>
      <c r="R520" s="223">
        <v>0</v>
      </c>
      <c r="S520" s="223">
        <v>0</v>
      </c>
      <c r="T520" s="223">
        <v>0</v>
      </c>
      <c r="U520" s="223">
        <v>0</v>
      </c>
      <c r="V520" s="223">
        <v>34252</v>
      </c>
      <c r="W520" s="216">
        <v>0</v>
      </c>
      <c r="X520" s="217">
        <v>0</v>
      </c>
      <c r="Y520" s="217">
        <v>0</v>
      </c>
      <c r="Z520" s="217">
        <v>34252000</v>
      </c>
      <c r="AA520" s="209"/>
    </row>
    <row r="521" spans="1:27" s="11" customFormat="1" ht="12" customHeight="1">
      <c r="A521" s="202"/>
      <c r="B521" s="218"/>
      <c r="C521" s="211"/>
      <c r="D521" s="579" t="s">
        <v>296</v>
      </c>
      <c r="E521" s="574"/>
      <c r="F521" s="574"/>
      <c r="G521" s="574"/>
      <c r="H521" s="575"/>
      <c r="I521" s="220">
        <v>927</v>
      </c>
      <c r="J521" s="221">
        <v>503</v>
      </c>
      <c r="K521" s="222">
        <v>6000000</v>
      </c>
      <c r="L521" s="220">
        <v>0</v>
      </c>
      <c r="M521" s="580"/>
      <c r="N521" s="581"/>
      <c r="O521" s="581"/>
      <c r="P521" s="582"/>
      <c r="Q521" s="223">
        <v>658045.7</v>
      </c>
      <c r="R521" s="223">
        <v>0</v>
      </c>
      <c r="S521" s="223">
        <v>0</v>
      </c>
      <c r="T521" s="223">
        <v>0</v>
      </c>
      <c r="U521" s="223">
        <v>158379.3</v>
      </c>
      <c r="V521" s="223">
        <v>114842.2</v>
      </c>
      <c r="W521" s="216">
        <v>0</v>
      </c>
      <c r="X521" s="217">
        <v>0</v>
      </c>
      <c r="Y521" s="217">
        <v>0</v>
      </c>
      <c r="Z521" s="217">
        <v>658045666.46</v>
      </c>
      <c r="AA521" s="209"/>
    </row>
    <row r="522" spans="1:27" s="11" customFormat="1" ht="12" customHeight="1">
      <c r="A522" s="202"/>
      <c r="B522" s="218"/>
      <c r="C522" s="224"/>
      <c r="D522" s="219"/>
      <c r="E522" s="579" t="s">
        <v>297</v>
      </c>
      <c r="F522" s="574"/>
      <c r="G522" s="574"/>
      <c r="H522" s="575"/>
      <c r="I522" s="220">
        <v>927</v>
      </c>
      <c r="J522" s="221">
        <v>503</v>
      </c>
      <c r="K522" s="222">
        <v>6000100</v>
      </c>
      <c r="L522" s="220">
        <v>0</v>
      </c>
      <c r="M522" s="580"/>
      <c r="N522" s="581"/>
      <c r="O522" s="581"/>
      <c r="P522" s="582"/>
      <c r="Q522" s="223">
        <v>73413.1</v>
      </c>
      <c r="R522" s="223">
        <v>0</v>
      </c>
      <c r="S522" s="223">
        <v>0</v>
      </c>
      <c r="T522" s="223">
        <v>0</v>
      </c>
      <c r="U522" s="223">
        <v>0</v>
      </c>
      <c r="V522" s="223">
        <v>36172.2</v>
      </c>
      <c r="W522" s="216">
        <v>0</v>
      </c>
      <c r="X522" s="217">
        <v>0</v>
      </c>
      <c r="Y522" s="217">
        <v>0</v>
      </c>
      <c r="Z522" s="217">
        <v>73413074.8</v>
      </c>
      <c r="AA522" s="209"/>
    </row>
    <row r="523" spans="1:27" s="11" customFormat="1" ht="17.25" customHeight="1">
      <c r="A523" s="202"/>
      <c r="B523" s="218"/>
      <c r="C523" s="224"/>
      <c r="D523" s="225"/>
      <c r="E523" s="219"/>
      <c r="F523" s="579" t="s">
        <v>298</v>
      </c>
      <c r="G523" s="574"/>
      <c r="H523" s="575"/>
      <c r="I523" s="220">
        <v>927</v>
      </c>
      <c r="J523" s="221">
        <v>503</v>
      </c>
      <c r="K523" s="222">
        <v>6000101</v>
      </c>
      <c r="L523" s="220">
        <v>0</v>
      </c>
      <c r="M523" s="580"/>
      <c r="N523" s="581"/>
      <c r="O523" s="581"/>
      <c r="P523" s="582"/>
      <c r="Q523" s="223">
        <v>26180.1</v>
      </c>
      <c r="R523" s="223">
        <v>0</v>
      </c>
      <c r="S523" s="223">
        <v>0</v>
      </c>
      <c r="T523" s="223">
        <v>0</v>
      </c>
      <c r="U523" s="223">
        <v>0</v>
      </c>
      <c r="V523" s="223">
        <v>0</v>
      </c>
      <c r="W523" s="216">
        <v>0</v>
      </c>
      <c r="X523" s="217">
        <v>0</v>
      </c>
      <c r="Y523" s="217">
        <v>0</v>
      </c>
      <c r="Z523" s="217">
        <v>26180134.8</v>
      </c>
      <c r="AA523" s="209"/>
    </row>
    <row r="524" spans="1:27" s="11" customFormat="1" ht="25.5" customHeight="1">
      <c r="A524" s="202"/>
      <c r="B524" s="218"/>
      <c r="C524" s="224"/>
      <c r="D524" s="225"/>
      <c r="E524" s="225"/>
      <c r="F524" s="219"/>
      <c r="G524" s="583" t="s">
        <v>207</v>
      </c>
      <c r="H524" s="575"/>
      <c r="I524" s="220">
        <v>927</v>
      </c>
      <c r="J524" s="221">
        <v>503</v>
      </c>
      <c r="K524" s="222">
        <v>6000101</v>
      </c>
      <c r="L524" s="220">
        <v>500</v>
      </c>
      <c r="M524" s="580"/>
      <c r="N524" s="581"/>
      <c r="O524" s="581"/>
      <c r="P524" s="582"/>
      <c r="Q524" s="223">
        <v>26180.1</v>
      </c>
      <c r="R524" s="223">
        <v>0</v>
      </c>
      <c r="S524" s="223">
        <v>0</v>
      </c>
      <c r="T524" s="223">
        <v>0</v>
      </c>
      <c r="U524" s="223">
        <v>0</v>
      </c>
      <c r="V524" s="223">
        <v>0</v>
      </c>
      <c r="W524" s="216">
        <v>0</v>
      </c>
      <c r="X524" s="217">
        <v>0</v>
      </c>
      <c r="Y524" s="217">
        <v>0</v>
      </c>
      <c r="Z524" s="217">
        <v>26180134.8</v>
      </c>
      <c r="AA524" s="209"/>
    </row>
    <row r="525" spans="1:27" s="11" customFormat="1" ht="24.75" customHeight="1">
      <c r="A525" s="202"/>
      <c r="B525" s="218"/>
      <c r="C525" s="224"/>
      <c r="D525" s="225"/>
      <c r="E525" s="219"/>
      <c r="F525" s="579" t="s">
        <v>299</v>
      </c>
      <c r="G525" s="574"/>
      <c r="H525" s="575"/>
      <c r="I525" s="220">
        <v>927</v>
      </c>
      <c r="J525" s="221">
        <v>503</v>
      </c>
      <c r="K525" s="222">
        <v>6000102</v>
      </c>
      <c r="L525" s="220">
        <v>0</v>
      </c>
      <c r="M525" s="580"/>
      <c r="N525" s="581"/>
      <c r="O525" s="581"/>
      <c r="P525" s="582"/>
      <c r="Q525" s="223">
        <v>11060.8</v>
      </c>
      <c r="R525" s="223">
        <v>0</v>
      </c>
      <c r="S525" s="223">
        <v>0</v>
      </c>
      <c r="T525" s="223">
        <v>0</v>
      </c>
      <c r="U525" s="223">
        <v>0</v>
      </c>
      <c r="V525" s="223">
        <v>0</v>
      </c>
      <c r="W525" s="216">
        <v>0</v>
      </c>
      <c r="X525" s="217">
        <v>0</v>
      </c>
      <c r="Y525" s="217">
        <v>0</v>
      </c>
      <c r="Z525" s="217">
        <v>11060800</v>
      </c>
      <c r="AA525" s="209"/>
    </row>
    <row r="526" spans="1:27" s="11" customFormat="1" ht="25.5" customHeight="1">
      <c r="A526" s="202"/>
      <c r="B526" s="218"/>
      <c r="C526" s="224"/>
      <c r="D526" s="225"/>
      <c r="E526" s="225"/>
      <c r="F526" s="219"/>
      <c r="G526" s="583" t="s">
        <v>207</v>
      </c>
      <c r="H526" s="575"/>
      <c r="I526" s="220">
        <v>927</v>
      </c>
      <c r="J526" s="221">
        <v>503</v>
      </c>
      <c r="K526" s="222">
        <v>6000102</v>
      </c>
      <c r="L526" s="220">
        <v>500</v>
      </c>
      <c r="M526" s="580"/>
      <c r="N526" s="581"/>
      <c r="O526" s="581"/>
      <c r="P526" s="582"/>
      <c r="Q526" s="223">
        <v>11060.8</v>
      </c>
      <c r="R526" s="223">
        <v>0</v>
      </c>
      <c r="S526" s="223">
        <v>0</v>
      </c>
      <c r="T526" s="223">
        <v>0</v>
      </c>
      <c r="U526" s="223">
        <v>0</v>
      </c>
      <c r="V526" s="223">
        <v>0</v>
      </c>
      <c r="W526" s="216">
        <v>0</v>
      </c>
      <c r="X526" s="217">
        <v>0</v>
      </c>
      <c r="Y526" s="217">
        <v>0</v>
      </c>
      <c r="Z526" s="217">
        <v>11060800</v>
      </c>
      <c r="AA526" s="209"/>
    </row>
    <row r="527" spans="1:27" s="11" customFormat="1" ht="30" customHeight="1">
      <c r="A527" s="202"/>
      <c r="B527" s="218"/>
      <c r="C527" s="224"/>
      <c r="D527" s="225"/>
      <c r="E527" s="219"/>
      <c r="F527" s="579" t="s">
        <v>300</v>
      </c>
      <c r="G527" s="574"/>
      <c r="H527" s="575"/>
      <c r="I527" s="220">
        <v>927</v>
      </c>
      <c r="J527" s="221">
        <v>503</v>
      </c>
      <c r="K527" s="222">
        <v>6000104</v>
      </c>
      <c r="L527" s="220">
        <v>0</v>
      </c>
      <c r="M527" s="580"/>
      <c r="N527" s="581"/>
      <c r="O527" s="581"/>
      <c r="P527" s="582"/>
      <c r="Q527" s="223">
        <v>36172.2</v>
      </c>
      <c r="R527" s="223">
        <v>0</v>
      </c>
      <c r="S527" s="223">
        <v>0</v>
      </c>
      <c r="T527" s="223">
        <v>0</v>
      </c>
      <c r="U527" s="223">
        <v>0</v>
      </c>
      <c r="V527" s="223">
        <v>36172.2</v>
      </c>
      <c r="W527" s="216">
        <v>0</v>
      </c>
      <c r="X527" s="217">
        <v>0</v>
      </c>
      <c r="Y527" s="217">
        <v>0</v>
      </c>
      <c r="Z527" s="217">
        <v>36172140</v>
      </c>
      <c r="AA527" s="209"/>
    </row>
    <row r="528" spans="1:27" s="11" customFormat="1" ht="29.25" customHeight="1">
      <c r="A528" s="202"/>
      <c r="B528" s="218"/>
      <c r="C528" s="224"/>
      <c r="D528" s="225"/>
      <c r="E528" s="225"/>
      <c r="F528" s="219"/>
      <c r="G528" s="583" t="s">
        <v>207</v>
      </c>
      <c r="H528" s="575"/>
      <c r="I528" s="220">
        <v>927</v>
      </c>
      <c r="J528" s="221">
        <v>503</v>
      </c>
      <c r="K528" s="222">
        <v>6000104</v>
      </c>
      <c r="L528" s="220">
        <v>500</v>
      </c>
      <c r="M528" s="580"/>
      <c r="N528" s="581"/>
      <c r="O528" s="581"/>
      <c r="P528" s="582"/>
      <c r="Q528" s="223">
        <v>36172.2</v>
      </c>
      <c r="R528" s="223">
        <v>0</v>
      </c>
      <c r="S528" s="223">
        <v>0</v>
      </c>
      <c r="T528" s="223">
        <v>0</v>
      </c>
      <c r="U528" s="223">
        <v>0</v>
      </c>
      <c r="V528" s="223">
        <v>36172.2</v>
      </c>
      <c r="W528" s="216">
        <v>0</v>
      </c>
      <c r="X528" s="217">
        <v>0</v>
      </c>
      <c r="Y528" s="217">
        <v>0</v>
      </c>
      <c r="Z528" s="217">
        <v>36172140</v>
      </c>
      <c r="AA528" s="209"/>
    </row>
    <row r="529" spans="1:27" s="11" customFormat="1" ht="52.5" customHeight="1">
      <c r="A529" s="202"/>
      <c r="B529" s="218"/>
      <c r="C529" s="224"/>
      <c r="D529" s="219"/>
      <c r="E529" s="579" t="s">
        <v>301</v>
      </c>
      <c r="F529" s="574"/>
      <c r="G529" s="574"/>
      <c r="H529" s="575"/>
      <c r="I529" s="220">
        <v>927</v>
      </c>
      <c r="J529" s="221">
        <v>503</v>
      </c>
      <c r="K529" s="222">
        <v>6000200</v>
      </c>
      <c r="L529" s="220">
        <v>0</v>
      </c>
      <c r="M529" s="580"/>
      <c r="N529" s="581"/>
      <c r="O529" s="581"/>
      <c r="P529" s="582"/>
      <c r="Q529" s="223">
        <v>468846.9</v>
      </c>
      <c r="R529" s="223">
        <v>0</v>
      </c>
      <c r="S529" s="223">
        <v>0</v>
      </c>
      <c r="T529" s="223">
        <v>0</v>
      </c>
      <c r="U529" s="223">
        <v>125257</v>
      </c>
      <c r="V529" s="223">
        <v>77920</v>
      </c>
      <c r="W529" s="216">
        <v>0</v>
      </c>
      <c r="X529" s="217">
        <v>0</v>
      </c>
      <c r="Y529" s="217">
        <v>0</v>
      </c>
      <c r="Z529" s="217">
        <v>468846945.8</v>
      </c>
      <c r="AA529" s="209"/>
    </row>
    <row r="530" spans="1:27" s="11" customFormat="1" ht="25.5" customHeight="1">
      <c r="A530" s="202"/>
      <c r="B530" s="218"/>
      <c r="C530" s="224"/>
      <c r="D530" s="225"/>
      <c r="E530" s="219"/>
      <c r="F530" s="579" t="s">
        <v>302</v>
      </c>
      <c r="G530" s="574"/>
      <c r="H530" s="575"/>
      <c r="I530" s="220">
        <v>927</v>
      </c>
      <c r="J530" s="221">
        <v>503</v>
      </c>
      <c r="K530" s="222">
        <v>6000202</v>
      </c>
      <c r="L530" s="220">
        <v>0</v>
      </c>
      <c r="M530" s="580"/>
      <c r="N530" s="581"/>
      <c r="O530" s="581"/>
      <c r="P530" s="582"/>
      <c r="Q530" s="223">
        <v>67791.4</v>
      </c>
      <c r="R530" s="223">
        <v>0</v>
      </c>
      <c r="S530" s="223">
        <v>0</v>
      </c>
      <c r="T530" s="223">
        <v>0</v>
      </c>
      <c r="U530" s="223">
        <v>0</v>
      </c>
      <c r="V530" s="223">
        <v>0</v>
      </c>
      <c r="W530" s="216">
        <v>0</v>
      </c>
      <c r="X530" s="217">
        <v>0</v>
      </c>
      <c r="Y530" s="217">
        <v>0</v>
      </c>
      <c r="Z530" s="217">
        <v>67791470.8</v>
      </c>
      <c r="AA530" s="209"/>
    </row>
    <row r="531" spans="1:27" s="11" customFormat="1" ht="24.75" customHeight="1">
      <c r="A531" s="202"/>
      <c r="B531" s="218"/>
      <c r="C531" s="224"/>
      <c r="D531" s="225"/>
      <c r="E531" s="225"/>
      <c r="F531" s="219"/>
      <c r="G531" s="583" t="s">
        <v>207</v>
      </c>
      <c r="H531" s="575"/>
      <c r="I531" s="220">
        <v>927</v>
      </c>
      <c r="J531" s="221">
        <v>503</v>
      </c>
      <c r="K531" s="222">
        <v>6000202</v>
      </c>
      <c r="L531" s="220">
        <v>500</v>
      </c>
      <c r="M531" s="580"/>
      <c r="N531" s="581"/>
      <c r="O531" s="581"/>
      <c r="P531" s="582"/>
      <c r="Q531" s="223">
        <v>67791.4</v>
      </c>
      <c r="R531" s="223">
        <v>0</v>
      </c>
      <c r="S531" s="223">
        <v>0</v>
      </c>
      <c r="T531" s="223">
        <v>0</v>
      </c>
      <c r="U531" s="223">
        <v>0</v>
      </c>
      <c r="V531" s="223">
        <v>0</v>
      </c>
      <c r="W531" s="216">
        <v>0</v>
      </c>
      <c r="X531" s="217">
        <v>0</v>
      </c>
      <c r="Y531" s="217">
        <v>0</v>
      </c>
      <c r="Z531" s="217">
        <v>67791470.8</v>
      </c>
      <c r="AA531" s="209"/>
    </row>
    <row r="532" spans="1:27" s="11" customFormat="1" ht="24" customHeight="1">
      <c r="A532" s="202"/>
      <c r="B532" s="218"/>
      <c r="C532" s="224"/>
      <c r="D532" s="225"/>
      <c r="E532" s="219"/>
      <c r="F532" s="579" t="s">
        <v>303</v>
      </c>
      <c r="G532" s="574"/>
      <c r="H532" s="575"/>
      <c r="I532" s="220">
        <v>927</v>
      </c>
      <c r="J532" s="221">
        <v>503</v>
      </c>
      <c r="K532" s="222">
        <v>6000203</v>
      </c>
      <c r="L532" s="220">
        <v>0</v>
      </c>
      <c r="M532" s="580"/>
      <c r="N532" s="581"/>
      <c r="O532" s="581"/>
      <c r="P532" s="582"/>
      <c r="Q532" s="223">
        <v>12143.6</v>
      </c>
      <c r="R532" s="223">
        <v>0</v>
      </c>
      <c r="S532" s="223">
        <v>0</v>
      </c>
      <c r="T532" s="223">
        <v>0</v>
      </c>
      <c r="U532" s="223">
        <v>0</v>
      </c>
      <c r="V532" s="223">
        <v>0</v>
      </c>
      <c r="W532" s="216">
        <v>0</v>
      </c>
      <c r="X532" s="217">
        <v>0</v>
      </c>
      <c r="Y532" s="217">
        <v>0</v>
      </c>
      <c r="Z532" s="217">
        <v>12143587</v>
      </c>
      <c r="AA532" s="209"/>
    </row>
    <row r="533" spans="1:27" s="11" customFormat="1" ht="24" customHeight="1">
      <c r="A533" s="202"/>
      <c r="B533" s="218"/>
      <c r="C533" s="224"/>
      <c r="D533" s="225"/>
      <c r="E533" s="225"/>
      <c r="F533" s="219"/>
      <c r="G533" s="583" t="s">
        <v>207</v>
      </c>
      <c r="H533" s="575"/>
      <c r="I533" s="220">
        <v>927</v>
      </c>
      <c r="J533" s="221">
        <v>503</v>
      </c>
      <c r="K533" s="222">
        <v>6000203</v>
      </c>
      <c r="L533" s="220">
        <v>500</v>
      </c>
      <c r="M533" s="580"/>
      <c r="N533" s="581"/>
      <c r="O533" s="581"/>
      <c r="P533" s="582"/>
      <c r="Q533" s="223">
        <v>12143.6</v>
      </c>
      <c r="R533" s="223">
        <v>0</v>
      </c>
      <c r="S533" s="223">
        <v>0</v>
      </c>
      <c r="T533" s="223">
        <v>0</v>
      </c>
      <c r="U533" s="223">
        <v>0</v>
      </c>
      <c r="V533" s="223">
        <v>0</v>
      </c>
      <c r="W533" s="216">
        <v>0</v>
      </c>
      <c r="X533" s="217">
        <v>0</v>
      </c>
      <c r="Y533" s="217">
        <v>0</v>
      </c>
      <c r="Z533" s="217">
        <v>12143587</v>
      </c>
      <c r="AA533" s="209"/>
    </row>
    <row r="534" spans="1:27" s="11" customFormat="1" ht="12" customHeight="1">
      <c r="A534" s="202"/>
      <c r="B534" s="218"/>
      <c r="C534" s="224"/>
      <c r="D534" s="225"/>
      <c r="E534" s="219"/>
      <c r="F534" s="579" t="s">
        <v>304</v>
      </c>
      <c r="G534" s="574"/>
      <c r="H534" s="575"/>
      <c r="I534" s="220">
        <v>927</v>
      </c>
      <c r="J534" s="221">
        <v>503</v>
      </c>
      <c r="K534" s="222">
        <v>6000204</v>
      </c>
      <c r="L534" s="220">
        <v>0</v>
      </c>
      <c r="M534" s="580"/>
      <c r="N534" s="581"/>
      <c r="O534" s="581"/>
      <c r="P534" s="582"/>
      <c r="Q534" s="223">
        <v>61570.4</v>
      </c>
      <c r="R534" s="223">
        <v>0</v>
      </c>
      <c r="S534" s="223">
        <v>0</v>
      </c>
      <c r="T534" s="223">
        <v>0</v>
      </c>
      <c r="U534" s="223">
        <v>61570.4</v>
      </c>
      <c r="V534" s="223">
        <v>0</v>
      </c>
      <c r="W534" s="216">
        <v>0</v>
      </c>
      <c r="X534" s="217">
        <v>0</v>
      </c>
      <c r="Y534" s="217">
        <v>0</v>
      </c>
      <c r="Z534" s="217">
        <v>61570400</v>
      </c>
      <c r="AA534" s="209"/>
    </row>
    <row r="535" spans="1:27" s="11" customFormat="1" ht="23.25" customHeight="1">
      <c r="A535" s="202"/>
      <c r="B535" s="218"/>
      <c r="C535" s="224"/>
      <c r="D535" s="225"/>
      <c r="E535" s="225"/>
      <c r="F535" s="219"/>
      <c r="G535" s="583" t="s">
        <v>207</v>
      </c>
      <c r="H535" s="575"/>
      <c r="I535" s="220">
        <v>927</v>
      </c>
      <c r="J535" s="221">
        <v>503</v>
      </c>
      <c r="K535" s="222">
        <v>6000204</v>
      </c>
      <c r="L535" s="220">
        <v>500</v>
      </c>
      <c r="M535" s="580"/>
      <c r="N535" s="581"/>
      <c r="O535" s="581"/>
      <c r="P535" s="582"/>
      <c r="Q535" s="223">
        <v>61570.4</v>
      </c>
      <c r="R535" s="223">
        <v>0</v>
      </c>
      <c r="S535" s="223">
        <v>0</v>
      </c>
      <c r="T535" s="223">
        <v>0</v>
      </c>
      <c r="U535" s="223">
        <v>61570.4</v>
      </c>
      <c r="V535" s="223">
        <v>0</v>
      </c>
      <c r="W535" s="216">
        <v>0</v>
      </c>
      <c r="X535" s="217">
        <v>0</v>
      </c>
      <c r="Y535" s="217">
        <v>0</v>
      </c>
      <c r="Z535" s="217">
        <v>61570400</v>
      </c>
      <c r="AA535" s="209"/>
    </row>
    <row r="536" spans="1:27" s="11" customFormat="1" ht="15.75" customHeight="1">
      <c r="A536" s="202"/>
      <c r="B536" s="218"/>
      <c r="C536" s="224"/>
      <c r="D536" s="225"/>
      <c r="E536" s="219"/>
      <c r="F536" s="579" t="s">
        <v>305</v>
      </c>
      <c r="G536" s="574"/>
      <c r="H536" s="575"/>
      <c r="I536" s="220">
        <v>927</v>
      </c>
      <c r="J536" s="221">
        <v>503</v>
      </c>
      <c r="K536" s="222">
        <v>6000205</v>
      </c>
      <c r="L536" s="220">
        <v>0</v>
      </c>
      <c r="M536" s="580"/>
      <c r="N536" s="581"/>
      <c r="O536" s="581"/>
      <c r="P536" s="582"/>
      <c r="Q536" s="223">
        <v>63686.6</v>
      </c>
      <c r="R536" s="223">
        <v>0</v>
      </c>
      <c r="S536" s="223">
        <v>0</v>
      </c>
      <c r="T536" s="223">
        <v>0</v>
      </c>
      <c r="U536" s="223">
        <v>63686.6</v>
      </c>
      <c r="V536" s="223">
        <v>0</v>
      </c>
      <c r="W536" s="216">
        <v>0</v>
      </c>
      <c r="X536" s="217">
        <v>0</v>
      </c>
      <c r="Y536" s="217">
        <v>0</v>
      </c>
      <c r="Z536" s="217">
        <v>63686600</v>
      </c>
      <c r="AA536" s="209"/>
    </row>
    <row r="537" spans="1:27" s="11" customFormat="1" ht="22.5" customHeight="1">
      <c r="A537" s="202"/>
      <c r="B537" s="218"/>
      <c r="C537" s="224"/>
      <c r="D537" s="225"/>
      <c r="E537" s="225"/>
      <c r="F537" s="219"/>
      <c r="G537" s="583" t="s">
        <v>207</v>
      </c>
      <c r="H537" s="575"/>
      <c r="I537" s="220">
        <v>927</v>
      </c>
      <c r="J537" s="221">
        <v>503</v>
      </c>
      <c r="K537" s="222">
        <v>6000205</v>
      </c>
      <c r="L537" s="220">
        <v>500</v>
      </c>
      <c r="M537" s="580"/>
      <c r="N537" s="581"/>
      <c r="O537" s="581"/>
      <c r="P537" s="582"/>
      <c r="Q537" s="223">
        <v>63686.6</v>
      </c>
      <c r="R537" s="223">
        <v>0</v>
      </c>
      <c r="S537" s="223">
        <v>0</v>
      </c>
      <c r="T537" s="223">
        <v>0</v>
      </c>
      <c r="U537" s="223">
        <v>63686.6</v>
      </c>
      <c r="V537" s="223">
        <v>0</v>
      </c>
      <c r="W537" s="216">
        <v>0</v>
      </c>
      <c r="X537" s="217">
        <v>0</v>
      </c>
      <c r="Y537" s="217">
        <v>0</v>
      </c>
      <c r="Z537" s="217">
        <v>63686600</v>
      </c>
      <c r="AA537" s="209"/>
    </row>
    <row r="538" spans="1:27" s="11" customFormat="1" ht="45" customHeight="1">
      <c r="A538" s="202"/>
      <c r="B538" s="218"/>
      <c r="C538" s="224"/>
      <c r="D538" s="225"/>
      <c r="E538" s="219"/>
      <c r="F538" s="579" t="s">
        <v>306</v>
      </c>
      <c r="G538" s="574"/>
      <c r="H538" s="575"/>
      <c r="I538" s="220">
        <v>927</v>
      </c>
      <c r="J538" s="221">
        <v>503</v>
      </c>
      <c r="K538" s="222">
        <v>6000206</v>
      </c>
      <c r="L538" s="220">
        <v>0</v>
      </c>
      <c r="M538" s="580"/>
      <c r="N538" s="581"/>
      <c r="O538" s="581"/>
      <c r="P538" s="582"/>
      <c r="Q538" s="223">
        <v>77920</v>
      </c>
      <c r="R538" s="223">
        <v>0</v>
      </c>
      <c r="S538" s="223">
        <v>0</v>
      </c>
      <c r="T538" s="223">
        <v>0</v>
      </c>
      <c r="U538" s="223">
        <v>0</v>
      </c>
      <c r="V538" s="223">
        <v>77920</v>
      </c>
      <c r="W538" s="216">
        <v>0</v>
      </c>
      <c r="X538" s="217">
        <v>0</v>
      </c>
      <c r="Y538" s="217">
        <v>0</v>
      </c>
      <c r="Z538" s="217">
        <v>77920000</v>
      </c>
      <c r="AA538" s="209"/>
    </row>
    <row r="539" spans="1:27" s="11" customFormat="1" ht="29.25" customHeight="1">
      <c r="A539" s="202"/>
      <c r="B539" s="218"/>
      <c r="C539" s="224"/>
      <c r="D539" s="225"/>
      <c r="E539" s="225"/>
      <c r="F539" s="219"/>
      <c r="G539" s="583" t="s">
        <v>207</v>
      </c>
      <c r="H539" s="575"/>
      <c r="I539" s="220">
        <v>927</v>
      </c>
      <c r="J539" s="221">
        <v>503</v>
      </c>
      <c r="K539" s="222">
        <v>6000206</v>
      </c>
      <c r="L539" s="220">
        <v>500</v>
      </c>
      <c r="M539" s="580"/>
      <c r="N539" s="581"/>
      <c r="O539" s="581"/>
      <c r="P539" s="582"/>
      <c r="Q539" s="223">
        <v>77920</v>
      </c>
      <c r="R539" s="223">
        <v>0</v>
      </c>
      <c r="S539" s="223">
        <v>0</v>
      </c>
      <c r="T539" s="223">
        <v>0</v>
      </c>
      <c r="U539" s="223">
        <v>0</v>
      </c>
      <c r="V539" s="223">
        <v>77920</v>
      </c>
      <c r="W539" s="216">
        <v>0</v>
      </c>
      <c r="X539" s="217">
        <v>0</v>
      </c>
      <c r="Y539" s="217">
        <v>0</v>
      </c>
      <c r="Z539" s="217">
        <v>77920000</v>
      </c>
      <c r="AA539" s="209"/>
    </row>
    <row r="540" spans="1:27" s="11" customFormat="1" ht="14.25" customHeight="1">
      <c r="A540" s="202"/>
      <c r="B540" s="218"/>
      <c r="C540" s="224"/>
      <c r="D540" s="225"/>
      <c r="E540" s="219"/>
      <c r="F540" s="579" t="s">
        <v>307</v>
      </c>
      <c r="G540" s="574"/>
      <c r="H540" s="575"/>
      <c r="I540" s="220">
        <v>927</v>
      </c>
      <c r="J540" s="221">
        <v>503</v>
      </c>
      <c r="K540" s="222">
        <v>6000208</v>
      </c>
      <c r="L540" s="220">
        <v>0</v>
      </c>
      <c r="M540" s="580"/>
      <c r="N540" s="581"/>
      <c r="O540" s="581"/>
      <c r="P540" s="582"/>
      <c r="Q540" s="223">
        <v>185734.9</v>
      </c>
      <c r="R540" s="223">
        <v>0</v>
      </c>
      <c r="S540" s="223">
        <v>0</v>
      </c>
      <c r="T540" s="223">
        <v>0</v>
      </c>
      <c r="U540" s="223">
        <v>0</v>
      </c>
      <c r="V540" s="223">
        <v>0</v>
      </c>
      <c r="W540" s="216">
        <v>0</v>
      </c>
      <c r="X540" s="217">
        <v>0</v>
      </c>
      <c r="Y540" s="217">
        <v>0</v>
      </c>
      <c r="Z540" s="217">
        <v>185734888</v>
      </c>
      <c r="AA540" s="209"/>
    </row>
    <row r="541" spans="1:27" s="11" customFormat="1" ht="24.75" customHeight="1">
      <c r="A541" s="202"/>
      <c r="B541" s="218"/>
      <c r="C541" s="224"/>
      <c r="D541" s="225"/>
      <c r="E541" s="225"/>
      <c r="F541" s="219"/>
      <c r="G541" s="583" t="s">
        <v>207</v>
      </c>
      <c r="H541" s="575"/>
      <c r="I541" s="220">
        <v>927</v>
      </c>
      <c r="J541" s="221">
        <v>503</v>
      </c>
      <c r="K541" s="222">
        <v>6000208</v>
      </c>
      <c r="L541" s="220">
        <v>500</v>
      </c>
      <c r="M541" s="580"/>
      <c r="N541" s="581"/>
      <c r="O541" s="581"/>
      <c r="P541" s="582"/>
      <c r="Q541" s="223">
        <v>185734.9</v>
      </c>
      <c r="R541" s="223">
        <v>0</v>
      </c>
      <c r="S541" s="223">
        <v>0</v>
      </c>
      <c r="T541" s="223">
        <v>0</v>
      </c>
      <c r="U541" s="223">
        <v>0</v>
      </c>
      <c r="V541" s="223">
        <v>0</v>
      </c>
      <c r="W541" s="216">
        <v>0</v>
      </c>
      <c r="X541" s="217">
        <v>0</v>
      </c>
      <c r="Y541" s="217">
        <v>0</v>
      </c>
      <c r="Z541" s="217">
        <v>185734888</v>
      </c>
      <c r="AA541" s="209"/>
    </row>
    <row r="542" spans="1:27" s="11" customFormat="1" ht="13.5" customHeight="1">
      <c r="A542" s="202"/>
      <c r="B542" s="218"/>
      <c r="C542" s="224"/>
      <c r="D542" s="219"/>
      <c r="E542" s="579" t="s">
        <v>308</v>
      </c>
      <c r="F542" s="574"/>
      <c r="G542" s="574"/>
      <c r="H542" s="575"/>
      <c r="I542" s="220">
        <v>927</v>
      </c>
      <c r="J542" s="221">
        <v>503</v>
      </c>
      <c r="K542" s="222">
        <v>6000300</v>
      </c>
      <c r="L542" s="220">
        <v>0</v>
      </c>
      <c r="M542" s="580"/>
      <c r="N542" s="581"/>
      <c r="O542" s="581"/>
      <c r="P542" s="582"/>
      <c r="Q542" s="223">
        <v>28966.4</v>
      </c>
      <c r="R542" s="223">
        <v>0</v>
      </c>
      <c r="S542" s="223">
        <v>0</v>
      </c>
      <c r="T542" s="223">
        <v>0</v>
      </c>
      <c r="U542" s="223">
        <v>0</v>
      </c>
      <c r="V542" s="223">
        <v>0</v>
      </c>
      <c r="W542" s="216">
        <v>0</v>
      </c>
      <c r="X542" s="217">
        <v>0</v>
      </c>
      <c r="Y542" s="217">
        <v>0</v>
      </c>
      <c r="Z542" s="217">
        <v>28966400</v>
      </c>
      <c r="AA542" s="209"/>
    </row>
    <row r="543" spans="1:27" s="11" customFormat="1" ht="31.5" customHeight="1">
      <c r="A543" s="202"/>
      <c r="B543" s="218"/>
      <c r="C543" s="224"/>
      <c r="D543" s="225"/>
      <c r="E543" s="225"/>
      <c r="F543" s="219"/>
      <c r="G543" s="583" t="s">
        <v>207</v>
      </c>
      <c r="H543" s="575"/>
      <c r="I543" s="220">
        <v>927</v>
      </c>
      <c r="J543" s="221">
        <v>503</v>
      </c>
      <c r="K543" s="222">
        <v>6000300</v>
      </c>
      <c r="L543" s="220">
        <v>500</v>
      </c>
      <c r="M543" s="580"/>
      <c r="N543" s="581"/>
      <c r="O543" s="581"/>
      <c r="P543" s="582"/>
      <c r="Q543" s="223">
        <v>28966.4</v>
      </c>
      <c r="R543" s="223">
        <v>0</v>
      </c>
      <c r="S543" s="223">
        <v>0</v>
      </c>
      <c r="T543" s="223">
        <v>0</v>
      </c>
      <c r="U543" s="223">
        <v>0</v>
      </c>
      <c r="V543" s="223">
        <v>0</v>
      </c>
      <c r="W543" s="216">
        <v>0</v>
      </c>
      <c r="X543" s="217">
        <v>0</v>
      </c>
      <c r="Y543" s="217">
        <v>0</v>
      </c>
      <c r="Z543" s="217">
        <v>28966400</v>
      </c>
      <c r="AA543" s="209"/>
    </row>
    <row r="544" spans="1:27" s="11" customFormat="1" ht="28.5" customHeight="1">
      <c r="A544" s="202"/>
      <c r="B544" s="218"/>
      <c r="C544" s="224"/>
      <c r="D544" s="219"/>
      <c r="E544" s="579" t="s">
        <v>309</v>
      </c>
      <c r="F544" s="574"/>
      <c r="G544" s="574"/>
      <c r="H544" s="575"/>
      <c r="I544" s="220">
        <v>927</v>
      </c>
      <c r="J544" s="221">
        <v>503</v>
      </c>
      <c r="K544" s="222">
        <v>6000400</v>
      </c>
      <c r="L544" s="220">
        <v>0</v>
      </c>
      <c r="M544" s="580"/>
      <c r="N544" s="581"/>
      <c r="O544" s="581"/>
      <c r="P544" s="582"/>
      <c r="Q544" s="223">
        <v>8779.3</v>
      </c>
      <c r="R544" s="223">
        <v>0</v>
      </c>
      <c r="S544" s="223">
        <v>0</v>
      </c>
      <c r="T544" s="223">
        <v>0</v>
      </c>
      <c r="U544" s="223">
        <v>0</v>
      </c>
      <c r="V544" s="223">
        <v>0</v>
      </c>
      <c r="W544" s="216">
        <v>0</v>
      </c>
      <c r="X544" s="217">
        <v>0</v>
      </c>
      <c r="Y544" s="217">
        <v>0</v>
      </c>
      <c r="Z544" s="217">
        <v>8779300</v>
      </c>
      <c r="AA544" s="209"/>
    </row>
    <row r="545" spans="1:27" s="11" customFormat="1" ht="28.5" customHeight="1">
      <c r="A545" s="202"/>
      <c r="B545" s="218"/>
      <c r="C545" s="224"/>
      <c r="D545" s="225"/>
      <c r="E545" s="225"/>
      <c r="F545" s="219"/>
      <c r="G545" s="583" t="s">
        <v>207</v>
      </c>
      <c r="H545" s="575"/>
      <c r="I545" s="220">
        <v>927</v>
      </c>
      <c r="J545" s="221">
        <v>503</v>
      </c>
      <c r="K545" s="222">
        <v>6000400</v>
      </c>
      <c r="L545" s="220">
        <v>500</v>
      </c>
      <c r="M545" s="580"/>
      <c r="N545" s="581"/>
      <c r="O545" s="581"/>
      <c r="P545" s="582"/>
      <c r="Q545" s="223">
        <v>8779.3</v>
      </c>
      <c r="R545" s="223">
        <v>0</v>
      </c>
      <c r="S545" s="223">
        <v>0</v>
      </c>
      <c r="T545" s="223">
        <v>0</v>
      </c>
      <c r="U545" s="223">
        <v>0</v>
      </c>
      <c r="V545" s="223">
        <v>0</v>
      </c>
      <c r="W545" s="216">
        <v>0</v>
      </c>
      <c r="X545" s="217">
        <v>0</v>
      </c>
      <c r="Y545" s="217">
        <v>0</v>
      </c>
      <c r="Z545" s="217">
        <v>8779300</v>
      </c>
      <c r="AA545" s="209"/>
    </row>
    <row r="546" spans="1:27" s="11" customFormat="1" ht="33" customHeight="1">
      <c r="A546" s="202"/>
      <c r="B546" s="218"/>
      <c r="C546" s="224"/>
      <c r="D546" s="219"/>
      <c r="E546" s="579" t="s">
        <v>310</v>
      </c>
      <c r="F546" s="574"/>
      <c r="G546" s="574"/>
      <c r="H546" s="575"/>
      <c r="I546" s="220">
        <v>927</v>
      </c>
      <c r="J546" s="221">
        <v>503</v>
      </c>
      <c r="K546" s="222">
        <v>6000500</v>
      </c>
      <c r="L546" s="220">
        <v>0</v>
      </c>
      <c r="M546" s="580"/>
      <c r="N546" s="581"/>
      <c r="O546" s="581"/>
      <c r="P546" s="582"/>
      <c r="Q546" s="223">
        <v>78040</v>
      </c>
      <c r="R546" s="223">
        <v>0</v>
      </c>
      <c r="S546" s="223">
        <v>0</v>
      </c>
      <c r="T546" s="223">
        <v>0</v>
      </c>
      <c r="U546" s="223">
        <v>33122.3</v>
      </c>
      <c r="V546" s="223">
        <v>750</v>
      </c>
      <c r="W546" s="216">
        <v>0</v>
      </c>
      <c r="X546" s="217">
        <v>0</v>
      </c>
      <c r="Y546" s="217">
        <v>0</v>
      </c>
      <c r="Z546" s="217">
        <v>78039945.86</v>
      </c>
      <c r="AA546" s="209"/>
    </row>
    <row r="547" spans="1:27" s="11" customFormat="1" ht="30" customHeight="1">
      <c r="A547" s="202"/>
      <c r="B547" s="218"/>
      <c r="C547" s="224"/>
      <c r="D547" s="225"/>
      <c r="E547" s="219"/>
      <c r="F547" s="579" t="s">
        <v>311</v>
      </c>
      <c r="G547" s="574"/>
      <c r="H547" s="575"/>
      <c r="I547" s="220">
        <v>927</v>
      </c>
      <c r="J547" s="221">
        <v>503</v>
      </c>
      <c r="K547" s="222">
        <v>6000501</v>
      </c>
      <c r="L547" s="220">
        <v>0</v>
      </c>
      <c r="M547" s="580"/>
      <c r="N547" s="581"/>
      <c r="O547" s="581"/>
      <c r="P547" s="582"/>
      <c r="Q547" s="223">
        <v>33122.3</v>
      </c>
      <c r="R547" s="223">
        <v>0</v>
      </c>
      <c r="S547" s="223">
        <v>0</v>
      </c>
      <c r="T547" s="223">
        <v>0</v>
      </c>
      <c r="U547" s="223">
        <v>33122.3</v>
      </c>
      <c r="V547" s="223">
        <v>0</v>
      </c>
      <c r="W547" s="216">
        <v>0</v>
      </c>
      <c r="X547" s="217">
        <v>0</v>
      </c>
      <c r="Y547" s="217">
        <v>0</v>
      </c>
      <c r="Z547" s="217">
        <v>33122300</v>
      </c>
      <c r="AA547" s="209"/>
    </row>
    <row r="548" spans="1:27" s="11" customFormat="1" ht="28.5" customHeight="1">
      <c r="A548" s="202"/>
      <c r="B548" s="218"/>
      <c r="C548" s="224"/>
      <c r="D548" s="225"/>
      <c r="E548" s="225"/>
      <c r="F548" s="219"/>
      <c r="G548" s="583" t="s">
        <v>207</v>
      </c>
      <c r="H548" s="575"/>
      <c r="I548" s="220">
        <v>927</v>
      </c>
      <c r="J548" s="221">
        <v>503</v>
      </c>
      <c r="K548" s="222">
        <v>6000501</v>
      </c>
      <c r="L548" s="220">
        <v>500</v>
      </c>
      <c r="M548" s="580"/>
      <c r="N548" s="581"/>
      <c r="O548" s="581"/>
      <c r="P548" s="582"/>
      <c r="Q548" s="223">
        <v>33122.3</v>
      </c>
      <c r="R548" s="223">
        <v>0</v>
      </c>
      <c r="S548" s="223">
        <v>0</v>
      </c>
      <c r="T548" s="223">
        <v>0</v>
      </c>
      <c r="U548" s="223">
        <v>33122.3</v>
      </c>
      <c r="V548" s="223">
        <v>0</v>
      </c>
      <c r="W548" s="216">
        <v>0</v>
      </c>
      <c r="X548" s="217">
        <v>0</v>
      </c>
      <c r="Y548" s="217">
        <v>0</v>
      </c>
      <c r="Z548" s="217">
        <v>33122300</v>
      </c>
      <c r="AA548" s="209"/>
    </row>
    <row r="549" spans="1:27" s="11" customFormat="1" ht="26.25" customHeight="1">
      <c r="A549" s="202"/>
      <c r="B549" s="218"/>
      <c r="C549" s="224"/>
      <c r="D549" s="225"/>
      <c r="E549" s="219"/>
      <c r="F549" s="579" t="s">
        <v>312</v>
      </c>
      <c r="G549" s="574"/>
      <c r="H549" s="575"/>
      <c r="I549" s="220">
        <v>927</v>
      </c>
      <c r="J549" s="221">
        <v>503</v>
      </c>
      <c r="K549" s="222">
        <v>6000502</v>
      </c>
      <c r="L549" s="220">
        <v>0</v>
      </c>
      <c r="M549" s="580"/>
      <c r="N549" s="581"/>
      <c r="O549" s="581"/>
      <c r="P549" s="582"/>
      <c r="Q549" s="223">
        <v>3063.1</v>
      </c>
      <c r="R549" s="223">
        <v>0</v>
      </c>
      <c r="S549" s="223">
        <v>0</v>
      </c>
      <c r="T549" s="223">
        <v>0</v>
      </c>
      <c r="U549" s="223">
        <v>0</v>
      </c>
      <c r="V549" s="223">
        <v>0</v>
      </c>
      <c r="W549" s="216">
        <v>0</v>
      </c>
      <c r="X549" s="217">
        <v>0</v>
      </c>
      <c r="Y549" s="217">
        <v>0</v>
      </c>
      <c r="Z549" s="217">
        <v>3063115.86</v>
      </c>
      <c r="AA549" s="209"/>
    </row>
    <row r="550" spans="1:27" s="11" customFormat="1" ht="25.5" customHeight="1">
      <c r="A550" s="202"/>
      <c r="B550" s="218"/>
      <c r="C550" s="224"/>
      <c r="D550" s="225"/>
      <c r="E550" s="225"/>
      <c r="F550" s="219"/>
      <c r="G550" s="583" t="s">
        <v>207</v>
      </c>
      <c r="H550" s="575"/>
      <c r="I550" s="220">
        <v>927</v>
      </c>
      <c r="J550" s="221">
        <v>503</v>
      </c>
      <c r="K550" s="222">
        <v>6000502</v>
      </c>
      <c r="L550" s="220">
        <v>500</v>
      </c>
      <c r="M550" s="580"/>
      <c r="N550" s="581"/>
      <c r="O550" s="581"/>
      <c r="P550" s="582"/>
      <c r="Q550" s="223">
        <v>3063.1</v>
      </c>
      <c r="R550" s="223">
        <v>0</v>
      </c>
      <c r="S550" s="223">
        <v>0</v>
      </c>
      <c r="T550" s="223">
        <v>0</v>
      </c>
      <c r="U550" s="223">
        <v>0</v>
      </c>
      <c r="V550" s="223">
        <v>0</v>
      </c>
      <c r="W550" s="216">
        <v>0</v>
      </c>
      <c r="X550" s="217">
        <v>0</v>
      </c>
      <c r="Y550" s="217">
        <v>0</v>
      </c>
      <c r="Z550" s="217">
        <v>3063115.86</v>
      </c>
      <c r="AA550" s="209"/>
    </row>
    <row r="551" spans="1:27" s="11" customFormat="1" ht="18" customHeight="1">
      <c r="A551" s="202"/>
      <c r="B551" s="218"/>
      <c r="C551" s="224"/>
      <c r="D551" s="225"/>
      <c r="E551" s="219"/>
      <c r="F551" s="579" t="s">
        <v>313</v>
      </c>
      <c r="G551" s="574"/>
      <c r="H551" s="575"/>
      <c r="I551" s="220">
        <v>927</v>
      </c>
      <c r="J551" s="221">
        <v>503</v>
      </c>
      <c r="K551" s="222">
        <v>6000503</v>
      </c>
      <c r="L551" s="220">
        <v>0</v>
      </c>
      <c r="M551" s="580"/>
      <c r="N551" s="581"/>
      <c r="O551" s="581"/>
      <c r="P551" s="582"/>
      <c r="Q551" s="223">
        <v>1825</v>
      </c>
      <c r="R551" s="223">
        <v>0</v>
      </c>
      <c r="S551" s="223">
        <v>0</v>
      </c>
      <c r="T551" s="223">
        <v>0</v>
      </c>
      <c r="U551" s="223">
        <v>0</v>
      </c>
      <c r="V551" s="223">
        <v>0</v>
      </c>
      <c r="W551" s="216">
        <v>0</v>
      </c>
      <c r="X551" s="217">
        <v>0</v>
      </c>
      <c r="Y551" s="217">
        <v>0</v>
      </c>
      <c r="Z551" s="217">
        <v>1825000</v>
      </c>
      <c r="AA551" s="209"/>
    </row>
    <row r="552" spans="1:27" s="11" customFormat="1" ht="27" customHeight="1">
      <c r="A552" s="202"/>
      <c r="B552" s="218"/>
      <c r="C552" s="224"/>
      <c r="D552" s="225"/>
      <c r="E552" s="225"/>
      <c r="F552" s="219"/>
      <c r="G552" s="583" t="s">
        <v>207</v>
      </c>
      <c r="H552" s="575"/>
      <c r="I552" s="220">
        <v>927</v>
      </c>
      <c r="J552" s="221">
        <v>503</v>
      </c>
      <c r="K552" s="222">
        <v>6000503</v>
      </c>
      <c r="L552" s="220">
        <v>500</v>
      </c>
      <c r="M552" s="580"/>
      <c r="N552" s="581"/>
      <c r="O552" s="581"/>
      <c r="P552" s="582"/>
      <c r="Q552" s="223">
        <v>1825</v>
      </c>
      <c r="R552" s="223">
        <v>0</v>
      </c>
      <c r="S552" s="223">
        <v>0</v>
      </c>
      <c r="T552" s="223">
        <v>0</v>
      </c>
      <c r="U552" s="223">
        <v>0</v>
      </c>
      <c r="V552" s="223">
        <v>0</v>
      </c>
      <c r="W552" s="216">
        <v>0</v>
      </c>
      <c r="X552" s="217">
        <v>0</v>
      </c>
      <c r="Y552" s="217">
        <v>0</v>
      </c>
      <c r="Z552" s="217">
        <v>1825000</v>
      </c>
      <c r="AA552" s="209"/>
    </row>
    <row r="553" spans="1:27" s="11" customFormat="1" ht="12" customHeight="1">
      <c r="A553" s="202"/>
      <c r="B553" s="218"/>
      <c r="C553" s="224"/>
      <c r="D553" s="225"/>
      <c r="E553" s="219"/>
      <c r="F553" s="579" t="s">
        <v>314</v>
      </c>
      <c r="G553" s="574"/>
      <c r="H553" s="575"/>
      <c r="I553" s="220">
        <v>927</v>
      </c>
      <c r="J553" s="221">
        <v>503</v>
      </c>
      <c r="K553" s="222">
        <v>6000504</v>
      </c>
      <c r="L553" s="220">
        <v>0</v>
      </c>
      <c r="M553" s="580"/>
      <c r="N553" s="581"/>
      <c r="O553" s="581"/>
      <c r="P553" s="582"/>
      <c r="Q553" s="223">
        <v>1000</v>
      </c>
      <c r="R553" s="223">
        <v>0</v>
      </c>
      <c r="S553" s="223">
        <v>0</v>
      </c>
      <c r="T553" s="223">
        <v>0</v>
      </c>
      <c r="U553" s="223">
        <v>0</v>
      </c>
      <c r="V553" s="223">
        <v>0</v>
      </c>
      <c r="W553" s="216">
        <v>0</v>
      </c>
      <c r="X553" s="217">
        <v>0</v>
      </c>
      <c r="Y553" s="217">
        <v>0</v>
      </c>
      <c r="Z553" s="217">
        <v>1000000</v>
      </c>
      <c r="AA553" s="209"/>
    </row>
    <row r="554" spans="1:27" s="11" customFormat="1" ht="25.5" customHeight="1">
      <c r="A554" s="202"/>
      <c r="B554" s="218"/>
      <c r="C554" s="224"/>
      <c r="D554" s="225"/>
      <c r="E554" s="225"/>
      <c r="F554" s="219"/>
      <c r="G554" s="583" t="s">
        <v>207</v>
      </c>
      <c r="H554" s="575"/>
      <c r="I554" s="220">
        <v>927</v>
      </c>
      <c r="J554" s="221">
        <v>503</v>
      </c>
      <c r="K554" s="222">
        <v>6000504</v>
      </c>
      <c r="L554" s="220">
        <v>500</v>
      </c>
      <c r="M554" s="580"/>
      <c r="N554" s="581"/>
      <c r="O554" s="581"/>
      <c r="P554" s="582"/>
      <c r="Q554" s="223">
        <v>1000</v>
      </c>
      <c r="R554" s="223">
        <v>0</v>
      </c>
      <c r="S554" s="223">
        <v>0</v>
      </c>
      <c r="T554" s="223">
        <v>0</v>
      </c>
      <c r="U554" s="223">
        <v>0</v>
      </c>
      <c r="V554" s="223">
        <v>0</v>
      </c>
      <c r="W554" s="216">
        <v>0</v>
      </c>
      <c r="X554" s="217">
        <v>0</v>
      </c>
      <c r="Y554" s="217">
        <v>0</v>
      </c>
      <c r="Z554" s="217">
        <v>1000000</v>
      </c>
      <c r="AA554" s="209"/>
    </row>
    <row r="555" spans="1:27" s="11" customFormat="1" ht="12" customHeight="1">
      <c r="A555" s="202"/>
      <c r="B555" s="218"/>
      <c r="C555" s="224"/>
      <c r="D555" s="225"/>
      <c r="E555" s="219"/>
      <c r="F555" s="579" t="s">
        <v>315</v>
      </c>
      <c r="G555" s="574"/>
      <c r="H555" s="575"/>
      <c r="I555" s="220">
        <v>927</v>
      </c>
      <c r="J555" s="221">
        <v>503</v>
      </c>
      <c r="K555" s="222">
        <v>6000505</v>
      </c>
      <c r="L555" s="220">
        <v>0</v>
      </c>
      <c r="M555" s="580"/>
      <c r="N555" s="581"/>
      <c r="O555" s="581"/>
      <c r="P555" s="582"/>
      <c r="Q555" s="223">
        <v>400</v>
      </c>
      <c r="R555" s="223">
        <v>0</v>
      </c>
      <c r="S555" s="223">
        <v>0</v>
      </c>
      <c r="T555" s="223">
        <v>0</v>
      </c>
      <c r="U555" s="223">
        <v>0</v>
      </c>
      <c r="V555" s="223">
        <v>400</v>
      </c>
      <c r="W555" s="216">
        <v>0</v>
      </c>
      <c r="X555" s="217">
        <v>0</v>
      </c>
      <c r="Y555" s="217">
        <v>0</v>
      </c>
      <c r="Z555" s="217">
        <v>400000</v>
      </c>
      <c r="AA555" s="209"/>
    </row>
    <row r="556" spans="1:27" s="11" customFormat="1" ht="24" customHeight="1">
      <c r="A556" s="202"/>
      <c r="B556" s="218"/>
      <c r="C556" s="224"/>
      <c r="D556" s="225"/>
      <c r="E556" s="225"/>
      <c r="F556" s="219"/>
      <c r="G556" s="583" t="s">
        <v>207</v>
      </c>
      <c r="H556" s="575"/>
      <c r="I556" s="220">
        <v>927</v>
      </c>
      <c r="J556" s="221">
        <v>503</v>
      </c>
      <c r="K556" s="222">
        <v>6000505</v>
      </c>
      <c r="L556" s="220">
        <v>500</v>
      </c>
      <c r="M556" s="580"/>
      <c r="N556" s="581"/>
      <c r="O556" s="581"/>
      <c r="P556" s="582"/>
      <c r="Q556" s="223">
        <v>400</v>
      </c>
      <c r="R556" s="223">
        <v>0</v>
      </c>
      <c r="S556" s="223">
        <v>0</v>
      </c>
      <c r="T556" s="223">
        <v>0</v>
      </c>
      <c r="U556" s="223">
        <v>0</v>
      </c>
      <c r="V556" s="223">
        <v>400</v>
      </c>
      <c r="W556" s="216">
        <v>0</v>
      </c>
      <c r="X556" s="217">
        <v>0</v>
      </c>
      <c r="Y556" s="217">
        <v>0</v>
      </c>
      <c r="Z556" s="217">
        <v>400000</v>
      </c>
      <c r="AA556" s="209"/>
    </row>
    <row r="557" spans="1:27" s="11" customFormat="1" ht="15.75" customHeight="1">
      <c r="A557" s="202"/>
      <c r="B557" s="218"/>
      <c r="C557" s="224"/>
      <c r="D557" s="225"/>
      <c r="E557" s="219"/>
      <c r="F557" s="579" t="s">
        <v>316</v>
      </c>
      <c r="G557" s="574"/>
      <c r="H557" s="575"/>
      <c r="I557" s="220">
        <v>927</v>
      </c>
      <c r="J557" s="221">
        <v>503</v>
      </c>
      <c r="K557" s="222">
        <v>6000506</v>
      </c>
      <c r="L557" s="220">
        <v>0</v>
      </c>
      <c r="M557" s="580"/>
      <c r="N557" s="581"/>
      <c r="O557" s="581"/>
      <c r="P557" s="582"/>
      <c r="Q557" s="223">
        <v>11524.3</v>
      </c>
      <c r="R557" s="223">
        <v>0</v>
      </c>
      <c r="S557" s="223">
        <v>0</v>
      </c>
      <c r="T557" s="223">
        <v>0</v>
      </c>
      <c r="U557" s="223">
        <v>0</v>
      </c>
      <c r="V557" s="223">
        <v>0</v>
      </c>
      <c r="W557" s="216">
        <v>0</v>
      </c>
      <c r="X557" s="217">
        <v>0</v>
      </c>
      <c r="Y557" s="217">
        <v>0</v>
      </c>
      <c r="Z557" s="217">
        <v>11524300</v>
      </c>
      <c r="AA557" s="209"/>
    </row>
    <row r="558" spans="1:27" s="11" customFormat="1" ht="24.75" customHeight="1">
      <c r="A558" s="202"/>
      <c r="B558" s="218"/>
      <c r="C558" s="224"/>
      <c r="D558" s="225"/>
      <c r="E558" s="225"/>
      <c r="F558" s="219"/>
      <c r="G558" s="583" t="s">
        <v>207</v>
      </c>
      <c r="H558" s="575"/>
      <c r="I558" s="220">
        <v>927</v>
      </c>
      <c r="J558" s="221">
        <v>503</v>
      </c>
      <c r="K558" s="222">
        <v>6000506</v>
      </c>
      <c r="L558" s="220">
        <v>500</v>
      </c>
      <c r="M558" s="580"/>
      <c r="N558" s="581"/>
      <c r="O558" s="581"/>
      <c r="P558" s="582"/>
      <c r="Q558" s="223">
        <v>11524.3</v>
      </c>
      <c r="R558" s="223">
        <v>0</v>
      </c>
      <c r="S558" s="223">
        <v>0</v>
      </c>
      <c r="T558" s="223">
        <v>0</v>
      </c>
      <c r="U558" s="223">
        <v>0</v>
      </c>
      <c r="V558" s="223">
        <v>0</v>
      </c>
      <c r="W558" s="216">
        <v>0</v>
      </c>
      <c r="X558" s="217">
        <v>0</v>
      </c>
      <c r="Y558" s="217">
        <v>0</v>
      </c>
      <c r="Z558" s="217">
        <v>11524300</v>
      </c>
      <c r="AA558" s="209"/>
    </row>
    <row r="559" spans="1:27" s="11" customFormat="1" ht="26.25" customHeight="1">
      <c r="A559" s="202"/>
      <c r="B559" s="218"/>
      <c r="C559" s="224"/>
      <c r="D559" s="225"/>
      <c r="E559" s="219"/>
      <c r="F559" s="579" t="s">
        <v>317</v>
      </c>
      <c r="G559" s="574"/>
      <c r="H559" s="575"/>
      <c r="I559" s="220">
        <v>927</v>
      </c>
      <c r="J559" s="221">
        <v>503</v>
      </c>
      <c r="K559" s="222">
        <v>6000507</v>
      </c>
      <c r="L559" s="220">
        <v>0</v>
      </c>
      <c r="M559" s="580"/>
      <c r="N559" s="581"/>
      <c r="O559" s="581"/>
      <c r="P559" s="582"/>
      <c r="Q559" s="223">
        <v>250</v>
      </c>
      <c r="R559" s="223">
        <v>0</v>
      </c>
      <c r="S559" s="223">
        <v>0</v>
      </c>
      <c r="T559" s="223">
        <v>0</v>
      </c>
      <c r="U559" s="223">
        <v>0</v>
      </c>
      <c r="V559" s="223">
        <v>0</v>
      </c>
      <c r="W559" s="216">
        <v>0</v>
      </c>
      <c r="X559" s="217">
        <v>0</v>
      </c>
      <c r="Y559" s="217">
        <v>0</v>
      </c>
      <c r="Z559" s="217">
        <v>250000</v>
      </c>
      <c r="AA559" s="209"/>
    </row>
    <row r="560" spans="1:27" s="11" customFormat="1" ht="28.5" customHeight="1">
      <c r="A560" s="202"/>
      <c r="B560" s="218"/>
      <c r="C560" s="224"/>
      <c r="D560" s="225"/>
      <c r="E560" s="225"/>
      <c r="F560" s="219"/>
      <c r="G560" s="583" t="s">
        <v>207</v>
      </c>
      <c r="H560" s="575"/>
      <c r="I560" s="220">
        <v>927</v>
      </c>
      <c r="J560" s="221">
        <v>503</v>
      </c>
      <c r="K560" s="222">
        <v>6000507</v>
      </c>
      <c r="L560" s="220">
        <v>500</v>
      </c>
      <c r="M560" s="580"/>
      <c r="N560" s="581"/>
      <c r="O560" s="581"/>
      <c r="P560" s="582"/>
      <c r="Q560" s="223">
        <v>250</v>
      </c>
      <c r="R560" s="223">
        <v>0</v>
      </c>
      <c r="S560" s="223">
        <v>0</v>
      </c>
      <c r="T560" s="223">
        <v>0</v>
      </c>
      <c r="U560" s="223">
        <v>0</v>
      </c>
      <c r="V560" s="223">
        <v>0</v>
      </c>
      <c r="W560" s="216">
        <v>0</v>
      </c>
      <c r="X560" s="217">
        <v>0</v>
      </c>
      <c r="Y560" s="217">
        <v>0</v>
      </c>
      <c r="Z560" s="217">
        <v>250000</v>
      </c>
      <c r="AA560" s="209"/>
    </row>
    <row r="561" spans="1:27" s="11" customFormat="1" ht="21.75" customHeight="1">
      <c r="A561" s="202"/>
      <c r="B561" s="218"/>
      <c r="C561" s="224"/>
      <c r="D561" s="225"/>
      <c r="E561" s="219"/>
      <c r="F561" s="579" t="s">
        <v>318</v>
      </c>
      <c r="G561" s="574"/>
      <c r="H561" s="575"/>
      <c r="I561" s="220">
        <v>927</v>
      </c>
      <c r="J561" s="221">
        <v>503</v>
      </c>
      <c r="K561" s="222">
        <v>6000508</v>
      </c>
      <c r="L561" s="220">
        <v>0</v>
      </c>
      <c r="M561" s="580"/>
      <c r="N561" s="581"/>
      <c r="O561" s="581"/>
      <c r="P561" s="582"/>
      <c r="Q561" s="223">
        <v>5383.5</v>
      </c>
      <c r="R561" s="223">
        <v>0</v>
      </c>
      <c r="S561" s="223">
        <v>0</v>
      </c>
      <c r="T561" s="223">
        <v>0</v>
      </c>
      <c r="U561" s="223">
        <v>0</v>
      </c>
      <c r="V561" s="223">
        <v>350</v>
      </c>
      <c r="W561" s="216">
        <v>0</v>
      </c>
      <c r="X561" s="217">
        <v>0</v>
      </c>
      <c r="Y561" s="217">
        <v>0</v>
      </c>
      <c r="Z561" s="217">
        <v>5383430</v>
      </c>
      <c r="AA561" s="209"/>
    </row>
    <row r="562" spans="1:27" s="11" customFormat="1" ht="30" customHeight="1">
      <c r="A562" s="202"/>
      <c r="B562" s="218"/>
      <c r="C562" s="224"/>
      <c r="D562" s="225"/>
      <c r="E562" s="225"/>
      <c r="F562" s="219"/>
      <c r="G562" s="583" t="s">
        <v>207</v>
      </c>
      <c r="H562" s="575"/>
      <c r="I562" s="220">
        <v>927</v>
      </c>
      <c r="J562" s="221">
        <v>503</v>
      </c>
      <c r="K562" s="222">
        <v>6000508</v>
      </c>
      <c r="L562" s="220">
        <v>500</v>
      </c>
      <c r="M562" s="580"/>
      <c r="N562" s="581"/>
      <c r="O562" s="581"/>
      <c r="P562" s="582"/>
      <c r="Q562" s="223">
        <v>5383.5</v>
      </c>
      <c r="R562" s="223">
        <v>0</v>
      </c>
      <c r="S562" s="223">
        <v>0</v>
      </c>
      <c r="T562" s="223">
        <v>0</v>
      </c>
      <c r="U562" s="223">
        <v>0</v>
      </c>
      <c r="V562" s="223">
        <v>350</v>
      </c>
      <c r="W562" s="216">
        <v>0</v>
      </c>
      <c r="X562" s="217">
        <v>0</v>
      </c>
      <c r="Y562" s="217">
        <v>0</v>
      </c>
      <c r="Z562" s="217">
        <v>5383430</v>
      </c>
      <c r="AA562" s="209"/>
    </row>
    <row r="563" spans="1:27" s="11" customFormat="1" ht="12" customHeight="1">
      <c r="A563" s="202"/>
      <c r="B563" s="218"/>
      <c r="C563" s="224"/>
      <c r="D563" s="225"/>
      <c r="E563" s="219"/>
      <c r="F563" s="579" t="s">
        <v>319</v>
      </c>
      <c r="G563" s="574"/>
      <c r="H563" s="575"/>
      <c r="I563" s="220">
        <v>927</v>
      </c>
      <c r="J563" s="221">
        <v>503</v>
      </c>
      <c r="K563" s="222">
        <v>6000509</v>
      </c>
      <c r="L563" s="220">
        <v>0</v>
      </c>
      <c r="M563" s="580"/>
      <c r="N563" s="581"/>
      <c r="O563" s="581"/>
      <c r="P563" s="582"/>
      <c r="Q563" s="223">
        <v>3770</v>
      </c>
      <c r="R563" s="223">
        <v>0</v>
      </c>
      <c r="S563" s="223">
        <v>0</v>
      </c>
      <c r="T563" s="223">
        <v>0</v>
      </c>
      <c r="U563" s="223">
        <v>0</v>
      </c>
      <c r="V563" s="223">
        <v>0</v>
      </c>
      <c r="W563" s="216">
        <v>0</v>
      </c>
      <c r="X563" s="217">
        <v>0</v>
      </c>
      <c r="Y563" s="217">
        <v>0</v>
      </c>
      <c r="Z563" s="217">
        <v>3770000</v>
      </c>
      <c r="AA563" s="209"/>
    </row>
    <row r="564" spans="1:27" s="11" customFormat="1" ht="26.25" customHeight="1">
      <c r="A564" s="202"/>
      <c r="B564" s="218"/>
      <c r="C564" s="224"/>
      <c r="D564" s="225"/>
      <c r="E564" s="225"/>
      <c r="F564" s="219"/>
      <c r="G564" s="583" t="s">
        <v>207</v>
      </c>
      <c r="H564" s="575"/>
      <c r="I564" s="220">
        <v>927</v>
      </c>
      <c r="J564" s="221">
        <v>503</v>
      </c>
      <c r="K564" s="222">
        <v>6000509</v>
      </c>
      <c r="L564" s="220">
        <v>500</v>
      </c>
      <c r="M564" s="580"/>
      <c r="N564" s="581"/>
      <c r="O564" s="581"/>
      <c r="P564" s="582"/>
      <c r="Q564" s="223">
        <v>3770</v>
      </c>
      <c r="R564" s="223">
        <v>0</v>
      </c>
      <c r="S564" s="223">
        <v>0</v>
      </c>
      <c r="T564" s="223">
        <v>0</v>
      </c>
      <c r="U564" s="223">
        <v>0</v>
      </c>
      <c r="V564" s="223">
        <v>0</v>
      </c>
      <c r="W564" s="216">
        <v>0</v>
      </c>
      <c r="X564" s="217">
        <v>0</v>
      </c>
      <c r="Y564" s="217">
        <v>0</v>
      </c>
      <c r="Z564" s="217">
        <v>3770000</v>
      </c>
      <c r="AA564" s="209"/>
    </row>
    <row r="565" spans="1:27" s="11" customFormat="1" ht="12" customHeight="1">
      <c r="A565" s="202"/>
      <c r="B565" s="218"/>
      <c r="C565" s="224"/>
      <c r="D565" s="225"/>
      <c r="E565" s="219"/>
      <c r="F565" s="579" t="s">
        <v>320</v>
      </c>
      <c r="G565" s="574"/>
      <c r="H565" s="575"/>
      <c r="I565" s="220">
        <v>927</v>
      </c>
      <c r="J565" s="221">
        <v>503</v>
      </c>
      <c r="K565" s="222">
        <v>6000510</v>
      </c>
      <c r="L565" s="220">
        <v>0</v>
      </c>
      <c r="M565" s="580"/>
      <c r="N565" s="581"/>
      <c r="O565" s="581"/>
      <c r="P565" s="582"/>
      <c r="Q565" s="223">
        <v>1255.7</v>
      </c>
      <c r="R565" s="223">
        <v>0</v>
      </c>
      <c r="S565" s="223">
        <v>0</v>
      </c>
      <c r="T565" s="223">
        <v>0</v>
      </c>
      <c r="U565" s="223">
        <v>0</v>
      </c>
      <c r="V565" s="223">
        <v>0</v>
      </c>
      <c r="W565" s="216">
        <v>0</v>
      </c>
      <c r="X565" s="217">
        <v>0</v>
      </c>
      <c r="Y565" s="217">
        <v>0</v>
      </c>
      <c r="Z565" s="217">
        <v>1255700</v>
      </c>
      <c r="AA565" s="209"/>
    </row>
    <row r="566" spans="1:27" s="11" customFormat="1" ht="25.5" customHeight="1">
      <c r="A566" s="202"/>
      <c r="B566" s="218"/>
      <c r="C566" s="224"/>
      <c r="D566" s="225"/>
      <c r="E566" s="225"/>
      <c r="F566" s="219"/>
      <c r="G566" s="583" t="s">
        <v>207</v>
      </c>
      <c r="H566" s="575"/>
      <c r="I566" s="220">
        <v>927</v>
      </c>
      <c r="J566" s="221">
        <v>503</v>
      </c>
      <c r="K566" s="222">
        <v>6000510</v>
      </c>
      <c r="L566" s="220">
        <v>500</v>
      </c>
      <c r="M566" s="580"/>
      <c r="N566" s="581"/>
      <c r="O566" s="581"/>
      <c r="P566" s="582"/>
      <c r="Q566" s="223">
        <v>1255.7</v>
      </c>
      <c r="R566" s="223">
        <v>0</v>
      </c>
      <c r="S566" s="223">
        <v>0</v>
      </c>
      <c r="T566" s="223">
        <v>0</v>
      </c>
      <c r="U566" s="223">
        <v>0</v>
      </c>
      <c r="V566" s="223">
        <v>0</v>
      </c>
      <c r="W566" s="216">
        <v>0</v>
      </c>
      <c r="X566" s="217">
        <v>0</v>
      </c>
      <c r="Y566" s="217">
        <v>0</v>
      </c>
      <c r="Z566" s="217">
        <v>1255700</v>
      </c>
      <c r="AA566" s="209"/>
    </row>
    <row r="567" spans="1:27" s="11" customFormat="1" ht="18.75" customHeight="1">
      <c r="A567" s="202"/>
      <c r="B567" s="218"/>
      <c r="C567" s="224"/>
      <c r="D567" s="225"/>
      <c r="E567" s="219"/>
      <c r="F567" s="579" t="s">
        <v>321</v>
      </c>
      <c r="G567" s="574"/>
      <c r="H567" s="575"/>
      <c r="I567" s="220">
        <v>927</v>
      </c>
      <c r="J567" s="221">
        <v>503</v>
      </c>
      <c r="K567" s="222">
        <v>6000511</v>
      </c>
      <c r="L567" s="220">
        <v>0</v>
      </c>
      <c r="M567" s="580"/>
      <c r="N567" s="581"/>
      <c r="O567" s="581"/>
      <c r="P567" s="582"/>
      <c r="Q567" s="223">
        <v>6885.3</v>
      </c>
      <c r="R567" s="223">
        <v>0</v>
      </c>
      <c r="S567" s="223">
        <v>0</v>
      </c>
      <c r="T567" s="223">
        <v>0</v>
      </c>
      <c r="U567" s="223">
        <v>0</v>
      </c>
      <c r="V567" s="223">
        <v>0</v>
      </c>
      <c r="W567" s="216">
        <v>0</v>
      </c>
      <c r="X567" s="217">
        <v>0</v>
      </c>
      <c r="Y567" s="217">
        <v>0</v>
      </c>
      <c r="Z567" s="217">
        <v>6885300</v>
      </c>
      <c r="AA567" s="209"/>
    </row>
    <row r="568" spans="1:27" s="11" customFormat="1" ht="23.25" customHeight="1">
      <c r="A568" s="202"/>
      <c r="B568" s="218"/>
      <c r="C568" s="224"/>
      <c r="D568" s="225"/>
      <c r="E568" s="225"/>
      <c r="F568" s="219"/>
      <c r="G568" s="583" t="s">
        <v>207</v>
      </c>
      <c r="H568" s="575"/>
      <c r="I568" s="220">
        <v>927</v>
      </c>
      <c r="J568" s="221">
        <v>503</v>
      </c>
      <c r="K568" s="222">
        <v>6000511</v>
      </c>
      <c r="L568" s="220">
        <v>500</v>
      </c>
      <c r="M568" s="580"/>
      <c r="N568" s="581"/>
      <c r="O568" s="581"/>
      <c r="P568" s="582"/>
      <c r="Q568" s="223">
        <v>6885.3</v>
      </c>
      <c r="R568" s="223">
        <v>0</v>
      </c>
      <c r="S568" s="223">
        <v>0</v>
      </c>
      <c r="T568" s="223">
        <v>0</v>
      </c>
      <c r="U568" s="223">
        <v>0</v>
      </c>
      <c r="V568" s="223">
        <v>0</v>
      </c>
      <c r="W568" s="216">
        <v>0</v>
      </c>
      <c r="X568" s="217">
        <v>0</v>
      </c>
      <c r="Y568" s="217">
        <v>0</v>
      </c>
      <c r="Z568" s="217">
        <v>6885300</v>
      </c>
      <c r="AA568" s="209"/>
    </row>
    <row r="569" spans="1:27" s="11" customFormat="1" ht="24.75" customHeight="1">
      <c r="A569" s="202"/>
      <c r="B569" s="218"/>
      <c r="C569" s="224"/>
      <c r="D569" s="225"/>
      <c r="E569" s="219"/>
      <c r="F569" s="579" t="s">
        <v>322</v>
      </c>
      <c r="G569" s="574"/>
      <c r="H569" s="575"/>
      <c r="I569" s="220">
        <v>927</v>
      </c>
      <c r="J569" s="221">
        <v>503</v>
      </c>
      <c r="K569" s="222">
        <v>6000512</v>
      </c>
      <c r="L569" s="220">
        <v>0</v>
      </c>
      <c r="M569" s="580"/>
      <c r="N569" s="581"/>
      <c r="O569" s="581"/>
      <c r="P569" s="582"/>
      <c r="Q569" s="223">
        <v>718.8</v>
      </c>
      <c r="R569" s="223">
        <v>0</v>
      </c>
      <c r="S569" s="223">
        <v>0</v>
      </c>
      <c r="T569" s="223">
        <v>0</v>
      </c>
      <c r="U569" s="223">
        <v>0</v>
      </c>
      <c r="V569" s="223">
        <v>0</v>
      </c>
      <c r="W569" s="216">
        <v>0</v>
      </c>
      <c r="X569" s="217">
        <v>0</v>
      </c>
      <c r="Y569" s="217">
        <v>0</v>
      </c>
      <c r="Z569" s="217">
        <v>718800</v>
      </c>
      <c r="AA569" s="209"/>
    </row>
    <row r="570" spans="1:27" s="11" customFormat="1" ht="25.5" customHeight="1">
      <c r="A570" s="202"/>
      <c r="B570" s="218"/>
      <c r="C570" s="224"/>
      <c r="D570" s="225"/>
      <c r="E570" s="225"/>
      <c r="F570" s="219"/>
      <c r="G570" s="583" t="s">
        <v>207</v>
      </c>
      <c r="H570" s="575"/>
      <c r="I570" s="220">
        <v>927</v>
      </c>
      <c r="J570" s="221">
        <v>503</v>
      </c>
      <c r="K570" s="222">
        <v>6000512</v>
      </c>
      <c r="L570" s="220">
        <v>500</v>
      </c>
      <c r="M570" s="580"/>
      <c r="N570" s="581"/>
      <c r="O570" s="581"/>
      <c r="P570" s="582"/>
      <c r="Q570" s="223">
        <v>718.8</v>
      </c>
      <c r="R570" s="223">
        <v>0</v>
      </c>
      <c r="S570" s="223">
        <v>0</v>
      </c>
      <c r="T570" s="223">
        <v>0</v>
      </c>
      <c r="U570" s="223">
        <v>0</v>
      </c>
      <c r="V570" s="223">
        <v>0</v>
      </c>
      <c r="W570" s="216">
        <v>0</v>
      </c>
      <c r="X570" s="217">
        <v>0</v>
      </c>
      <c r="Y570" s="217">
        <v>0</v>
      </c>
      <c r="Z570" s="217">
        <v>718800</v>
      </c>
      <c r="AA570" s="209"/>
    </row>
    <row r="571" spans="1:27" s="11" customFormat="1" ht="41.25" customHeight="1">
      <c r="A571" s="202"/>
      <c r="B571" s="218"/>
      <c r="C571" s="224"/>
      <c r="D571" s="225"/>
      <c r="E571" s="219"/>
      <c r="F571" s="579" t="s">
        <v>323</v>
      </c>
      <c r="G571" s="574"/>
      <c r="H571" s="575"/>
      <c r="I571" s="220">
        <v>927</v>
      </c>
      <c r="J571" s="221">
        <v>503</v>
      </c>
      <c r="K571" s="222">
        <v>6000513</v>
      </c>
      <c r="L571" s="220">
        <v>0</v>
      </c>
      <c r="M571" s="580"/>
      <c r="N571" s="581"/>
      <c r="O571" s="581"/>
      <c r="P571" s="582"/>
      <c r="Q571" s="223">
        <v>2500</v>
      </c>
      <c r="R571" s="223">
        <v>0</v>
      </c>
      <c r="S571" s="223">
        <v>0</v>
      </c>
      <c r="T571" s="223">
        <v>0</v>
      </c>
      <c r="U571" s="223">
        <v>0</v>
      </c>
      <c r="V571" s="223">
        <v>0</v>
      </c>
      <c r="W571" s="216">
        <v>0</v>
      </c>
      <c r="X571" s="217">
        <v>0</v>
      </c>
      <c r="Y571" s="217">
        <v>0</v>
      </c>
      <c r="Z571" s="217">
        <v>2500000</v>
      </c>
      <c r="AA571" s="209"/>
    </row>
    <row r="572" spans="1:27" s="11" customFormat="1" ht="27.75" customHeight="1">
      <c r="A572" s="202"/>
      <c r="B572" s="218"/>
      <c r="C572" s="224"/>
      <c r="D572" s="225"/>
      <c r="E572" s="225"/>
      <c r="F572" s="219"/>
      <c r="G572" s="583" t="s">
        <v>207</v>
      </c>
      <c r="H572" s="575"/>
      <c r="I572" s="220">
        <v>927</v>
      </c>
      <c r="J572" s="221">
        <v>503</v>
      </c>
      <c r="K572" s="222">
        <v>6000513</v>
      </c>
      <c r="L572" s="220">
        <v>500</v>
      </c>
      <c r="M572" s="580"/>
      <c r="N572" s="581"/>
      <c r="O572" s="581"/>
      <c r="P572" s="582"/>
      <c r="Q572" s="223">
        <v>2500</v>
      </c>
      <c r="R572" s="223">
        <v>0</v>
      </c>
      <c r="S572" s="223">
        <v>0</v>
      </c>
      <c r="T572" s="223">
        <v>0</v>
      </c>
      <c r="U572" s="223">
        <v>0</v>
      </c>
      <c r="V572" s="223">
        <v>0</v>
      </c>
      <c r="W572" s="216">
        <v>0</v>
      </c>
      <c r="X572" s="217">
        <v>0</v>
      </c>
      <c r="Y572" s="217">
        <v>0</v>
      </c>
      <c r="Z572" s="217">
        <v>2500000</v>
      </c>
      <c r="AA572" s="209"/>
    </row>
    <row r="573" spans="1:27" s="11" customFormat="1" ht="30" customHeight="1">
      <c r="A573" s="202"/>
      <c r="B573" s="218"/>
      <c r="C573" s="224"/>
      <c r="D573" s="225"/>
      <c r="E573" s="219"/>
      <c r="F573" s="579" t="s">
        <v>324</v>
      </c>
      <c r="G573" s="574"/>
      <c r="H573" s="575"/>
      <c r="I573" s="220">
        <v>927</v>
      </c>
      <c r="J573" s="221">
        <v>503</v>
      </c>
      <c r="K573" s="222">
        <v>6000514</v>
      </c>
      <c r="L573" s="220">
        <v>0</v>
      </c>
      <c r="M573" s="580"/>
      <c r="N573" s="581"/>
      <c r="O573" s="581"/>
      <c r="P573" s="582"/>
      <c r="Q573" s="223">
        <v>6342</v>
      </c>
      <c r="R573" s="223">
        <v>0</v>
      </c>
      <c r="S573" s="223">
        <v>0</v>
      </c>
      <c r="T573" s="223">
        <v>0</v>
      </c>
      <c r="U573" s="223">
        <v>0</v>
      </c>
      <c r="V573" s="223">
        <v>0</v>
      </c>
      <c r="W573" s="216">
        <v>0</v>
      </c>
      <c r="X573" s="217">
        <v>0</v>
      </c>
      <c r="Y573" s="217">
        <v>0</v>
      </c>
      <c r="Z573" s="217">
        <v>6342000</v>
      </c>
      <c r="AA573" s="209"/>
    </row>
    <row r="574" spans="1:27" s="11" customFormat="1" ht="34.5" customHeight="1">
      <c r="A574" s="202"/>
      <c r="B574" s="218"/>
      <c r="C574" s="224"/>
      <c r="D574" s="225"/>
      <c r="E574" s="225"/>
      <c r="F574" s="219"/>
      <c r="G574" s="583" t="s">
        <v>207</v>
      </c>
      <c r="H574" s="575"/>
      <c r="I574" s="220">
        <v>927</v>
      </c>
      <c r="J574" s="221">
        <v>503</v>
      </c>
      <c r="K574" s="222">
        <v>6000514</v>
      </c>
      <c r="L574" s="220">
        <v>500</v>
      </c>
      <c r="M574" s="580"/>
      <c r="N574" s="581"/>
      <c r="O574" s="581"/>
      <c r="P574" s="582"/>
      <c r="Q574" s="223">
        <v>6342</v>
      </c>
      <c r="R574" s="223">
        <v>0</v>
      </c>
      <c r="S574" s="223">
        <v>0</v>
      </c>
      <c r="T574" s="223">
        <v>0</v>
      </c>
      <c r="U574" s="223">
        <v>0</v>
      </c>
      <c r="V574" s="223">
        <v>0</v>
      </c>
      <c r="W574" s="216">
        <v>0</v>
      </c>
      <c r="X574" s="217">
        <v>0</v>
      </c>
      <c r="Y574" s="217">
        <v>0</v>
      </c>
      <c r="Z574" s="217">
        <v>6342000</v>
      </c>
      <c r="AA574" s="209"/>
    </row>
    <row r="575" spans="1:27" s="11" customFormat="1" ht="31.5" customHeight="1">
      <c r="A575" s="202"/>
      <c r="B575" s="218"/>
      <c r="C575" s="211"/>
      <c r="D575" s="579" t="s">
        <v>270</v>
      </c>
      <c r="E575" s="574"/>
      <c r="F575" s="574"/>
      <c r="G575" s="574"/>
      <c r="H575" s="575"/>
      <c r="I575" s="220">
        <v>927</v>
      </c>
      <c r="J575" s="221">
        <v>503</v>
      </c>
      <c r="K575" s="222">
        <v>7950000</v>
      </c>
      <c r="L575" s="220">
        <v>0</v>
      </c>
      <c r="M575" s="580"/>
      <c r="N575" s="581"/>
      <c r="O575" s="581"/>
      <c r="P575" s="582"/>
      <c r="Q575" s="223">
        <v>5475.4</v>
      </c>
      <c r="R575" s="223">
        <v>0</v>
      </c>
      <c r="S575" s="223">
        <v>0</v>
      </c>
      <c r="T575" s="223">
        <v>0</v>
      </c>
      <c r="U575" s="223">
        <v>0</v>
      </c>
      <c r="V575" s="223">
        <v>5475.4</v>
      </c>
      <c r="W575" s="216">
        <v>0</v>
      </c>
      <c r="X575" s="217">
        <v>0</v>
      </c>
      <c r="Y575" s="217">
        <v>0</v>
      </c>
      <c r="Z575" s="217">
        <v>5475426</v>
      </c>
      <c r="AA575" s="209"/>
    </row>
    <row r="576" spans="1:27" s="11" customFormat="1" ht="63.75" customHeight="1">
      <c r="A576" s="202"/>
      <c r="B576" s="218"/>
      <c r="C576" s="224"/>
      <c r="D576" s="225"/>
      <c r="E576" s="219"/>
      <c r="F576" s="579" t="s">
        <v>325</v>
      </c>
      <c r="G576" s="574"/>
      <c r="H576" s="575"/>
      <c r="I576" s="220">
        <v>927</v>
      </c>
      <c r="J576" s="221">
        <v>503</v>
      </c>
      <c r="K576" s="222">
        <v>7950024</v>
      </c>
      <c r="L576" s="220">
        <v>0</v>
      </c>
      <c r="M576" s="580"/>
      <c r="N576" s="581"/>
      <c r="O576" s="581"/>
      <c r="P576" s="582"/>
      <c r="Q576" s="223">
        <v>5475.4</v>
      </c>
      <c r="R576" s="223">
        <v>0</v>
      </c>
      <c r="S576" s="223">
        <v>0</v>
      </c>
      <c r="T576" s="223">
        <v>0</v>
      </c>
      <c r="U576" s="223">
        <v>0</v>
      </c>
      <c r="V576" s="223">
        <v>5475.4</v>
      </c>
      <c r="W576" s="216">
        <v>0</v>
      </c>
      <c r="X576" s="217">
        <v>0</v>
      </c>
      <c r="Y576" s="217">
        <v>0</v>
      </c>
      <c r="Z576" s="217">
        <v>5475426</v>
      </c>
      <c r="AA576" s="209"/>
    </row>
    <row r="577" spans="1:27" s="11" customFormat="1" ht="24" customHeight="1">
      <c r="A577" s="202"/>
      <c r="B577" s="218"/>
      <c r="C577" s="224"/>
      <c r="D577" s="225"/>
      <c r="E577" s="225"/>
      <c r="F577" s="219"/>
      <c r="G577" s="583" t="s">
        <v>207</v>
      </c>
      <c r="H577" s="575"/>
      <c r="I577" s="220">
        <v>927</v>
      </c>
      <c r="J577" s="221">
        <v>503</v>
      </c>
      <c r="K577" s="222">
        <v>7950024</v>
      </c>
      <c r="L577" s="220">
        <v>500</v>
      </c>
      <c r="M577" s="580"/>
      <c r="N577" s="581"/>
      <c r="O577" s="581"/>
      <c r="P577" s="582"/>
      <c r="Q577" s="223">
        <v>5475.4</v>
      </c>
      <c r="R577" s="223">
        <v>0</v>
      </c>
      <c r="S577" s="223">
        <v>0</v>
      </c>
      <c r="T577" s="223">
        <v>0</v>
      </c>
      <c r="U577" s="223">
        <v>0</v>
      </c>
      <c r="V577" s="223">
        <v>5475.4</v>
      </c>
      <c r="W577" s="216">
        <v>0</v>
      </c>
      <c r="X577" s="217">
        <v>0</v>
      </c>
      <c r="Y577" s="217">
        <v>0</v>
      </c>
      <c r="Z577" s="217">
        <v>5475426</v>
      </c>
      <c r="AA577" s="209"/>
    </row>
    <row r="578" spans="1:27" s="11" customFormat="1" ht="12" customHeight="1">
      <c r="A578" s="202"/>
      <c r="B578" s="210"/>
      <c r="C578" s="573" t="s">
        <v>327</v>
      </c>
      <c r="D578" s="574"/>
      <c r="E578" s="574"/>
      <c r="F578" s="574"/>
      <c r="G578" s="574"/>
      <c r="H578" s="575"/>
      <c r="I578" s="212">
        <v>927</v>
      </c>
      <c r="J578" s="213">
        <v>701</v>
      </c>
      <c r="K578" s="214">
        <v>0</v>
      </c>
      <c r="L578" s="212">
        <v>0</v>
      </c>
      <c r="M578" s="576"/>
      <c r="N578" s="577"/>
      <c r="O578" s="577"/>
      <c r="P578" s="578"/>
      <c r="Q578" s="215">
        <v>43897</v>
      </c>
      <c r="R578" s="215">
        <v>0</v>
      </c>
      <c r="S578" s="215">
        <v>0</v>
      </c>
      <c r="T578" s="215">
        <v>0</v>
      </c>
      <c r="U578" s="215">
        <v>37681.2</v>
      </c>
      <c r="V578" s="215">
        <v>0</v>
      </c>
      <c r="W578" s="216">
        <v>0</v>
      </c>
      <c r="X578" s="217">
        <v>0</v>
      </c>
      <c r="Y578" s="217">
        <v>0</v>
      </c>
      <c r="Z578" s="217">
        <v>43897000</v>
      </c>
      <c r="AA578" s="209"/>
    </row>
    <row r="579" spans="1:27" s="11" customFormat="1" ht="22.5" customHeight="1">
      <c r="A579" s="202"/>
      <c r="B579" s="218"/>
      <c r="C579" s="211"/>
      <c r="D579" s="579" t="s">
        <v>328</v>
      </c>
      <c r="E579" s="574"/>
      <c r="F579" s="574"/>
      <c r="G579" s="574"/>
      <c r="H579" s="575"/>
      <c r="I579" s="220">
        <v>927</v>
      </c>
      <c r="J579" s="221">
        <v>701</v>
      </c>
      <c r="K579" s="222">
        <v>4200000</v>
      </c>
      <c r="L579" s="220">
        <v>0</v>
      </c>
      <c r="M579" s="580"/>
      <c r="N579" s="581"/>
      <c r="O579" s="581"/>
      <c r="P579" s="582"/>
      <c r="Q579" s="223">
        <v>43897</v>
      </c>
      <c r="R579" s="223">
        <v>0</v>
      </c>
      <c r="S579" s="223">
        <v>0</v>
      </c>
      <c r="T579" s="223">
        <v>0</v>
      </c>
      <c r="U579" s="223">
        <v>37681.2</v>
      </c>
      <c r="V579" s="223">
        <v>0</v>
      </c>
      <c r="W579" s="216">
        <v>0</v>
      </c>
      <c r="X579" s="217">
        <v>0</v>
      </c>
      <c r="Y579" s="217">
        <v>0</v>
      </c>
      <c r="Z579" s="217">
        <v>43897000</v>
      </c>
      <c r="AA579" s="209"/>
    </row>
    <row r="580" spans="1:27" s="11" customFormat="1" ht="30" customHeight="1">
      <c r="A580" s="202"/>
      <c r="B580" s="218"/>
      <c r="C580" s="224"/>
      <c r="D580" s="219"/>
      <c r="E580" s="579" t="s">
        <v>249</v>
      </c>
      <c r="F580" s="574"/>
      <c r="G580" s="574"/>
      <c r="H580" s="575"/>
      <c r="I580" s="220">
        <v>927</v>
      </c>
      <c r="J580" s="221">
        <v>701</v>
      </c>
      <c r="K580" s="222">
        <v>4209900</v>
      </c>
      <c r="L580" s="220">
        <v>0</v>
      </c>
      <c r="M580" s="580"/>
      <c r="N580" s="581"/>
      <c r="O580" s="581"/>
      <c r="P580" s="582"/>
      <c r="Q580" s="223">
        <v>43897</v>
      </c>
      <c r="R580" s="223">
        <v>0</v>
      </c>
      <c r="S580" s="223">
        <v>0</v>
      </c>
      <c r="T580" s="223">
        <v>0</v>
      </c>
      <c r="U580" s="223">
        <v>37681.2</v>
      </c>
      <c r="V580" s="223">
        <v>0</v>
      </c>
      <c r="W580" s="216">
        <v>0</v>
      </c>
      <c r="X580" s="217">
        <v>0</v>
      </c>
      <c r="Y580" s="217">
        <v>0</v>
      </c>
      <c r="Z580" s="217">
        <v>43897000</v>
      </c>
      <c r="AA580" s="209"/>
    </row>
    <row r="581" spans="1:27" s="11" customFormat="1" ht="38.25" customHeight="1">
      <c r="A581" s="202"/>
      <c r="B581" s="218"/>
      <c r="C581" s="224"/>
      <c r="D581" s="225"/>
      <c r="E581" s="219"/>
      <c r="F581" s="579" t="s">
        <v>331</v>
      </c>
      <c r="G581" s="574"/>
      <c r="H581" s="575"/>
      <c r="I581" s="220">
        <v>927</v>
      </c>
      <c r="J581" s="221">
        <v>701</v>
      </c>
      <c r="K581" s="222">
        <v>4209903</v>
      </c>
      <c r="L581" s="220">
        <v>0</v>
      </c>
      <c r="M581" s="580"/>
      <c r="N581" s="581"/>
      <c r="O581" s="581"/>
      <c r="P581" s="582"/>
      <c r="Q581" s="223">
        <v>2846.1</v>
      </c>
      <c r="R581" s="223">
        <v>0</v>
      </c>
      <c r="S581" s="223">
        <v>0</v>
      </c>
      <c r="T581" s="223">
        <v>0</v>
      </c>
      <c r="U581" s="223">
        <v>0</v>
      </c>
      <c r="V581" s="223">
        <v>0</v>
      </c>
      <c r="W581" s="216">
        <v>0</v>
      </c>
      <c r="X581" s="217">
        <v>0</v>
      </c>
      <c r="Y581" s="217">
        <v>0</v>
      </c>
      <c r="Z581" s="217">
        <v>2846100</v>
      </c>
      <c r="AA581" s="209"/>
    </row>
    <row r="582" spans="1:27" s="11" customFormat="1" ht="27.75" customHeight="1">
      <c r="A582" s="202"/>
      <c r="B582" s="218"/>
      <c r="C582" s="224"/>
      <c r="D582" s="225"/>
      <c r="E582" s="225"/>
      <c r="F582" s="219"/>
      <c r="G582" s="583" t="s">
        <v>497</v>
      </c>
      <c r="H582" s="575"/>
      <c r="I582" s="220">
        <v>927</v>
      </c>
      <c r="J582" s="221">
        <v>701</v>
      </c>
      <c r="K582" s="222">
        <v>4209903</v>
      </c>
      <c r="L582" s="220">
        <v>1</v>
      </c>
      <c r="M582" s="580"/>
      <c r="N582" s="581"/>
      <c r="O582" s="581"/>
      <c r="P582" s="582"/>
      <c r="Q582" s="223">
        <v>2846.1</v>
      </c>
      <c r="R582" s="223">
        <v>0</v>
      </c>
      <c r="S582" s="223">
        <v>0</v>
      </c>
      <c r="T582" s="223">
        <v>0</v>
      </c>
      <c r="U582" s="223">
        <v>0</v>
      </c>
      <c r="V582" s="223">
        <v>0</v>
      </c>
      <c r="W582" s="216">
        <v>0</v>
      </c>
      <c r="X582" s="217">
        <v>0</v>
      </c>
      <c r="Y582" s="217">
        <v>0</v>
      </c>
      <c r="Z582" s="217">
        <v>2846100</v>
      </c>
      <c r="AA582" s="209"/>
    </row>
    <row r="583" spans="1:27" s="11" customFormat="1" ht="27.75" customHeight="1">
      <c r="A583" s="202"/>
      <c r="B583" s="218"/>
      <c r="C583" s="224"/>
      <c r="D583" s="225"/>
      <c r="E583" s="219"/>
      <c r="F583" s="579" t="s">
        <v>332</v>
      </c>
      <c r="G583" s="574"/>
      <c r="H583" s="575"/>
      <c r="I583" s="220">
        <v>927</v>
      </c>
      <c r="J583" s="221">
        <v>701</v>
      </c>
      <c r="K583" s="222">
        <v>4209904</v>
      </c>
      <c r="L583" s="220">
        <v>0</v>
      </c>
      <c r="M583" s="580"/>
      <c r="N583" s="581"/>
      <c r="O583" s="581"/>
      <c r="P583" s="582"/>
      <c r="Q583" s="223">
        <v>37681.2</v>
      </c>
      <c r="R583" s="223">
        <v>0</v>
      </c>
      <c r="S583" s="223">
        <v>0</v>
      </c>
      <c r="T583" s="223">
        <v>0</v>
      </c>
      <c r="U583" s="223">
        <v>37681.2</v>
      </c>
      <c r="V583" s="223">
        <v>0</v>
      </c>
      <c r="W583" s="216">
        <v>0</v>
      </c>
      <c r="X583" s="217">
        <v>0</v>
      </c>
      <c r="Y583" s="217">
        <v>0</v>
      </c>
      <c r="Z583" s="217">
        <v>37681200</v>
      </c>
      <c r="AA583" s="209"/>
    </row>
    <row r="584" spans="1:27" s="11" customFormat="1" ht="24.75" customHeight="1">
      <c r="A584" s="202"/>
      <c r="B584" s="218"/>
      <c r="C584" s="224"/>
      <c r="D584" s="225"/>
      <c r="E584" s="225"/>
      <c r="F584" s="219"/>
      <c r="G584" s="583" t="s">
        <v>497</v>
      </c>
      <c r="H584" s="575"/>
      <c r="I584" s="220">
        <v>927</v>
      </c>
      <c r="J584" s="221">
        <v>701</v>
      </c>
      <c r="K584" s="222">
        <v>4209904</v>
      </c>
      <c r="L584" s="220">
        <v>1</v>
      </c>
      <c r="M584" s="580"/>
      <c r="N584" s="581"/>
      <c r="O584" s="581"/>
      <c r="P584" s="582"/>
      <c r="Q584" s="223">
        <v>37681.2</v>
      </c>
      <c r="R584" s="223">
        <v>0</v>
      </c>
      <c r="S584" s="223">
        <v>0</v>
      </c>
      <c r="T584" s="223">
        <v>0</v>
      </c>
      <c r="U584" s="223">
        <v>37681.2</v>
      </c>
      <c r="V584" s="223">
        <v>0</v>
      </c>
      <c r="W584" s="216">
        <v>0</v>
      </c>
      <c r="X584" s="217">
        <v>0</v>
      </c>
      <c r="Y584" s="217">
        <v>0</v>
      </c>
      <c r="Z584" s="217">
        <v>37681200</v>
      </c>
      <c r="AA584" s="209"/>
    </row>
    <row r="585" spans="1:27" s="11" customFormat="1" ht="26.25" customHeight="1">
      <c r="A585" s="202"/>
      <c r="B585" s="218"/>
      <c r="C585" s="224"/>
      <c r="D585" s="225"/>
      <c r="E585" s="219"/>
      <c r="F585" s="579" t="s">
        <v>333</v>
      </c>
      <c r="G585" s="574"/>
      <c r="H585" s="575"/>
      <c r="I585" s="220">
        <v>927</v>
      </c>
      <c r="J585" s="221">
        <v>701</v>
      </c>
      <c r="K585" s="222">
        <v>4209905</v>
      </c>
      <c r="L585" s="220">
        <v>0</v>
      </c>
      <c r="M585" s="580"/>
      <c r="N585" s="581"/>
      <c r="O585" s="581"/>
      <c r="P585" s="582"/>
      <c r="Q585" s="223">
        <v>3369.7</v>
      </c>
      <c r="R585" s="223">
        <v>0</v>
      </c>
      <c r="S585" s="223">
        <v>0</v>
      </c>
      <c r="T585" s="223">
        <v>0</v>
      </c>
      <c r="U585" s="223">
        <v>0</v>
      </c>
      <c r="V585" s="223">
        <v>0</v>
      </c>
      <c r="W585" s="216">
        <v>0</v>
      </c>
      <c r="X585" s="217">
        <v>0</v>
      </c>
      <c r="Y585" s="217">
        <v>0</v>
      </c>
      <c r="Z585" s="217">
        <v>3369700</v>
      </c>
      <c r="AA585" s="209"/>
    </row>
    <row r="586" spans="1:27" s="11" customFormat="1" ht="27" customHeight="1">
      <c r="A586" s="202"/>
      <c r="B586" s="218"/>
      <c r="C586" s="224"/>
      <c r="D586" s="225"/>
      <c r="E586" s="225"/>
      <c r="F586" s="219"/>
      <c r="G586" s="583" t="s">
        <v>497</v>
      </c>
      <c r="H586" s="575"/>
      <c r="I586" s="220">
        <v>927</v>
      </c>
      <c r="J586" s="221">
        <v>701</v>
      </c>
      <c r="K586" s="222">
        <v>4209905</v>
      </c>
      <c r="L586" s="220">
        <v>1</v>
      </c>
      <c r="M586" s="580"/>
      <c r="N586" s="581"/>
      <c r="O586" s="581"/>
      <c r="P586" s="582"/>
      <c r="Q586" s="223">
        <v>3369.7</v>
      </c>
      <c r="R586" s="223">
        <v>0</v>
      </c>
      <c r="S586" s="223">
        <v>0</v>
      </c>
      <c r="T586" s="223">
        <v>0</v>
      </c>
      <c r="U586" s="223">
        <v>0</v>
      </c>
      <c r="V586" s="223">
        <v>0</v>
      </c>
      <c r="W586" s="216">
        <v>0</v>
      </c>
      <c r="X586" s="217">
        <v>0</v>
      </c>
      <c r="Y586" s="217">
        <v>0</v>
      </c>
      <c r="Z586" s="217">
        <v>3369700</v>
      </c>
      <c r="AA586" s="209"/>
    </row>
    <row r="587" spans="1:27" s="11" customFormat="1" ht="13.5" customHeight="1">
      <c r="A587" s="202"/>
      <c r="B587" s="210"/>
      <c r="C587" s="573" t="s">
        <v>334</v>
      </c>
      <c r="D587" s="574"/>
      <c r="E587" s="574"/>
      <c r="F587" s="574"/>
      <c r="G587" s="574"/>
      <c r="H587" s="575"/>
      <c r="I587" s="212">
        <v>927</v>
      </c>
      <c r="J587" s="213">
        <v>702</v>
      </c>
      <c r="K587" s="214">
        <v>0</v>
      </c>
      <c r="L587" s="212">
        <v>0</v>
      </c>
      <c r="M587" s="576"/>
      <c r="N587" s="577"/>
      <c r="O587" s="577"/>
      <c r="P587" s="578"/>
      <c r="Q587" s="215">
        <v>72433.1</v>
      </c>
      <c r="R587" s="215">
        <v>0</v>
      </c>
      <c r="S587" s="215">
        <v>0</v>
      </c>
      <c r="T587" s="215">
        <v>0</v>
      </c>
      <c r="U587" s="215">
        <v>64467.2</v>
      </c>
      <c r="V587" s="215">
        <v>0</v>
      </c>
      <c r="W587" s="216">
        <v>0</v>
      </c>
      <c r="X587" s="217">
        <v>0</v>
      </c>
      <c r="Y587" s="217">
        <v>0</v>
      </c>
      <c r="Z587" s="217">
        <v>72433100</v>
      </c>
      <c r="AA587" s="209"/>
    </row>
    <row r="588" spans="1:27" s="11" customFormat="1" ht="25.5" customHeight="1">
      <c r="A588" s="202"/>
      <c r="B588" s="218"/>
      <c r="C588" s="211"/>
      <c r="D588" s="579" t="s">
        <v>336</v>
      </c>
      <c r="E588" s="574"/>
      <c r="F588" s="574"/>
      <c r="G588" s="574"/>
      <c r="H588" s="575"/>
      <c r="I588" s="220">
        <v>927</v>
      </c>
      <c r="J588" s="221">
        <v>702</v>
      </c>
      <c r="K588" s="222">
        <v>4210000</v>
      </c>
      <c r="L588" s="220">
        <v>0</v>
      </c>
      <c r="M588" s="580"/>
      <c r="N588" s="581"/>
      <c r="O588" s="581"/>
      <c r="P588" s="582"/>
      <c r="Q588" s="223">
        <v>58283</v>
      </c>
      <c r="R588" s="223">
        <v>0</v>
      </c>
      <c r="S588" s="223">
        <v>0</v>
      </c>
      <c r="T588" s="223">
        <v>0</v>
      </c>
      <c r="U588" s="223">
        <v>50317.1</v>
      </c>
      <c r="V588" s="223">
        <v>0</v>
      </c>
      <c r="W588" s="216">
        <v>0</v>
      </c>
      <c r="X588" s="217">
        <v>0</v>
      </c>
      <c r="Y588" s="217">
        <v>0</v>
      </c>
      <c r="Z588" s="217">
        <v>58283000</v>
      </c>
      <c r="AA588" s="209"/>
    </row>
    <row r="589" spans="1:27" s="11" customFormat="1" ht="26.25" customHeight="1">
      <c r="A589" s="202"/>
      <c r="B589" s="218"/>
      <c r="C589" s="224"/>
      <c r="D589" s="219"/>
      <c r="E589" s="579" t="s">
        <v>249</v>
      </c>
      <c r="F589" s="574"/>
      <c r="G589" s="574"/>
      <c r="H589" s="575"/>
      <c r="I589" s="220">
        <v>927</v>
      </c>
      <c r="J589" s="221">
        <v>702</v>
      </c>
      <c r="K589" s="222">
        <v>4219900</v>
      </c>
      <c r="L589" s="220">
        <v>0</v>
      </c>
      <c r="M589" s="580"/>
      <c r="N589" s="581"/>
      <c r="O589" s="581"/>
      <c r="P589" s="582"/>
      <c r="Q589" s="223">
        <v>58283</v>
      </c>
      <c r="R589" s="223">
        <v>0</v>
      </c>
      <c r="S589" s="223">
        <v>0</v>
      </c>
      <c r="T589" s="223">
        <v>0</v>
      </c>
      <c r="U589" s="223">
        <v>50317.1</v>
      </c>
      <c r="V589" s="223">
        <v>0</v>
      </c>
      <c r="W589" s="216">
        <v>0</v>
      </c>
      <c r="X589" s="217">
        <v>0</v>
      </c>
      <c r="Y589" s="217">
        <v>0</v>
      </c>
      <c r="Z589" s="217">
        <v>58283000</v>
      </c>
      <c r="AA589" s="209"/>
    </row>
    <row r="590" spans="1:27" s="11" customFormat="1" ht="41.25" customHeight="1">
      <c r="A590" s="202"/>
      <c r="B590" s="218"/>
      <c r="C590" s="224"/>
      <c r="D590" s="225"/>
      <c r="E590" s="219"/>
      <c r="F590" s="579" t="s">
        <v>341</v>
      </c>
      <c r="G590" s="574"/>
      <c r="H590" s="575"/>
      <c r="I590" s="220">
        <v>927</v>
      </c>
      <c r="J590" s="221">
        <v>702</v>
      </c>
      <c r="K590" s="222">
        <v>4219905</v>
      </c>
      <c r="L590" s="220">
        <v>0</v>
      </c>
      <c r="M590" s="580"/>
      <c r="N590" s="581"/>
      <c r="O590" s="581"/>
      <c r="P590" s="582"/>
      <c r="Q590" s="223">
        <v>7022.1</v>
      </c>
      <c r="R590" s="223">
        <v>0</v>
      </c>
      <c r="S590" s="223">
        <v>0</v>
      </c>
      <c r="T590" s="223">
        <v>0</v>
      </c>
      <c r="U590" s="223">
        <v>0</v>
      </c>
      <c r="V590" s="223">
        <v>0</v>
      </c>
      <c r="W590" s="216">
        <v>0</v>
      </c>
      <c r="X590" s="217">
        <v>0</v>
      </c>
      <c r="Y590" s="217">
        <v>0</v>
      </c>
      <c r="Z590" s="217">
        <v>7022100</v>
      </c>
      <c r="AA590" s="209"/>
    </row>
    <row r="591" spans="1:27" s="11" customFormat="1" ht="27" customHeight="1">
      <c r="A591" s="202"/>
      <c r="B591" s="218"/>
      <c r="C591" s="224"/>
      <c r="D591" s="225"/>
      <c r="E591" s="225"/>
      <c r="F591" s="219"/>
      <c r="G591" s="583" t="s">
        <v>497</v>
      </c>
      <c r="H591" s="575"/>
      <c r="I591" s="220">
        <v>927</v>
      </c>
      <c r="J591" s="221">
        <v>702</v>
      </c>
      <c r="K591" s="222">
        <v>4219905</v>
      </c>
      <c r="L591" s="220">
        <v>1</v>
      </c>
      <c r="M591" s="580"/>
      <c r="N591" s="581"/>
      <c r="O591" s="581"/>
      <c r="P591" s="582"/>
      <c r="Q591" s="223">
        <v>7022.1</v>
      </c>
      <c r="R591" s="223">
        <v>0</v>
      </c>
      <c r="S591" s="223">
        <v>0</v>
      </c>
      <c r="T591" s="223">
        <v>0</v>
      </c>
      <c r="U591" s="223">
        <v>0</v>
      </c>
      <c r="V591" s="223">
        <v>0</v>
      </c>
      <c r="W591" s="216">
        <v>0</v>
      </c>
      <c r="X591" s="217">
        <v>0</v>
      </c>
      <c r="Y591" s="217">
        <v>0</v>
      </c>
      <c r="Z591" s="217">
        <v>7022100</v>
      </c>
      <c r="AA591" s="209"/>
    </row>
    <row r="592" spans="1:27" s="11" customFormat="1" ht="43.5" customHeight="1">
      <c r="A592" s="202"/>
      <c r="B592" s="218"/>
      <c r="C592" s="224"/>
      <c r="D592" s="225"/>
      <c r="E592" s="219"/>
      <c r="F592" s="579" t="s">
        <v>342</v>
      </c>
      <c r="G592" s="574"/>
      <c r="H592" s="575"/>
      <c r="I592" s="220">
        <v>927</v>
      </c>
      <c r="J592" s="221">
        <v>702</v>
      </c>
      <c r="K592" s="222">
        <v>4219906</v>
      </c>
      <c r="L592" s="220">
        <v>0</v>
      </c>
      <c r="M592" s="580"/>
      <c r="N592" s="581"/>
      <c r="O592" s="581"/>
      <c r="P592" s="582"/>
      <c r="Q592" s="223">
        <v>50317.1</v>
      </c>
      <c r="R592" s="223">
        <v>0</v>
      </c>
      <c r="S592" s="223">
        <v>0</v>
      </c>
      <c r="T592" s="223">
        <v>0</v>
      </c>
      <c r="U592" s="223">
        <v>50317.1</v>
      </c>
      <c r="V592" s="223">
        <v>0</v>
      </c>
      <c r="W592" s="216">
        <v>0</v>
      </c>
      <c r="X592" s="217">
        <v>0</v>
      </c>
      <c r="Y592" s="217">
        <v>0</v>
      </c>
      <c r="Z592" s="217">
        <v>50317100</v>
      </c>
      <c r="AA592" s="209"/>
    </row>
    <row r="593" spans="1:27" s="11" customFormat="1" ht="33" customHeight="1">
      <c r="A593" s="202"/>
      <c r="B593" s="218"/>
      <c r="C593" s="224"/>
      <c r="D593" s="225"/>
      <c r="E593" s="225"/>
      <c r="F593" s="219"/>
      <c r="G593" s="583" t="s">
        <v>497</v>
      </c>
      <c r="H593" s="575"/>
      <c r="I593" s="220">
        <v>927</v>
      </c>
      <c r="J593" s="221">
        <v>702</v>
      </c>
      <c r="K593" s="222">
        <v>4219906</v>
      </c>
      <c r="L593" s="220">
        <v>1</v>
      </c>
      <c r="M593" s="580"/>
      <c r="N593" s="581"/>
      <c r="O593" s="581"/>
      <c r="P593" s="582"/>
      <c r="Q593" s="223">
        <v>50317.1</v>
      </c>
      <c r="R593" s="223">
        <v>0</v>
      </c>
      <c r="S593" s="223">
        <v>0</v>
      </c>
      <c r="T593" s="223">
        <v>0</v>
      </c>
      <c r="U593" s="223">
        <v>50317.1</v>
      </c>
      <c r="V593" s="223">
        <v>0</v>
      </c>
      <c r="W593" s="216">
        <v>0</v>
      </c>
      <c r="X593" s="217">
        <v>0</v>
      </c>
      <c r="Y593" s="217">
        <v>0</v>
      </c>
      <c r="Z593" s="217">
        <v>50317100</v>
      </c>
      <c r="AA593" s="209"/>
    </row>
    <row r="594" spans="1:27" s="11" customFormat="1" ht="32.25" customHeight="1">
      <c r="A594" s="202"/>
      <c r="B594" s="218"/>
      <c r="C594" s="224"/>
      <c r="D594" s="225"/>
      <c r="E594" s="219"/>
      <c r="F594" s="579" t="s">
        <v>343</v>
      </c>
      <c r="G594" s="574"/>
      <c r="H594" s="575"/>
      <c r="I594" s="220">
        <v>927</v>
      </c>
      <c r="J594" s="221">
        <v>702</v>
      </c>
      <c r="K594" s="222">
        <v>4219907</v>
      </c>
      <c r="L594" s="220">
        <v>0</v>
      </c>
      <c r="M594" s="580"/>
      <c r="N594" s="581"/>
      <c r="O594" s="581"/>
      <c r="P594" s="582"/>
      <c r="Q594" s="223">
        <v>943.8</v>
      </c>
      <c r="R594" s="223">
        <v>0</v>
      </c>
      <c r="S594" s="223">
        <v>0</v>
      </c>
      <c r="T594" s="223">
        <v>0</v>
      </c>
      <c r="U594" s="223">
        <v>0</v>
      </c>
      <c r="V594" s="223">
        <v>0</v>
      </c>
      <c r="W594" s="216">
        <v>0</v>
      </c>
      <c r="X594" s="217">
        <v>0</v>
      </c>
      <c r="Y594" s="217">
        <v>0</v>
      </c>
      <c r="Z594" s="217">
        <v>943800</v>
      </c>
      <c r="AA594" s="209"/>
    </row>
    <row r="595" spans="1:27" s="11" customFormat="1" ht="27" customHeight="1">
      <c r="A595" s="202"/>
      <c r="B595" s="218"/>
      <c r="C595" s="224"/>
      <c r="D595" s="225"/>
      <c r="E595" s="225"/>
      <c r="F595" s="219"/>
      <c r="G595" s="583" t="s">
        <v>497</v>
      </c>
      <c r="H595" s="575"/>
      <c r="I595" s="220">
        <v>927</v>
      </c>
      <c r="J595" s="221">
        <v>702</v>
      </c>
      <c r="K595" s="222">
        <v>4219907</v>
      </c>
      <c r="L595" s="220">
        <v>1</v>
      </c>
      <c r="M595" s="580"/>
      <c r="N595" s="581"/>
      <c r="O595" s="581"/>
      <c r="P595" s="582"/>
      <c r="Q595" s="223">
        <v>943.8</v>
      </c>
      <c r="R595" s="223">
        <v>0</v>
      </c>
      <c r="S595" s="223">
        <v>0</v>
      </c>
      <c r="T595" s="223">
        <v>0</v>
      </c>
      <c r="U595" s="223">
        <v>0</v>
      </c>
      <c r="V595" s="223">
        <v>0</v>
      </c>
      <c r="W595" s="216">
        <v>0</v>
      </c>
      <c r="X595" s="217">
        <v>0</v>
      </c>
      <c r="Y595" s="217">
        <v>0</v>
      </c>
      <c r="Z595" s="217">
        <v>943800</v>
      </c>
      <c r="AA595" s="209"/>
    </row>
    <row r="596" spans="1:27" s="11" customFormat="1" ht="27" customHeight="1">
      <c r="A596" s="202"/>
      <c r="B596" s="218"/>
      <c r="C596" s="211"/>
      <c r="D596" s="579" t="s">
        <v>345</v>
      </c>
      <c r="E596" s="574"/>
      <c r="F596" s="574"/>
      <c r="G596" s="574"/>
      <c r="H596" s="575"/>
      <c r="I596" s="220">
        <v>927</v>
      </c>
      <c r="J596" s="221">
        <v>702</v>
      </c>
      <c r="K596" s="222">
        <v>4230000</v>
      </c>
      <c r="L596" s="220">
        <v>0</v>
      </c>
      <c r="M596" s="580"/>
      <c r="N596" s="581"/>
      <c r="O596" s="581"/>
      <c r="P596" s="582"/>
      <c r="Q596" s="223">
        <v>14150.1</v>
      </c>
      <c r="R596" s="223">
        <v>0</v>
      </c>
      <c r="S596" s="223">
        <v>0</v>
      </c>
      <c r="T596" s="223">
        <v>0</v>
      </c>
      <c r="U596" s="223">
        <v>14150.1</v>
      </c>
      <c r="V596" s="223">
        <v>0</v>
      </c>
      <c r="W596" s="216">
        <v>0</v>
      </c>
      <c r="X596" s="217">
        <v>0</v>
      </c>
      <c r="Y596" s="217">
        <v>0</v>
      </c>
      <c r="Z596" s="217">
        <v>14150100</v>
      </c>
      <c r="AA596" s="209"/>
    </row>
    <row r="597" spans="1:27" s="11" customFormat="1" ht="26.25" customHeight="1">
      <c r="A597" s="202"/>
      <c r="B597" s="218"/>
      <c r="C597" s="224"/>
      <c r="D597" s="219"/>
      <c r="E597" s="579" t="s">
        <v>249</v>
      </c>
      <c r="F597" s="574"/>
      <c r="G597" s="574"/>
      <c r="H597" s="575"/>
      <c r="I597" s="220">
        <v>927</v>
      </c>
      <c r="J597" s="221">
        <v>702</v>
      </c>
      <c r="K597" s="222">
        <v>4239900</v>
      </c>
      <c r="L597" s="220">
        <v>0</v>
      </c>
      <c r="M597" s="580"/>
      <c r="N597" s="581"/>
      <c r="O597" s="581"/>
      <c r="P597" s="582"/>
      <c r="Q597" s="223">
        <v>14150.1</v>
      </c>
      <c r="R597" s="223">
        <v>0</v>
      </c>
      <c r="S597" s="223">
        <v>0</v>
      </c>
      <c r="T597" s="223">
        <v>0</v>
      </c>
      <c r="U597" s="223">
        <v>14150.1</v>
      </c>
      <c r="V597" s="223">
        <v>0</v>
      </c>
      <c r="W597" s="216">
        <v>0</v>
      </c>
      <c r="X597" s="217">
        <v>0</v>
      </c>
      <c r="Y597" s="217">
        <v>0</v>
      </c>
      <c r="Z597" s="217">
        <v>14150100</v>
      </c>
      <c r="AA597" s="209"/>
    </row>
    <row r="598" spans="1:27" s="11" customFormat="1" ht="27" customHeight="1">
      <c r="A598" s="202"/>
      <c r="B598" s="218"/>
      <c r="C598" s="224"/>
      <c r="D598" s="225"/>
      <c r="E598" s="219"/>
      <c r="F598" s="579" t="s">
        <v>352</v>
      </c>
      <c r="G598" s="574"/>
      <c r="H598" s="575"/>
      <c r="I598" s="220">
        <v>927</v>
      </c>
      <c r="J598" s="221">
        <v>702</v>
      </c>
      <c r="K598" s="222">
        <v>4239908</v>
      </c>
      <c r="L598" s="220">
        <v>0</v>
      </c>
      <c r="M598" s="580"/>
      <c r="N598" s="581"/>
      <c r="O598" s="581"/>
      <c r="P598" s="582"/>
      <c r="Q598" s="223">
        <v>14150.1</v>
      </c>
      <c r="R598" s="223">
        <v>0</v>
      </c>
      <c r="S598" s="223">
        <v>0</v>
      </c>
      <c r="T598" s="223">
        <v>0</v>
      </c>
      <c r="U598" s="223">
        <v>14150.1</v>
      </c>
      <c r="V598" s="223">
        <v>0</v>
      </c>
      <c r="W598" s="216">
        <v>0</v>
      </c>
      <c r="X598" s="217">
        <v>0</v>
      </c>
      <c r="Y598" s="217">
        <v>0</v>
      </c>
      <c r="Z598" s="217">
        <v>14150100</v>
      </c>
      <c r="AA598" s="209"/>
    </row>
    <row r="599" spans="1:27" s="11" customFormat="1" ht="26.25" customHeight="1">
      <c r="A599" s="202"/>
      <c r="B599" s="218"/>
      <c r="C599" s="224"/>
      <c r="D599" s="225"/>
      <c r="E599" s="225"/>
      <c r="F599" s="219"/>
      <c r="G599" s="583" t="s">
        <v>497</v>
      </c>
      <c r="H599" s="575"/>
      <c r="I599" s="220">
        <v>927</v>
      </c>
      <c r="J599" s="221">
        <v>702</v>
      </c>
      <c r="K599" s="222">
        <v>4239908</v>
      </c>
      <c r="L599" s="220">
        <v>1</v>
      </c>
      <c r="M599" s="580"/>
      <c r="N599" s="581"/>
      <c r="O599" s="581"/>
      <c r="P599" s="582"/>
      <c r="Q599" s="223">
        <v>14150.1</v>
      </c>
      <c r="R599" s="223">
        <v>0</v>
      </c>
      <c r="S599" s="223">
        <v>0</v>
      </c>
      <c r="T599" s="223">
        <v>0</v>
      </c>
      <c r="U599" s="223">
        <v>14150.1</v>
      </c>
      <c r="V599" s="223">
        <v>0</v>
      </c>
      <c r="W599" s="216">
        <v>0</v>
      </c>
      <c r="X599" s="217">
        <v>0</v>
      </c>
      <c r="Y599" s="217">
        <v>0</v>
      </c>
      <c r="Z599" s="217">
        <v>14150100</v>
      </c>
      <c r="AA599" s="209"/>
    </row>
    <row r="600" spans="1:27" s="11" customFormat="1" ht="15" customHeight="1">
      <c r="A600" s="202"/>
      <c r="B600" s="210"/>
      <c r="C600" s="573" t="s">
        <v>369</v>
      </c>
      <c r="D600" s="574"/>
      <c r="E600" s="574"/>
      <c r="F600" s="574"/>
      <c r="G600" s="574"/>
      <c r="H600" s="575"/>
      <c r="I600" s="212">
        <v>927</v>
      </c>
      <c r="J600" s="213">
        <v>709</v>
      </c>
      <c r="K600" s="214">
        <v>0</v>
      </c>
      <c r="L600" s="212">
        <v>0</v>
      </c>
      <c r="M600" s="576"/>
      <c r="N600" s="577"/>
      <c r="O600" s="577"/>
      <c r="P600" s="578"/>
      <c r="Q600" s="215">
        <v>43453.9</v>
      </c>
      <c r="R600" s="215">
        <v>0</v>
      </c>
      <c r="S600" s="215">
        <v>0</v>
      </c>
      <c r="T600" s="215">
        <v>0</v>
      </c>
      <c r="U600" s="215">
        <v>0</v>
      </c>
      <c r="V600" s="215">
        <v>37560.8</v>
      </c>
      <c r="W600" s="216">
        <v>0</v>
      </c>
      <c r="X600" s="217">
        <v>0</v>
      </c>
      <c r="Y600" s="217">
        <v>0</v>
      </c>
      <c r="Z600" s="217">
        <v>43453900</v>
      </c>
      <c r="AA600" s="209"/>
    </row>
    <row r="601" spans="1:27" s="11" customFormat="1" ht="42.75" customHeight="1">
      <c r="A601" s="202"/>
      <c r="B601" s="218"/>
      <c r="C601" s="211"/>
      <c r="D601" s="579" t="s">
        <v>260</v>
      </c>
      <c r="E601" s="574"/>
      <c r="F601" s="574"/>
      <c r="G601" s="574"/>
      <c r="H601" s="575"/>
      <c r="I601" s="220">
        <v>927</v>
      </c>
      <c r="J601" s="221">
        <v>709</v>
      </c>
      <c r="K601" s="222">
        <v>1020000</v>
      </c>
      <c r="L601" s="220">
        <v>0</v>
      </c>
      <c r="M601" s="580"/>
      <c r="N601" s="581"/>
      <c r="O601" s="581"/>
      <c r="P601" s="582"/>
      <c r="Q601" s="223">
        <v>37560.8</v>
      </c>
      <c r="R601" s="223">
        <v>0</v>
      </c>
      <c r="S601" s="223">
        <v>0</v>
      </c>
      <c r="T601" s="223">
        <v>0</v>
      </c>
      <c r="U601" s="223">
        <v>0</v>
      </c>
      <c r="V601" s="223">
        <v>37560.8</v>
      </c>
      <c r="W601" s="216">
        <v>0</v>
      </c>
      <c r="X601" s="217">
        <v>0</v>
      </c>
      <c r="Y601" s="217">
        <v>0</v>
      </c>
      <c r="Z601" s="217">
        <v>37560800</v>
      </c>
      <c r="AA601" s="209"/>
    </row>
    <row r="602" spans="1:27" s="11" customFormat="1" ht="82.5" customHeight="1">
      <c r="A602" s="202"/>
      <c r="B602" s="218"/>
      <c r="C602" s="224"/>
      <c r="D602" s="219"/>
      <c r="E602" s="579" t="s">
        <v>280</v>
      </c>
      <c r="F602" s="574"/>
      <c r="G602" s="574"/>
      <c r="H602" s="575"/>
      <c r="I602" s="220">
        <v>927</v>
      </c>
      <c r="J602" s="221">
        <v>709</v>
      </c>
      <c r="K602" s="222">
        <v>1020100</v>
      </c>
      <c r="L602" s="220">
        <v>0</v>
      </c>
      <c r="M602" s="580"/>
      <c r="N602" s="581"/>
      <c r="O602" s="581"/>
      <c r="P602" s="582"/>
      <c r="Q602" s="223">
        <v>37560.8</v>
      </c>
      <c r="R602" s="223">
        <v>0</v>
      </c>
      <c r="S602" s="223">
        <v>0</v>
      </c>
      <c r="T602" s="223">
        <v>0</v>
      </c>
      <c r="U602" s="223">
        <v>0</v>
      </c>
      <c r="V602" s="223">
        <v>37560.8</v>
      </c>
      <c r="W602" s="216">
        <v>0</v>
      </c>
      <c r="X602" s="217">
        <v>0</v>
      </c>
      <c r="Y602" s="217">
        <v>0</v>
      </c>
      <c r="Z602" s="217">
        <v>37560800</v>
      </c>
      <c r="AA602" s="209"/>
    </row>
    <row r="603" spans="1:27" s="11" customFormat="1" ht="48" customHeight="1">
      <c r="A603" s="202"/>
      <c r="B603" s="218"/>
      <c r="C603" s="224"/>
      <c r="D603" s="225"/>
      <c r="E603" s="219"/>
      <c r="F603" s="579" t="s">
        <v>281</v>
      </c>
      <c r="G603" s="574"/>
      <c r="H603" s="575"/>
      <c r="I603" s="220">
        <v>927</v>
      </c>
      <c r="J603" s="221">
        <v>709</v>
      </c>
      <c r="K603" s="222">
        <v>1020102</v>
      </c>
      <c r="L603" s="220">
        <v>0</v>
      </c>
      <c r="M603" s="580"/>
      <c r="N603" s="581"/>
      <c r="O603" s="581"/>
      <c r="P603" s="582"/>
      <c r="Q603" s="223">
        <v>12999.8</v>
      </c>
      <c r="R603" s="223">
        <v>0</v>
      </c>
      <c r="S603" s="223">
        <v>0</v>
      </c>
      <c r="T603" s="223">
        <v>0</v>
      </c>
      <c r="U603" s="223">
        <v>0</v>
      </c>
      <c r="V603" s="223">
        <v>12999.8</v>
      </c>
      <c r="W603" s="216">
        <v>0</v>
      </c>
      <c r="X603" s="217">
        <v>0</v>
      </c>
      <c r="Y603" s="217">
        <v>0</v>
      </c>
      <c r="Z603" s="217">
        <v>12999800</v>
      </c>
      <c r="AA603" s="209"/>
    </row>
    <row r="604" spans="1:27" s="11" customFormat="1" ht="18.75" customHeight="1">
      <c r="A604" s="202"/>
      <c r="B604" s="218"/>
      <c r="C604" s="224"/>
      <c r="D604" s="225"/>
      <c r="E604" s="225"/>
      <c r="F604" s="219"/>
      <c r="G604" s="583" t="s">
        <v>503</v>
      </c>
      <c r="H604" s="575"/>
      <c r="I604" s="220">
        <v>927</v>
      </c>
      <c r="J604" s="221">
        <v>709</v>
      </c>
      <c r="K604" s="222">
        <v>1020102</v>
      </c>
      <c r="L604" s="220">
        <v>3</v>
      </c>
      <c r="M604" s="580"/>
      <c r="N604" s="581"/>
      <c r="O604" s="581"/>
      <c r="P604" s="582"/>
      <c r="Q604" s="223">
        <v>12999.8</v>
      </c>
      <c r="R604" s="223">
        <v>0</v>
      </c>
      <c r="S604" s="223">
        <v>0</v>
      </c>
      <c r="T604" s="223">
        <v>0</v>
      </c>
      <c r="U604" s="223">
        <v>0</v>
      </c>
      <c r="V604" s="223">
        <v>12999.8</v>
      </c>
      <c r="W604" s="216">
        <v>0</v>
      </c>
      <c r="X604" s="217">
        <v>0</v>
      </c>
      <c r="Y604" s="217">
        <v>0</v>
      </c>
      <c r="Z604" s="217">
        <v>12999800</v>
      </c>
      <c r="AA604" s="209"/>
    </row>
    <row r="605" spans="1:27" s="11" customFormat="1" ht="44.25" customHeight="1">
      <c r="A605" s="202"/>
      <c r="B605" s="218"/>
      <c r="C605" s="224"/>
      <c r="D605" s="225"/>
      <c r="E605" s="219"/>
      <c r="F605" s="579" t="s">
        <v>370</v>
      </c>
      <c r="G605" s="574"/>
      <c r="H605" s="575"/>
      <c r="I605" s="220">
        <v>927</v>
      </c>
      <c r="J605" s="221">
        <v>709</v>
      </c>
      <c r="K605" s="222">
        <v>1020103</v>
      </c>
      <c r="L605" s="220">
        <v>0</v>
      </c>
      <c r="M605" s="580"/>
      <c r="N605" s="581"/>
      <c r="O605" s="581"/>
      <c r="P605" s="582"/>
      <c r="Q605" s="223">
        <v>3100</v>
      </c>
      <c r="R605" s="223">
        <v>0</v>
      </c>
      <c r="S605" s="223">
        <v>0</v>
      </c>
      <c r="T605" s="223">
        <v>0</v>
      </c>
      <c r="U605" s="223">
        <v>0</v>
      </c>
      <c r="V605" s="223">
        <v>3100</v>
      </c>
      <c r="W605" s="216">
        <v>0</v>
      </c>
      <c r="X605" s="217">
        <v>0</v>
      </c>
      <c r="Y605" s="217">
        <v>0</v>
      </c>
      <c r="Z605" s="217">
        <v>3100000</v>
      </c>
      <c r="AA605" s="209"/>
    </row>
    <row r="606" spans="1:27" s="11" customFormat="1" ht="14.25" customHeight="1">
      <c r="A606" s="202"/>
      <c r="B606" s="218"/>
      <c r="C606" s="224"/>
      <c r="D606" s="225"/>
      <c r="E606" s="225"/>
      <c r="F606" s="219"/>
      <c r="G606" s="583" t="s">
        <v>503</v>
      </c>
      <c r="H606" s="575"/>
      <c r="I606" s="220">
        <v>927</v>
      </c>
      <c r="J606" s="221">
        <v>709</v>
      </c>
      <c r="K606" s="222">
        <v>1020103</v>
      </c>
      <c r="L606" s="220">
        <v>3</v>
      </c>
      <c r="M606" s="580"/>
      <c r="N606" s="581"/>
      <c r="O606" s="581"/>
      <c r="P606" s="582"/>
      <c r="Q606" s="223">
        <v>3100</v>
      </c>
      <c r="R606" s="223">
        <v>0</v>
      </c>
      <c r="S606" s="223">
        <v>0</v>
      </c>
      <c r="T606" s="223">
        <v>0</v>
      </c>
      <c r="U606" s="223">
        <v>0</v>
      </c>
      <c r="V606" s="223">
        <v>3100</v>
      </c>
      <c r="W606" s="216">
        <v>0</v>
      </c>
      <c r="X606" s="217">
        <v>0</v>
      </c>
      <c r="Y606" s="217">
        <v>0</v>
      </c>
      <c r="Z606" s="217">
        <v>3100000</v>
      </c>
      <c r="AA606" s="209"/>
    </row>
    <row r="607" spans="1:27" s="11" customFormat="1" ht="41.25" customHeight="1">
      <c r="A607" s="202"/>
      <c r="B607" s="218"/>
      <c r="C607" s="224"/>
      <c r="D607" s="225"/>
      <c r="E607" s="219"/>
      <c r="F607" s="579" t="s">
        <v>371</v>
      </c>
      <c r="G607" s="574"/>
      <c r="H607" s="575"/>
      <c r="I607" s="220">
        <v>927</v>
      </c>
      <c r="J607" s="221">
        <v>709</v>
      </c>
      <c r="K607" s="222">
        <v>1020104</v>
      </c>
      <c r="L607" s="220">
        <v>0</v>
      </c>
      <c r="M607" s="580"/>
      <c r="N607" s="581"/>
      <c r="O607" s="581"/>
      <c r="P607" s="582"/>
      <c r="Q607" s="223">
        <v>300</v>
      </c>
      <c r="R607" s="223">
        <v>0</v>
      </c>
      <c r="S607" s="223">
        <v>0</v>
      </c>
      <c r="T607" s="223">
        <v>0</v>
      </c>
      <c r="U607" s="223">
        <v>0</v>
      </c>
      <c r="V607" s="223">
        <v>300</v>
      </c>
      <c r="W607" s="216">
        <v>0</v>
      </c>
      <c r="X607" s="217">
        <v>0</v>
      </c>
      <c r="Y607" s="217">
        <v>0</v>
      </c>
      <c r="Z607" s="217">
        <v>300000</v>
      </c>
      <c r="AA607" s="209"/>
    </row>
    <row r="608" spans="1:27" s="11" customFormat="1" ht="12" customHeight="1">
      <c r="A608" s="202"/>
      <c r="B608" s="218"/>
      <c r="C608" s="224"/>
      <c r="D608" s="225"/>
      <c r="E608" s="225"/>
      <c r="F608" s="219"/>
      <c r="G608" s="583" t="s">
        <v>503</v>
      </c>
      <c r="H608" s="575"/>
      <c r="I608" s="220">
        <v>927</v>
      </c>
      <c r="J608" s="221">
        <v>709</v>
      </c>
      <c r="K608" s="222">
        <v>1020104</v>
      </c>
      <c r="L608" s="220">
        <v>3</v>
      </c>
      <c r="M608" s="580"/>
      <c r="N608" s="581"/>
      <c r="O608" s="581"/>
      <c r="P608" s="582"/>
      <c r="Q608" s="223">
        <v>300</v>
      </c>
      <c r="R608" s="223">
        <v>0</v>
      </c>
      <c r="S608" s="223">
        <v>0</v>
      </c>
      <c r="T608" s="223">
        <v>0</v>
      </c>
      <c r="U608" s="223">
        <v>0</v>
      </c>
      <c r="V608" s="223">
        <v>300</v>
      </c>
      <c r="W608" s="216">
        <v>0</v>
      </c>
      <c r="X608" s="217">
        <v>0</v>
      </c>
      <c r="Y608" s="217">
        <v>0</v>
      </c>
      <c r="Z608" s="217">
        <v>300000</v>
      </c>
      <c r="AA608" s="209"/>
    </row>
    <row r="609" spans="1:27" s="11" customFormat="1" ht="48.75" customHeight="1">
      <c r="A609" s="202"/>
      <c r="B609" s="218"/>
      <c r="C609" s="224"/>
      <c r="D609" s="225"/>
      <c r="E609" s="219"/>
      <c r="F609" s="579" t="s">
        <v>372</v>
      </c>
      <c r="G609" s="574"/>
      <c r="H609" s="575"/>
      <c r="I609" s="220">
        <v>927</v>
      </c>
      <c r="J609" s="221">
        <v>709</v>
      </c>
      <c r="K609" s="222">
        <v>1020105</v>
      </c>
      <c r="L609" s="220">
        <v>0</v>
      </c>
      <c r="M609" s="580"/>
      <c r="N609" s="581"/>
      <c r="O609" s="581"/>
      <c r="P609" s="582"/>
      <c r="Q609" s="223">
        <v>2400</v>
      </c>
      <c r="R609" s="223">
        <v>0</v>
      </c>
      <c r="S609" s="223">
        <v>0</v>
      </c>
      <c r="T609" s="223">
        <v>0</v>
      </c>
      <c r="U609" s="223">
        <v>0</v>
      </c>
      <c r="V609" s="223">
        <v>2400</v>
      </c>
      <c r="W609" s="216">
        <v>0</v>
      </c>
      <c r="X609" s="217">
        <v>0</v>
      </c>
      <c r="Y609" s="217">
        <v>0</v>
      </c>
      <c r="Z609" s="217">
        <v>2400000</v>
      </c>
      <c r="AA609" s="209"/>
    </row>
    <row r="610" spans="1:27" s="11" customFormat="1" ht="12" customHeight="1">
      <c r="A610" s="202"/>
      <c r="B610" s="218"/>
      <c r="C610" s="224"/>
      <c r="D610" s="225"/>
      <c r="E610" s="225"/>
      <c r="F610" s="219"/>
      <c r="G610" s="583" t="s">
        <v>503</v>
      </c>
      <c r="H610" s="575"/>
      <c r="I610" s="220">
        <v>927</v>
      </c>
      <c r="J610" s="221">
        <v>709</v>
      </c>
      <c r="K610" s="222">
        <v>1020105</v>
      </c>
      <c r="L610" s="220">
        <v>3</v>
      </c>
      <c r="M610" s="580"/>
      <c r="N610" s="581"/>
      <c r="O610" s="581"/>
      <c r="P610" s="582"/>
      <c r="Q610" s="223">
        <v>2400</v>
      </c>
      <c r="R610" s="223">
        <v>0</v>
      </c>
      <c r="S610" s="223">
        <v>0</v>
      </c>
      <c r="T610" s="223">
        <v>0</v>
      </c>
      <c r="U610" s="223">
        <v>0</v>
      </c>
      <c r="V610" s="223">
        <v>2400</v>
      </c>
      <c r="W610" s="216">
        <v>0</v>
      </c>
      <c r="X610" s="217">
        <v>0</v>
      </c>
      <c r="Y610" s="217">
        <v>0</v>
      </c>
      <c r="Z610" s="217">
        <v>2400000</v>
      </c>
      <c r="AA610" s="209"/>
    </row>
    <row r="611" spans="1:27" s="11" customFormat="1" ht="46.5" customHeight="1">
      <c r="A611" s="202"/>
      <c r="B611" s="218"/>
      <c r="C611" s="224"/>
      <c r="D611" s="225"/>
      <c r="E611" s="219"/>
      <c r="F611" s="579" t="s">
        <v>373</v>
      </c>
      <c r="G611" s="574"/>
      <c r="H611" s="575"/>
      <c r="I611" s="220">
        <v>927</v>
      </c>
      <c r="J611" s="221">
        <v>709</v>
      </c>
      <c r="K611" s="222">
        <v>1020106</v>
      </c>
      <c r="L611" s="220">
        <v>0</v>
      </c>
      <c r="M611" s="580"/>
      <c r="N611" s="581"/>
      <c r="O611" s="581"/>
      <c r="P611" s="582"/>
      <c r="Q611" s="223">
        <v>10230</v>
      </c>
      <c r="R611" s="223">
        <v>0</v>
      </c>
      <c r="S611" s="223">
        <v>0</v>
      </c>
      <c r="T611" s="223">
        <v>0</v>
      </c>
      <c r="U611" s="223">
        <v>0</v>
      </c>
      <c r="V611" s="223">
        <v>10230</v>
      </c>
      <c r="W611" s="216">
        <v>0</v>
      </c>
      <c r="X611" s="217">
        <v>0</v>
      </c>
      <c r="Y611" s="217">
        <v>0</v>
      </c>
      <c r="Z611" s="217">
        <v>10230000</v>
      </c>
      <c r="AA611" s="209"/>
    </row>
    <row r="612" spans="1:27" s="11" customFormat="1" ht="12" customHeight="1">
      <c r="A612" s="202"/>
      <c r="B612" s="218"/>
      <c r="C612" s="224"/>
      <c r="D612" s="225"/>
      <c r="E612" s="225"/>
      <c r="F612" s="219"/>
      <c r="G612" s="583" t="s">
        <v>503</v>
      </c>
      <c r="H612" s="575"/>
      <c r="I612" s="220">
        <v>927</v>
      </c>
      <c r="J612" s="221">
        <v>709</v>
      </c>
      <c r="K612" s="222">
        <v>1020106</v>
      </c>
      <c r="L612" s="220">
        <v>3</v>
      </c>
      <c r="M612" s="580"/>
      <c r="N612" s="581"/>
      <c r="O612" s="581"/>
      <c r="P612" s="582"/>
      <c r="Q612" s="223">
        <v>10230</v>
      </c>
      <c r="R612" s="223">
        <v>0</v>
      </c>
      <c r="S612" s="223">
        <v>0</v>
      </c>
      <c r="T612" s="223">
        <v>0</v>
      </c>
      <c r="U612" s="223">
        <v>0</v>
      </c>
      <c r="V612" s="223">
        <v>10230</v>
      </c>
      <c r="W612" s="216">
        <v>0</v>
      </c>
      <c r="X612" s="217">
        <v>0</v>
      </c>
      <c r="Y612" s="217">
        <v>0</v>
      </c>
      <c r="Z612" s="217">
        <v>10230000</v>
      </c>
      <c r="AA612" s="209"/>
    </row>
    <row r="613" spans="1:27" s="11" customFormat="1" ht="35.25" customHeight="1">
      <c r="A613" s="202"/>
      <c r="B613" s="218"/>
      <c r="C613" s="224"/>
      <c r="D613" s="225"/>
      <c r="E613" s="219"/>
      <c r="F613" s="579" t="s">
        <v>374</v>
      </c>
      <c r="G613" s="574"/>
      <c r="H613" s="575"/>
      <c r="I613" s="220">
        <v>927</v>
      </c>
      <c r="J613" s="221">
        <v>709</v>
      </c>
      <c r="K613" s="222">
        <v>1020107</v>
      </c>
      <c r="L613" s="220">
        <v>0</v>
      </c>
      <c r="M613" s="580"/>
      <c r="N613" s="581"/>
      <c r="O613" s="581"/>
      <c r="P613" s="582"/>
      <c r="Q613" s="223">
        <v>8531</v>
      </c>
      <c r="R613" s="223">
        <v>0</v>
      </c>
      <c r="S613" s="223">
        <v>0</v>
      </c>
      <c r="T613" s="223">
        <v>0</v>
      </c>
      <c r="U613" s="223">
        <v>0</v>
      </c>
      <c r="V613" s="223">
        <v>8531</v>
      </c>
      <c r="W613" s="216">
        <v>0</v>
      </c>
      <c r="X613" s="217">
        <v>0</v>
      </c>
      <c r="Y613" s="217">
        <v>0</v>
      </c>
      <c r="Z613" s="217">
        <v>8531000</v>
      </c>
      <c r="AA613" s="209"/>
    </row>
    <row r="614" spans="1:27" s="11" customFormat="1" ht="12" customHeight="1">
      <c r="A614" s="202"/>
      <c r="B614" s="218"/>
      <c r="C614" s="224"/>
      <c r="D614" s="225"/>
      <c r="E614" s="225"/>
      <c r="F614" s="219"/>
      <c r="G614" s="583" t="s">
        <v>503</v>
      </c>
      <c r="H614" s="575"/>
      <c r="I614" s="220">
        <v>927</v>
      </c>
      <c r="J614" s="221">
        <v>709</v>
      </c>
      <c r="K614" s="222">
        <v>1020107</v>
      </c>
      <c r="L614" s="220">
        <v>3</v>
      </c>
      <c r="M614" s="580"/>
      <c r="N614" s="581"/>
      <c r="O614" s="581"/>
      <c r="P614" s="582"/>
      <c r="Q614" s="223">
        <v>8531</v>
      </c>
      <c r="R614" s="223">
        <v>0</v>
      </c>
      <c r="S614" s="223">
        <v>0</v>
      </c>
      <c r="T614" s="223">
        <v>0</v>
      </c>
      <c r="U614" s="223">
        <v>0</v>
      </c>
      <c r="V614" s="223">
        <v>8531</v>
      </c>
      <c r="W614" s="216">
        <v>0</v>
      </c>
      <c r="X614" s="217">
        <v>0</v>
      </c>
      <c r="Y614" s="217">
        <v>0</v>
      </c>
      <c r="Z614" s="217">
        <v>8531000</v>
      </c>
      <c r="AA614" s="209"/>
    </row>
    <row r="615" spans="1:27" s="11" customFormat="1" ht="16.5" customHeight="1">
      <c r="A615" s="202"/>
      <c r="B615" s="218"/>
      <c r="C615" s="211"/>
      <c r="D615" s="579" t="s">
        <v>375</v>
      </c>
      <c r="E615" s="574"/>
      <c r="F615" s="574"/>
      <c r="G615" s="574"/>
      <c r="H615" s="575"/>
      <c r="I615" s="220">
        <v>927</v>
      </c>
      <c r="J615" s="221">
        <v>709</v>
      </c>
      <c r="K615" s="222">
        <v>4360000</v>
      </c>
      <c r="L615" s="220">
        <v>0</v>
      </c>
      <c r="M615" s="580"/>
      <c r="N615" s="581"/>
      <c r="O615" s="581"/>
      <c r="P615" s="582"/>
      <c r="Q615" s="223">
        <v>5000</v>
      </c>
      <c r="R615" s="223">
        <v>0</v>
      </c>
      <c r="S615" s="223">
        <v>0</v>
      </c>
      <c r="T615" s="223">
        <v>0</v>
      </c>
      <c r="U615" s="223">
        <v>0</v>
      </c>
      <c r="V615" s="223">
        <v>0</v>
      </c>
      <c r="W615" s="216">
        <v>0</v>
      </c>
      <c r="X615" s="217">
        <v>0</v>
      </c>
      <c r="Y615" s="217">
        <v>0</v>
      </c>
      <c r="Z615" s="217">
        <v>5000000</v>
      </c>
      <c r="AA615" s="209"/>
    </row>
    <row r="616" spans="1:27" s="11" customFormat="1" ht="27" customHeight="1">
      <c r="A616" s="202"/>
      <c r="B616" s="218"/>
      <c r="C616" s="224"/>
      <c r="D616" s="219"/>
      <c r="E616" s="579" t="s">
        <v>365</v>
      </c>
      <c r="F616" s="574"/>
      <c r="G616" s="574"/>
      <c r="H616" s="575"/>
      <c r="I616" s="220">
        <v>927</v>
      </c>
      <c r="J616" s="221">
        <v>709</v>
      </c>
      <c r="K616" s="222">
        <v>4360900</v>
      </c>
      <c r="L616" s="220">
        <v>0</v>
      </c>
      <c r="M616" s="580"/>
      <c r="N616" s="581"/>
      <c r="O616" s="581"/>
      <c r="P616" s="582"/>
      <c r="Q616" s="223">
        <v>5000</v>
      </c>
      <c r="R616" s="223">
        <v>0</v>
      </c>
      <c r="S616" s="223">
        <v>0</v>
      </c>
      <c r="T616" s="223">
        <v>0</v>
      </c>
      <c r="U616" s="223">
        <v>0</v>
      </c>
      <c r="V616" s="223">
        <v>0</v>
      </c>
      <c r="W616" s="216">
        <v>0</v>
      </c>
      <c r="X616" s="217">
        <v>0</v>
      </c>
      <c r="Y616" s="217">
        <v>0</v>
      </c>
      <c r="Z616" s="217">
        <v>5000000</v>
      </c>
      <c r="AA616" s="209"/>
    </row>
    <row r="617" spans="1:27" s="11" customFormat="1" ht="15" customHeight="1">
      <c r="A617" s="202"/>
      <c r="B617" s="218"/>
      <c r="C617" s="224"/>
      <c r="D617" s="225"/>
      <c r="E617" s="219"/>
      <c r="F617" s="579" t="s">
        <v>375</v>
      </c>
      <c r="G617" s="574"/>
      <c r="H617" s="575"/>
      <c r="I617" s="220">
        <v>927</v>
      </c>
      <c r="J617" s="221">
        <v>709</v>
      </c>
      <c r="K617" s="222">
        <v>4360901</v>
      </c>
      <c r="L617" s="220">
        <v>0</v>
      </c>
      <c r="M617" s="580"/>
      <c r="N617" s="581"/>
      <c r="O617" s="581"/>
      <c r="P617" s="582"/>
      <c r="Q617" s="223">
        <v>5000</v>
      </c>
      <c r="R617" s="223">
        <v>0</v>
      </c>
      <c r="S617" s="223">
        <v>0</v>
      </c>
      <c r="T617" s="223">
        <v>0</v>
      </c>
      <c r="U617" s="223">
        <v>0</v>
      </c>
      <c r="V617" s="223">
        <v>0</v>
      </c>
      <c r="W617" s="216">
        <v>0</v>
      </c>
      <c r="X617" s="217">
        <v>0</v>
      </c>
      <c r="Y617" s="217">
        <v>0</v>
      </c>
      <c r="Z617" s="217">
        <v>5000000</v>
      </c>
      <c r="AA617" s="209"/>
    </row>
    <row r="618" spans="1:27" s="11" customFormat="1" ht="25.5" customHeight="1">
      <c r="A618" s="202"/>
      <c r="B618" s="218"/>
      <c r="C618" s="224"/>
      <c r="D618" s="225"/>
      <c r="E618" s="225"/>
      <c r="F618" s="219"/>
      <c r="G618" s="583" t="s">
        <v>207</v>
      </c>
      <c r="H618" s="575"/>
      <c r="I618" s="220">
        <v>927</v>
      </c>
      <c r="J618" s="221">
        <v>709</v>
      </c>
      <c r="K618" s="222">
        <v>4360901</v>
      </c>
      <c r="L618" s="220">
        <v>500</v>
      </c>
      <c r="M618" s="580"/>
      <c r="N618" s="581"/>
      <c r="O618" s="581"/>
      <c r="P618" s="582"/>
      <c r="Q618" s="223">
        <v>5000</v>
      </c>
      <c r="R618" s="223">
        <v>0</v>
      </c>
      <c r="S618" s="223">
        <v>0</v>
      </c>
      <c r="T618" s="223">
        <v>0</v>
      </c>
      <c r="U618" s="223">
        <v>0</v>
      </c>
      <c r="V618" s="223">
        <v>0</v>
      </c>
      <c r="W618" s="216">
        <v>0</v>
      </c>
      <c r="X618" s="217">
        <v>0</v>
      </c>
      <c r="Y618" s="217">
        <v>0</v>
      </c>
      <c r="Z618" s="217">
        <v>5000000</v>
      </c>
      <c r="AA618" s="209"/>
    </row>
    <row r="619" spans="1:27" s="11" customFormat="1" ht="30" customHeight="1">
      <c r="A619" s="202"/>
      <c r="B619" s="218"/>
      <c r="C619" s="211"/>
      <c r="D619" s="579" t="s">
        <v>270</v>
      </c>
      <c r="E619" s="574"/>
      <c r="F619" s="574"/>
      <c r="G619" s="574"/>
      <c r="H619" s="575"/>
      <c r="I619" s="220">
        <v>927</v>
      </c>
      <c r="J619" s="221">
        <v>709</v>
      </c>
      <c r="K619" s="222">
        <v>7950000</v>
      </c>
      <c r="L619" s="220">
        <v>0</v>
      </c>
      <c r="M619" s="580"/>
      <c r="N619" s="581"/>
      <c r="O619" s="581"/>
      <c r="P619" s="582"/>
      <c r="Q619" s="223">
        <v>893.1</v>
      </c>
      <c r="R619" s="223">
        <v>0</v>
      </c>
      <c r="S619" s="223">
        <v>0</v>
      </c>
      <c r="T619" s="223">
        <v>0</v>
      </c>
      <c r="U619" s="223">
        <v>0</v>
      </c>
      <c r="V619" s="223">
        <v>0</v>
      </c>
      <c r="W619" s="216">
        <v>0</v>
      </c>
      <c r="X619" s="217">
        <v>0</v>
      </c>
      <c r="Y619" s="217">
        <v>0</v>
      </c>
      <c r="Z619" s="217">
        <v>893100</v>
      </c>
      <c r="AA619" s="209"/>
    </row>
    <row r="620" spans="1:27" s="11" customFormat="1" ht="42.75" customHeight="1">
      <c r="A620" s="202"/>
      <c r="B620" s="218"/>
      <c r="C620" s="224"/>
      <c r="D620" s="225"/>
      <c r="E620" s="219"/>
      <c r="F620" s="579" t="s">
        <v>383</v>
      </c>
      <c r="G620" s="574"/>
      <c r="H620" s="575"/>
      <c r="I620" s="220">
        <v>927</v>
      </c>
      <c r="J620" s="221">
        <v>709</v>
      </c>
      <c r="K620" s="222">
        <v>7950017</v>
      </c>
      <c r="L620" s="220">
        <v>0</v>
      </c>
      <c r="M620" s="580"/>
      <c r="N620" s="581"/>
      <c r="O620" s="581"/>
      <c r="P620" s="582"/>
      <c r="Q620" s="223">
        <v>893.1</v>
      </c>
      <c r="R620" s="223">
        <v>0</v>
      </c>
      <c r="S620" s="223">
        <v>0</v>
      </c>
      <c r="T620" s="223">
        <v>0</v>
      </c>
      <c r="U620" s="223">
        <v>0</v>
      </c>
      <c r="V620" s="223">
        <v>0</v>
      </c>
      <c r="W620" s="216">
        <v>0</v>
      </c>
      <c r="X620" s="217">
        <v>0</v>
      </c>
      <c r="Y620" s="217">
        <v>0</v>
      </c>
      <c r="Z620" s="217">
        <v>893100</v>
      </c>
      <c r="AA620" s="209"/>
    </row>
    <row r="621" spans="1:27" s="11" customFormat="1" ht="30.75" customHeight="1">
      <c r="A621" s="202"/>
      <c r="B621" s="218"/>
      <c r="C621" s="224"/>
      <c r="D621" s="225"/>
      <c r="E621" s="225"/>
      <c r="F621" s="219"/>
      <c r="G621" s="583" t="s">
        <v>207</v>
      </c>
      <c r="H621" s="575"/>
      <c r="I621" s="220">
        <v>927</v>
      </c>
      <c r="J621" s="221">
        <v>709</v>
      </c>
      <c r="K621" s="222">
        <v>7950017</v>
      </c>
      <c r="L621" s="220">
        <v>500</v>
      </c>
      <c r="M621" s="580"/>
      <c r="N621" s="581"/>
      <c r="O621" s="581"/>
      <c r="P621" s="582"/>
      <c r="Q621" s="223">
        <v>893.1</v>
      </c>
      <c r="R621" s="223">
        <v>0</v>
      </c>
      <c r="S621" s="223">
        <v>0</v>
      </c>
      <c r="T621" s="223">
        <v>0</v>
      </c>
      <c r="U621" s="223">
        <v>0</v>
      </c>
      <c r="V621" s="223">
        <v>0</v>
      </c>
      <c r="W621" s="216">
        <v>0</v>
      </c>
      <c r="X621" s="217">
        <v>0</v>
      </c>
      <c r="Y621" s="217">
        <v>0</v>
      </c>
      <c r="Z621" s="217">
        <v>893100</v>
      </c>
      <c r="AA621" s="209"/>
    </row>
    <row r="622" spans="1:27" s="11" customFormat="1" ht="12" customHeight="1">
      <c r="A622" s="202"/>
      <c r="B622" s="210"/>
      <c r="C622" s="573" t="s">
        <v>385</v>
      </c>
      <c r="D622" s="574"/>
      <c r="E622" s="574"/>
      <c r="F622" s="574"/>
      <c r="G622" s="574"/>
      <c r="H622" s="575"/>
      <c r="I622" s="212">
        <v>927</v>
      </c>
      <c r="J622" s="213">
        <v>801</v>
      </c>
      <c r="K622" s="214">
        <v>0</v>
      </c>
      <c r="L622" s="212">
        <v>0</v>
      </c>
      <c r="M622" s="576"/>
      <c r="N622" s="577"/>
      <c r="O622" s="577"/>
      <c r="P622" s="578"/>
      <c r="Q622" s="215">
        <v>7968.9</v>
      </c>
      <c r="R622" s="215">
        <v>0</v>
      </c>
      <c r="S622" s="215">
        <v>0</v>
      </c>
      <c r="T622" s="215">
        <v>0</v>
      </c>
      <c r="U622" s="215">
        <v>7968.9</v>
      </c>
      <c r="V622" s="215">
        <v>0</v>
      </c>
      <c r="W622" s="216">
        <v>0</v>
      </c>
      <c r="X622" s="217">
        <v>0</v>
      </c>
      <c r="Y622" s="217">
        <v>0</v>
      </c>
      <c r="Z622" s="217">
        <v>7968900</v>
      </c>
      <c r="AA622" s="209"/>
    </row>
    <row r="623" spans="1:27" s="11" customFormat="1" ht="32.25" customHeight="1">
      <c r="A623" s="202"/>
      <c r="B623" s="218"/>
      <c r="C623" s="211"/>
      <c r="D623" s="579" t="s">
        <v>263</v>
      </c>
      <c r="E623" s="574"/>
      <c r="F623" s="574"/>
      <c r="G623" s="574"/>
      <c r="H623" s="575"/>
      <c r="I623" s="220">
        <v>927</v>
      </c>
      <c r="J623" s="221">
        <v>801</v>
      </c>
      <c r="K623" s="222">
        <v>4400000</v>
      </c>
      <c r="L623" s="220">
        <v>0</v>
      </c>
      <c r="M623" s="580"/>
      <c r="N623" s="581"/>
      <c r="O623" s="581"/>
      <c r="P623" s="582"/>
      <c r="Q623" s="223">
        <v>3000</v>
      </c>
      <c r="R623" s="223">
        <v>0</v>
      </c>
      <c r="S623" s="223">
        <v>0</v>
      </c>
      <c r="T623" s="223">
        <v>0</v>
      </c>
      <c r="U623" s="223">
        <v>3000</v>
      </c>
      <c r="V623" s="223">
        <v>0</v>
      </c>
      <c r="W623" s="216">
        <v>0</v>
      </c>
      <c r="X623" s="217">
        <v>0</v>
      </c>
      <c r="Y623" s="217">
        <v>0</v>
      </c>
      <c r="Z623" s="217">
        <v>3000000</v>
      </c>
      <c r="AA623" s="209"/>
    </row>
    <row r="624" spans="1:27" s="11" customFormat="1" ht="27" customHeight="1">
      <c r="A624" s="202"/>
      <c r="B624" s="218"/>
      <c r="C624" s="224"/>
      <c r="D624" s="219"/>
      <c r="E624" s="579" t="s">
        <v>249</v>
      </c>
      <c r="F624" s="574"/>
      <c r="G624" s="574"/>
      <c r="H624" s="575"/>
      <c r="I624" s="220">
        <v>927</v>
      </c>
      <c r="J624" s="221">
        <v>801</v>
      </c>
      <c r="K624" s="222">
        <v>4409900</v>
      </c>
      <c r="L624" s="220">
        <v>0</v>
      </c>
      <c r="M624" s="580"/>
      <c r="N624" s="581"/>
      <c r="O624" s="581"/>
      <c r="P624" s="582"/>
      <c r="Q624" s="223">
        <v>3000</v>
      </c>
      <c r="R624" s="223">
        <v>0</v>
      </c>
      <c r="S624" s="223">
        <v>0</v>
      </c>
      <c r="T624" s="223">
        <v>0</v>
      </c>
      <c r="U624" s="223">
        <v>3000</v>
      </c>
      <c r="V624" s="223">
        <v>0</v>
      </c>
      <c r="W624" s="216">
        <v>0</v>
      </c>
      <c r="X624" s="217">
        <v>0</v>
      </c>
      <c r="Y624" s="217">
        <v>0</v>
      </c>
      <c r="Z624" s="217">
        <v>3000000</v>
      </c>
      <c r="AA624" s="209"/>
    </row>
    <row r="625" spans="1:27" s="11" customFormat="1" ht="27" customHeight="1">
      <c r="A625" s="202"/>
      <c r="B625" s="218"/>
      <c r="C625" s="224"/>
      <c r="D625" s="225"/>
      <c r="E625" s="219"/>
      <c r="F625" s="579" t="s">
        <v>392</v>
      </c>
      <c r="G625" s="574"/>
      <c r="H625" s="575"/>
      <c r="I625" s="220">
        <v>927</v>
      </c>
      <c r="J625" s="221">
        <v>801</v>
      </c>
      <c r="K625" s="222">
        <v>4409908</v>
      </c>
      <c r="L625" s="220">
        <v>0</v>
      </c>
      <c r="M625" s="580"/>
      <c r="N625" s="581"/>
      <c r="O625" s="581"/>
      <c r="P625" s="582"/>
      <c r="Q625" s="223">
        <v>3000</v>
      </c>
      <c r="R625" s="223">
        <v>0</v>
      </c>
      <c r="S625" s="223">
        <v>0</v>
      </c>
      <c r="T625" s="223">
        <v>0</v>
      </c>
      <c r="U625" s="223">
        <v>3000</v>
      </c>
      <c r="V625" s="223">
        <v>0</v>
      </c>
      <c r="W625" s="216">
        <v>0</v>
      </c>
      <c r="X625" s="217">
        <v>0</v>
      </c>
      <c r="Y625" s="217">
        <v>0</v>
      </c>
      <c r="Z625" s="217">
        <v>3000000</v>
      </c>
      <c r="AA625" s="209"/>
    </row>
    <row r="626" spans="1:27" s="11" customFormat="1" ht="28.5" customHeight="1">
      <c r="A626" s="202"/>
      <c r="B626" s="218"/>
      <c r="C626" s="224"/>
      <c r="D626" s="225"/>
      <c r="E626" s="225"/>
      <c r="F626" s="219"/>
      <c r="G626" s="583" t="s">
        <v>497</v>
      </c>
      <c r="H626" s="575"/>
      <c r="I626" s="220">
        <v>927</v>
      </c>
      <c r="J626" s="221">
        <v>801</v>
      </c>
      <c r="K626" s="222">
        <v>4409908</v>
      </c>
      <c r="L626" s="220">
        <v>1</v>
      </c>
      <c r="M626" s="580"/>
      <c r="N626" s="581"/>
      <c r="O626" s="581"/>
      <c r="P626" s="582"/>
      <c r="Q626" s="223">
        <v>3000</v>
      </c>
      <c r="R626" s="223">
        <v>0</v>
      </c>
      <c r="S626" s="223">
        <v>0</v>
      </c>
      <c r="T626" s="223">
        <v>0</v>
      </c>
      <c r="U626" s="223">
        <v>3000</v>
      </c>
      <c r="V626" s="223">
        <v>0</v>
      </c>
      <c r="W626" s="216">
        <v>0</v>
      </c>
      <c r="X626" s="217">
        <v>0</v>
      </c>
      <c r="Y626" s="217">
        <v>0</v>
      </c>
      <c r="Z626" s="217">
        <v>3000000</v>
      </c>
      <c r="AA626" s="209"/>
    </row>
    <row r="627" spans="1:27" s="11" customFormat="1" ht="12" customHeight="1">
      <c r="A627" s="202"/>
      <c r="B627" s="218"/>
      <c r="C627" s="211"/>
      <c r="D627" s="579" t="s">
        <v>393</v>
      </c>
      <c r="E627" s="574"/>
      <c r="F627" s="574"/>
      <c r="G627" s="574"/>
      <c r="H627" s="575"/>
      <c r="I627" s="220">
        <v>927</v>
      </c>
      <c r="J627" s="221">
        <v>801</v>
      </c>
      <c r="K627" s="222">
        <v>4420000</v>
      </c>
      <c r="L627" s="220">
        <v>0</v>
      </c>
      <c r="M627" s="580"/>
      <c r="N627" s="581"/>
      <c r="O627" s="581"/>
      <c r="P627" s="582"/>
      <c r="Q627" s="223">
        <v>4968.9</v>
      </c>
      <c r="R627" s="223">
        <v>0</v>
      </c>
      <c r="S627" s="223">
        <v>0</v>
      </c>
      <c r="T627" s="223">
        <v>0</v>
      </c>
      <c r="U627" s="223">
        <v>4968.9</v>
      </c>
      <c r="V627" s="223">
        <v>0</v>
      </c>
      <c r="W627" s="216">
        <v>0</v>
      </c>
      <c r="X627" s="217">
        <v>0</v>
      </c>
      <c r="Y627" s="217">
        <v>0</v>
      </c>
      <c r="Z627" s="217">
        <v>4968900</v>
      </c>
      <c r="AA627" s="209"/>
    </row>
    <row r="628" spans="1:27" s="11" customFormat="1" ht="29.25" customHeight="1">
      <c r="A628" s="202"/>
      <c r="B628" s="218"/>
      <c r="C628" s="224"/>
      <c r="D628" s="219"/>
      <c r="E628" s="579" t="s">
        <v>249</v>
      </c>
      <c r="F628" s="574"/>
      <c r="G628" s="574"/>
      <c r="H628" s="575"/>
      <c r="I628" s="220">
        <v>927</v>
      </c>
      <c r="J628" s="221">
        <v>801</v>
      </c>
      <c r="K628" s="222">
        <v>4429900</v>
      </c>
      <c r="L628" s="220">
        <v>0</v>
      </c>
      <c r="M628" s="580"/>
      <c r="N628" s="581"/>
      <c r="O628" s="581"/>
      <c r="P628" s="582"/>
      <c r="Q628" s="223">
        <v>4968.9</v>
      </c>
      <c r="R628" s="223">
        <v>0</v>
      </c>
      <c r="S628" s="223">
        <v>0</v>
      </c>
      <c r="T628" s="223">
        <v>0</v>
      </c>
      <c r="U628" s="223">
        <v>4968.9</v>
      </c>
      <c r="V628" s="223">
        <v>0</v>
      </c>
      <c r="W628" s="216">
        <v>0</v>
      </c>
      <c r="X628" s="217">
        <v>0</v>
      </c>
      <c r="Y628" s="217">
        <v>0</v>
      </c>
      <c r="Z628" s="217">
        <v>4968900</v>
      </c>
      <c r="AA628" s="209"/>
    </row>
    <row r="629" spans="1:27" s="11" customFormat="1" ht="17.25" customHeight="1">
      <c r="A629" s="202"/>
      <c r="B629" s="218"/>
      <c r="C629" s="224"/>
      <c r="D629" s="225"/>
      <c r="E629" s="219"/>
      <c r="F629" s="579" t="s">
        <v>394</v>
      </c>
      <c r="G629" s="574"/>
      <c r="H629" s="575"/>
      <c r="I629" s="220">
        <v>927</v>
      </c>
      <c r="J629" s="221">
        <v>801</v>
      </c>
      <c r="K629" s="222">
        <v>4429902</v>
      </c>
      <c r="L629" s="220">
        <v>0</v>
      </c>
      <c r="M629" s="580"/>
      <c r="N629" s="581"/>
      <c r="O629" s="581"/>
      <c r="P629" s="582"/>
      <c r="Q629" s="223">
        <v>4968.9</v>
      </c>
      <c r="R629" s="223">
        <v>0</v>
      </c>
      <c r="S629" s="223">
        <v>0</v>
      </c>
      <c r="T629" s="223">
        <v>0</v>
      </c>
      <c r="U629" s="223">
        <v>4968.9</v>
      </c>
      <c r="V629" s="223">
        <v>0</v>
      </c>
      <c r="W629" s="216">
        <v>0</v>
      </c>
      <c r="X629" s="217">
        <v>0</v>
      </c>
      <c r="Y629" s="217">
        <v>0</v>
      </c>
      <c r="Z629" s="217">
        <v>4968900</v>
      </c>
      <c r="AA629" s="209"/>
    </row>
    <row r="630" spans="1:27" s="11" customFormat="1" ht="26.25" customHeight="1">
      <c r="A630" s="202"/>
      <c r="B630" s="218"/>
      <c r="C630" s="224"/>
      <c r="D630" s="225"/>
      <c r="E630" s="225"/>
      <c r="F630" s="219"/>
      <c r="G630" s="583" t="s">
        <v>497</v>
      </c>
      <c r="H630" s="575"/>
      <c r="I630" s="220">
        <v>927</v>
      </c>
      <c r="J630" s="221">
        <v>801</v>
      </c>
      <c r="K630" s="222">
        <v>4429902</v>
      </c>
      <c r="L630" s="220">
        <v>1</v>
      </c>
      <c r="M630" s="580"/>
      <c r="N630" s="581"/>
      <c r="O630" s="581"/>
      <c r="P630" s="582"/>
      <c r="Q630" s="223">
        <v>4968.9</v>
      </c>
      <c r="R630" s="223">
        <v>0</v>
      </c>
      <c r="S630" s="223">
        <v>0</v>
      </c>
      <c r="T630" s="223">
        <v>0</v>
      </c>
      <c r="U630" s="223">
        <v>4968.9</v>
      </c>
      <c r="V630" s="223">
        <v>0</v>
      </c>
      <c r="W630" s="216">
        <v>0</v>
      </c>
      <c r="X630" s="217">
        <v>0</v>
      </c>
      <c r="Y630" s="217">
        <v>0</v>
      </c>
      <c r="Z630" s="217">
        <v>4968900</v>
      </c>
      <c r="AA630" s="209"/>
    </row>
    <row r="631" spans="1:27" s="11" customFormat="1" ht="12" customHeight="1">
      <c r="A631" s="202"/>
      <c r="B631" s="210"/>
      <c r="C631" s="573" t="s">
        <v>402</v>
      </c>
      <c r="D631" s="574"/>
      <c r="E631" s="574"/>
      <c r="F631" s="574"/>
      <c r="G631" s="574"/>
      <c r="H631" s="575"/>
      <c r="I631" s="212">
        <v>927</v>
      </c>
      <c r="J631" s="213">
        <v>901</v>
      </c>
      <c r="K631" s="214">
        <v>0</v>
      </c>
      <c r="L631" s="212">
        <v>0</v>
      </c>
      <c r="M631" s="576"/>
      <c r="N631" s="577"/>
      <c r="O631" s="577"/>
      <c r="P631" s="578"/>
      <c r="Q631" s="215">
        <v>33075.8</v>
      </c>
      <c r="R631" s="215">
        <v>0</v>
      </c>
      <c r="S631" s="215">
        <v>0</v>
      </c>
      <c r="T631" s="215">
        <v>0</v>
      </c>
      <c r="U631" s="215">
        <v>25587.3</v>
      </c>
      <c r="V631" s="215">
        <v>0</v>
      </c>
      <c r="W631" s="216">
        <v>0</v>
      </c>
      <c r="X631" s="217">
        <v>0</v>
      </c>
      <c r="Y631" s="217">
        <v>0</v>
      </c>
      <c r="Z631" s="217">
        <v>33075800</v>
      </c>
      <c r="AA631" s="209"/>
    </row>
    <row r="632" spans="1:27" s="11" customFormat="1" ht="29.25" customHeight="1">
      <c r="A632" s="202"/>
      <c r="B632" s="218"/>
      <c r="C632" s="211"/>
      <c r="D632" s="579" t="s">
        <v>403</v>
      </c>
      <c r="E632" s="574"/>
      <c r="F632" s="574"/>
      <c r="G632" s="574"/>
      <c r="H632" s="575"/>
      <c r="I632" s="220">
        <v>927</v>
      </c>
      <c r="J632" s="221">
        <v>901</v>
      </c>
      <c r="K632" s="222">
        <v>4700000</v>
      </c>
      <c r="L632" s="220">
        <v>0</v>
      </c>
      <c r="M632" s="580"/>
      <c r="N632" s="581"/>
      <c r="O632" s="581"/>
      <c r="P632" s="582"/>
      <c r="Q632" s="223">
        <v>20548</v>
      </c>
      <c r="R632" s="223">
        <v>0</v>
      </c>
      <c r="S632" s="223">
        <v>0</v>
      </c>
      <c r="T632" s="223">
        <v>0</v>
      </c>
      <c r="U632" s="223">
        <v>15740</v>
      </c>
      <c r="V632" s="223">
        <v>0</v>
      </c>
      <c r="W632" s="216">
        <v>0</v>
      </c>
      <c r="X632" s="217">
        <v>0</v>
      </c>
      <c r="Y632" s="217">
        <v>0</v>
      </c>
      <c r="Z632" s="217">
        <v>20548000</v>
      </c>
      <c r="AA632" s="209"/>
    </row>
    <row r="633" spans="1:27" s="11" customFormat="1" ht="30" customHeight="1">
      <c r="A633" s="202"/>
      <c r="B633" s="218"/>
      <c r="C633" s="224"/>
      <c r="D633" s="219"/>
      <c r="E633" s="579" t="s">
        <v>249</v>
      </c>
      <c r="F633" s="574"/>
      <c r="G633" s="574"/>
      <c r="H633" s="575"/>
      <c r="I633" s="220">
        <v>927</v>
      </c>
      <c r="J633" s="221">
        <v>901</v>
      </c>
      <c r="K633" s="222">
        <v>4709900</v>
      </c>
      <c r="L633" s="220">
        <v>0</v>
      </c>
      <c r="M633" s="580"/>
      <c r="N633" s="581"/>
      <c r="O633" s="581"/>
      <c r="P633" s="582"/>
      <c r="Q633" s="223">
        <v>20548</v>
      </c>
      <c r="R633" s="223">
        <v>0</v>
      </c>
      <c r="S633" s="223">
        <v>0</v>
      </c>
      <c r="T633" s="223">
        <v>0</v>
      </c>
      <c r="U633" s="223">
        <v>15740</v>
      </c>
      <c r="V633" s="223">
        <v>0</v>
      </c>
      <c r="W633" s="216">
        <v>0</v>
      </c>
      <c r="X633" s="217">
        <v>0</v>
      </c>
      <c r="Y633" s="217">
        <v>0</v>
      </c>
      <c r="Z633" s="217">
        <v>20548000</v>
      </c>
      <c r="AA633" s="209"/>
    </row>
    <row r="634" spans="1:27" s="11" customFormat="1" ht="44.25" customHeight="1">
      <c r="A634" s="202"/>
      <c r="B634" s="218"/>
      <c r="C634" s="224"/>
      <c r="D634" s="225"/>
      <c r="E634" s="219"/>
      <c r="F634" s="579" t="s">
        <v>507</v>
      </c>
      <c r="G634" s="574"/>
      <c r="H634" s="575"/>
      <c r="I634" s="220">
        <v>927</v>
      </c>
      <c r="J634" s="221">
        <v>901</v>
      </c>
      <c r="K634" s="222">
        <v>4709902</v>
      </c>
      <c r="L634" s="220">
        <v>0</v>
      </c>
      <c r="M634" s="580"/>
      <c r="N634" s="581"/>
      <c r="O634" s="581"/>
      <c r="P634" s="582"/>
      <c r="Q634" s="223">
        <v>4808</v>
      </c>
      <c r="R634" s="223">
        <v>0</v>
      </c>
      <c r="S634" s="223">
        <v>0</v>
      </c>
      <c r="T634" s="223">
        <v>0</v>
      </c>
      <c r="U634" s="223">
        <v>0</v>
      </c>
      <c r="V634" s="223">
        <v>0</v>
      </c>
      <c r="W634" s="216">
        <v>0</v>
      </c>
      <c r="X634" s="217">
        <v>0</v>
      </c>
      <c r="Y634" s="217">
        <v>0</v>
      </c>
      <c r="Z634" s="217">
        <v>4808000</v>
      </c>
      <c r="AA634" s="209"/>
    </row>
    <row r="635" spans="1:27" s="11" customFormat="1" ht="24.75" customHeight="1">
      <c r="A635" s="202"/>
      <c r="B635" s="218"/>
      <c r="C635" s="224"/>
      <c r="D635" s="225"/>
      <c r="E635" s="225"/>
      <c r="F635" s="219"/>
      <c r="G635" s="583" t="s">
        <v>497</v>
      </c>
      <c r="H635" s="575"/>
      <c r="I635" s="220">
        <v>927</v>
      </c>
      <c r="J635" s="221">
        <v>901</v>
      </c>
      <c r="K635" s="222">
        <v>4709902</v>
      </c>
      <c r="L635" s="220">
        <v>1</v>
      </c>
      <c r="M635" s="580"/>
      <c r="N635" s="581"/>
      <c r="O635" s="581"/>
      <c r="P635" s="582"/>
      <c r="Q635" s="223">
        <v>4808</v>
      </c>
      <c r="R635" s="223">
        <v>0</v>
      </c>
      <c r="S635" s="223">
        <v>0</v>
      </c>
      <c r="T635" s="223">
        <v>0</v>
      </c>
      <c r="U635" s="223">
        <v>0</v>
      </c>
      <c r="V635" s="223">
        <v>0</v>
      </c>
      <c r="W635" s="216">
        <v>0</v>
      </c>
      <c r="X635" s="217">
        <v>0</v>
      </c>
      <c r="Y635" s="217">
        <v>0</v>
      </c>
      <c r="Z635" s="217">
        <v>4808000</v>
      </c>
      <c r="AA635" s="209"/>
    </row>
    <row r="636" spans="1:27" s="11" customFormat="1" ht="34.5" customHeight="1">
      <c r="A636" s="202"/>
      <c r="B636" s="218"/>
      <c r="C636" s="224"/>
      <c r="D636" s="225"/>
      <c r="E636" s="219"/>
      <c r="F636" s="579" t="s">
        <v>405</v>
      </c>
      <c r="G636" s="574"/>
      <c r="H636" s="575"/>
      <c r="I636" s="220">
        <v>927</v>
      </c>
      <c r="J636" s="221">
        <v>901</v>
      </c>
      <c r="K636" s="222">
        <v>4709903</v>
      </c>
      <c r="L636" s="220">
        <v>0</v>
      </c>
      <c r="M636" s="580"/>
      <c r="N636" s="581"/>
      <c r="O636" s="581"/>
      <c r="P636" s="582"/>
      <c r="Q636" s="223">
        <v>15740</v>
      </c>
      <c r="R636" s="223">
        <v>0</v>
      </c>
      <c r="S636" s="223">
        <v>0</v>
      </c>
      <c r="T636" s="223">
        <v>0</v>
      </c>
      <c r="U636" s="223">
        <v>15740</v>
      </c>
      <c r="V636" s="223">
        <v>0</v>
      </c>
      <c r="W636" s="216">
        <v>0</v>
      </c>
      <c r="X636" s="217">
        <v>0</v>
      </c>
      <c r="Y636" s="217">
        <v>0</v>
      </c>
      <c r="Z636" s="217">
        <v>15740000</v>
      </c>
      <c r="AA636" s="209"/>
    </row>
    <row r="637" spans="1:27" s="11" customFormat="1" ht="29.25" customHeight="1">
      <c r="A637" s="202"/>
      <c r="B637" s="218"/>
      <c r="C637" s="224"/>
      <c r="D637" s="225"/>
      <c r="E637" s="225"/>
      <c r="F637" s="219"/>
      <c r="G637" s="583" t="s">
        <v>497</v>
      </c>
      <c r="H637" s="575"/>
      <c r="I637" s="220">
        <v>927</v>
      </c>
      <c r="J637" s="221">
        <v>901</v>
      </c>
      <c r="K637" s="222">
        <v>4709903</v>
      </c>
      <c r="L637" s="220">
        <v>1</v>
      </c>
      <c r="M637" s="580"/>
      <c r="N637" s="581"/>
      <c r="O637" s="581"/>
      <c r="P637" s="582"/>
      <c r="Q637" s="223">
        <v>15740</v>
      </c>
      <c r="R637" s="223">
        <v>0</v>
      </c>
      <c r="S637" s="223">
        <v>0</v>
      </c>
      <c r="T637" s="223">
        <v>0</v>
      </c>
      <c r="U637" s="223">
        <v>15740</v>
      </c>
      <c r="V637" s="223">
        <v>0</v>
      </c>
      <c r="W637" s="216">
        <v>0</v>
      </c>
      <c r="X637" s="217">
        <v>0</v>
      </c>
      <c r="Y637" s="217">
        <v>0</v>
      </c>
      <c r="Z637" s="217">
        <v>15740000</v>
      </c>
      <c r="AA637" s="209"/>
    </row>
    <row r="638" spans="1:27" s="11" customFormat="1" ht="12" customHeight="1">
      <c r="A638" s="202"/>
      <c r="B638" s="218"/>
      <c r="C638" s="211"/>
      <c r="D638" s="579" t="s">
        <v>406</v>
      </c>
      <c r="E638" s="574"/>
      <c r="F638" s="574"/>
      <c r="G638" s="574"/>
      <c r="H638" s="575"/>
      <c r="I638" s="220">
        <v>927</v>
      </c>
      <c r="J638" s="221">
        <v>901</v>
      </c>
      <c r="K638" s="222">
        <v>4760000</v>
      </c>
      <c r="L638" s="220">
        <v>0</v>
      </c>
      <c r="M638" s="580"/>
      <c r="N638" s="581"/>
      <c r="O638" s="581"/>
      <c r="P638" s="582"/>
      <c r="Q638" s="223">
        <v>12527.8</v>
      </c>
      <c r="R638" s="223">
        <v>0</v>
      </c>
      <c r="S638" s="223">
        <v>0</v>
      </c>
      <c r="T638" s="223">
        <v>0</v>
      </c>
      <c r="U638" s="223">
        <v>9847.3</v>
      </c>
      <c r="V638" s="223">
        <v>0</v>
      </c>
      <c r="W638" s="216">
        <v>0</v>
      </c>
      <c r="X638" s="217">
        <v>0</v>
      </c>
      <c r="Y638" s="217">
        <v>0</v>
      </c>
      <c r="Z638" s="217">
        <v>12527800</v>
      </c>
      <c r="AA638" s="209"/>
    </row>
    <row r="639" spans="1:27" s="11" customFormat="1" ht="25.5" customHeight="1">
      <c r="A639" s="202"/>
      <c r="B639" s="218"/>
      <c r="C639" s="224"/>
      <c r="D639" s="219"/>
      <c r="E639" s="579" t="s">
        <v>249</v>
      </c>
      <c r="F639" s="574"/>
      <c r="G639" s="574"/>
      <c r="H639" s="575"/>
      <c r="I639" s="220">
        <v>927</v>
      </c>
      <c r="J639" s="221">
        <v>901</v>
      </c>
      <c r="K639" s="222">
        <v>4769900</v>
      </c>
      <c r="L639" s="220">
        <v>0</v>
      </c>
      <c r="M639" s="580"/>
      <c r="N639" s="581"/>
      <c r="O639" s="581"/>
      <c r="P639" s="582"/>
      <c r="Q639" s="223">
        <v>12527.8</v>
      </c>
      <c r="R639" s="223">
        <v>0</v>
      </c>
      <c r="S639" s="223">
        <v>0</v>
      </c>
      <c r="T639" s="223">
        <v>0</v>
      </c>
      <c r="U639" s="223">
        <v>9847.3</v>
      </c>
      <c r="V639" s="223">
        <v>0</v>
      </c>
      <c r="W639" s="216">
        <v>0</v>
      </c>
      <c r="X639" s="217">
        <v>0</v>
      </c>
      <c r="Y639" s="217">
        <v>0</v>
      </c>
      <c r="Z639" s="217">
        <v>12527800</v>
      </c>
      <c r="AA639" s="209"/>
    </row>
    <row r="640" spans="1:27" s="11" customFormat="1" ht="25.5" customHeight="1">
      <c r="A640" s="202"/>
      <c r="B640" s="218"/>
      <c r="C640" s="224"/>
      <c r="D640" s="225"/>
      <c r="E640" s="219"/>
      <c r="F640" s="579" t="s">
        <v>407</v>
      </c>
      <c r="G640" s="574"/>
      <c r="H640" s="575"/>
      <c r="I640" s="220">
        <v>927</v>
      </c>
      <c r="J640" s="221">
        <v>901</v>
      </c>
      <c r="K640" s="222">
        <v>4769901</v>
      </c>
      <c r="L640" s="220">
        <v>0</v>
      </c>
      <c r="M640" s="580"/>
      <c r="N640" s="581"/>
      <c r="O640" s="581"/>
      <c r="P640" s="582"/>
      <c r="Q640" s="223">
        <v>2225</v>
      </c>
      <c r="R640" s="223">
        <v>0</v>
      </c>
      <c r="S640" s="223">
        <v>0</v>
      </c>
      <c r="T640" s="223">
        <v>0</v>
      </c>
      <c r="U640" s="223">
        <v>0</v>
      </c>
      <c r="V640" s="223">
        <v>0</v>
      </c>
      <c r="W640" s="216">
        <v>0</v>
      </c>
      <c r="X640" s="217">
        <v>0</v>
      </c>
      <c r="Y640" s="217">
        <v>0</v>
      </c>
      <c r="Z640" s="217">
        <v>2225000</v>
      </c>
      <c r="AA640" s="209"/>
    </row>
    <row r="641" spans="1:27" s="11" customFormat="1" ht="29.25" customHeight="1">
      <c r="A641" s="202"/>
      <c r="B641" s="218"/>
      <c r="C641" s="224"/>
      <c r="D641" s="225"/>
      <c r="E641" s="225"/>
      <c r="F641" s="219"/>
      <c r="G641" s="583" t="s">
        <v>497</v>
      </c>
      <c r="H641" s="575"/>
      <c r="I641" s="220">
        <v>927</v>
      </c>
      <c r="J641" s="221">
        <v>901</v>
      </c>
      <c r="K641" s="222">
        <v>4769901</v>
      </c>
      <c r="L641" s="220">
        <v>1</v>
      </c>
      <c r="M641" s="580"/>
      <c r="N641" s="581"/>
      <c r="O641" s="581"/>
      <c r="P641" s="582"/>
      <c r="Q641" s="223">
        <v>2225</v>
      </c>
      <c r="R641" s="223">
        <v>0</v>
      </c>
      <c r="S641" s="223">
        <v>0</v>
      </c>
      <c r="T641" s="223">
        <v>0</v>
      </c>
      <c r="U641" s="223">
        <v>0</v>
      </c>
      <c r="V641" s="223">
        <v>0</v>
      </c>
      <c r="W641" s="216">
        <v>0</v>
      </c>
      <c r="X641" s="217">
        <v>0</v>
      </c>
      <c r="Y641" s="217">
        <v>0</v>
      </c>
      <c r="Z641" s="217">
        <v>2225000</v>
      </c>
      <c r="AA641" s="209"/>
    </row>
    <row r="642" spans="1:27" s="11" customFormat="1" ht="13.5" customHeight="1">
      <c r="A642" s="202"/>
      <c r="B642" s="218"/>
      <c r="C642" s="224"/>
      <c r="D642" s="225"/>
      <c r="E642" s="219"/>
      <c r="F642" s="579" t="s">
        <v>408</v>
      </c>
      <c r="G642" s="574"/>
      <c r="H642" s="575"/>
      <c r="I642" s="220">
        <v>927</v>
      </c>
      <c r="J642" s="221">
        <v>901</v>
      </c>
      <c r="K642" s="222">
        <v>4769902</v>
      </c>
      <c r="L642" s="220">
        <v>0</v>
      </c>
      <c r="M642" s="580"/>
      <c r="N642" s="581"/>
      <c r="O642" s="581"/>
      <c r="P642" s="582"/>
      <c r="Q642" s="223">
        <v>9847.3</v>
      </c>
      <c r="R642" s="223">
        <v>0</v>
      </c>
      <c r="S642" s="223">
        <v>0</v>
      </c>
      <c r="T642" s="223">
        <v>0</v>
      </c>
      <c r="U642" s="223">
        <v>9847.3</v>
      </c>
      <c r="V642" s="223">
        <v>0</v>
      </c>
      <c r="W642" s="216">
        <v>0</v>
      </c>
      <c r="X642" s="217">
        <v>0</v>
      </c>
      <c r="Y642" s="217">
        <v>0</v>
      </c>
      <c r="Z642" s="217">
        <v>9847300</v>
      </c>
      <c r="AA642" s="209"/>
    </row>
    <row r="643" spans="1:27" s="11" customFormat="1" ht="25.5" customHeight="1">
      <c r="A643" s="202"/>
      <c r="B643" s="218"/>
      <c r="C643" s="224"/>
      <c r="D643" s="225"/>
      <c r="E643" s="225"/>
      <c r="F643" s="219"/>
      <c r="G643" s="583" t="s">
        <v>497</v>
      </c>
      <c r="H643" s="575"/>
      <c r="I643" s="220">
        <v>927</v>
      </c>
      <c r="J643" s="221">
        <v>901</v>
      </c>
      <c r="K643" s="222">
        <v>4769902</v>
      </c>
      <c r="L643" s="220">
        <v>1</v>
      </c>
      <c r="M643" s="580"/>
      <c r="N643" s="581"/>
      <c r="O643" s="581"/>
      <c r="P643" s="582"/>
      <c r="Q643" s="223">
        <v>9847.3</v>
      </c>
      <c r="R643" s="223">
        <v>0</v>
      </c>
      <c r="S643" s="223">
        <v>0</v>
      </c>
      <c r="T643" s="223">
        <v>0</v>
      </c>
      <c r="U643" s="223">
        <v>9847.3</v>
      </c>
      <c r="V643" s="223">
        <v>0</v>
      </c>
      <c r="W643" s="216">
        <v>0</v>
      </c>
      <c r="X643" s="217">
        <v>0</v>
      </c>
      <c r="Y643" s="217">
        <v>0</v>
      </c>
      <c r="Z643" s="217">
        <v>9847300</v>
      </c>
      <c r="AA643" s="209"/>
    </row>
    <row r="644" spans="1:27" s="11" customFormat="1" ht="20.25" customHeight="1">
      <c r="A644" s="202"/>
      <c r="B644" s="218"/>
      <c r="C644" s="224"/>
      <c r="D644" s="225"/>
      <c r="E644" s="219"/>
      <c r="F644" s="579" t="s">
        <v>409</v>
      </c>
      <c r="G644" s="574"/>
      <c r="H644" s="575"/>
      <c r="I644" s="220">
        <v>927</v>
      </c>
      <c r="J644" s="221">
        <v>901</v>
      </c>
      <c r="K644" s="222">
        <v>4769903</v>
      </c>
      <c r="L644" s="220">
        <v>0</v>
      </c>
      <c r="M644" s="580"/>
      <c r="N644" s="581"/>
      <c r="O644" s="581"/>
      <c r="P644" s="582"/>
      <c r="Q644" s="223">
        <v>455.5</v>
      </c>
      <c r="R644" s="223">
        <v>0</v>
      </c>
      <c r="S644" s="223">
        <v>0</v>
      </c>
      <c r="T644" s="223">
        <v>0</v>
      </c>
      <c r="U644" s="223">
        <v>0</v>
      </c>
      <c r="V644" s="223">
        <v>0</v>
      </c>
      <c r="W644" s="216">
        <v>0</v>
      </c>
      <c r="X644" s="217">
        <v>0</v>
      </c>
      <c r="Y644" s="217">
        <v>0</v>
      </c>
      <c r="Z644" s="217">
        <v>455500</v>
      </c>
      <c r="AA644" s="209"/>
    </row>
    <row r="645" spans="1:27" s="11" customFormat="1" ht="30.75" customHeight="1">
      <c r="A645" s="202"/>
      <c r="B645" s="218"/>
      <c r="C645" s="224"/>
      <c r="D645" s="225"/>
      <c r="E645" s="225"/>
      <c r="F645" s="219"/>
      <c r="G645" s="583" t="s">
        <v>497</v>
      </c>
      <c r="H645" s="575"/>
      <c r="I645" s="220">
        <v>927</v>
      </c>
      <c r="J645" s="221">
        <v>901</v>
      </c>
      <c r="K645" s="222">
        <v>4769903</v>
      </c>
      <c r="L645" s="220">
        <v>1</v>
      </c>
      <c r="M645" s="580"/>
      <c r="N645" s="581"/>
      <c r="O645" s="581"/>
      <c r="P645" s="582"/>
      <c r="Q645" s="223">
        <v>455.5</v>
      </c>
      <c r="R645" s="223">
        <v>0</v>
      </c>
      <c r="S645" s="223">
        <v>0</v>
      </c>
      <c r="T645" s="223">
        <v>0</v>
      </c>
      <c r="U645" s="223">
        <v>0</v>
      </c>
      <c r="V645" s="223">
        <v>0</v>
      </c>
      <c r="W645" s="216">
        <v>0</v>
      </c>
      <c r="X645" s="217">
        <v>0</v>
      </c>
      <c r="Y645" s="217">
        <v>0</v>
      </c>
      <c r="Z645" s="217">
        <v>455500</v>
      </c>
      <c r="AA645" s="209"/>
    </row>
    <row r="646" spans="1:27" s="11" customFormat="1" ht="18.75" customHeight="1">
      <c r="A646" s="202"/>
      <c r="B646" s="210"/>
      <c r="C646" s="573" t="s">
        <v>410</v>
      </c>
      <c r="D646" s="574"/>
      <c r="E646" s="574"/>
      <c r="F646" s="574"/>
      <c r="G646" s="574"/>
      <c r="H646" s="575"/>
      <c r="I646" s="212">
        <v>927</v>
      </c>
      <c r="J646" s="213">
        <v>902</v>
      </c>
      <c r="K646" s="214">
        <v>0</v>
      </c>
      <c r="L646" s="212">
        <v>0</v>
      </c>
      <c r="M646" s="576"/>
      <c r="N646" s="577"/>
      <c r="O646" s="577"/>
      <c r="P646" s="578"/>
      <c r="Q646" s="215">
        <v>23429.2</v>
      </c>
      <c r="R646" s="215">
        <v>0</v>
      </c>
      <c r="S646" s="215">
        <v>0</v>
      </c>
      <c r="T646" s="215">
        <v>0</v>
      </c>
      <c r="U646" s="215">
        <v>18058.2</v>
      </c>
      <c r="V646" s="215">
        <v>5100</v>
      </c>
      <c r="W646" s="216">
        <v>0</v>
      </c>
      <c r="X646" s="217">
        <v>0</v>
      </c>
      <c r="Y646" s="217">
        <v>0</v>
      </c>
      <c r="Z646" s="217">
        <v>23429200</v>
      </c>
      <c r="AA646" s="209"/>
    </row>
    <row r="647" spans="1:27" s="11" customFormat="1" ht="37.5" customHeight="1">
      <c r="A647" s="202"/>
      <c r="B647" s="218"/>
      <c r="C647" s="211"/>
      <c r="D647" s="579" t="s">
        <v>260</v>
      </c>
      <c r="E647" s="574"/>
      <c r="F647" s="574"/>
      <c r="G647" s="574"/>
      <c r="H647" s="575"/>
      <c r="I647" s="220">
        <v>927</v>
      </c>
      <c r="J647" s="221">
        <v>902</v>
      </c>
      <c r="K647" s="222">
        <v>1020000</v>
      </c>
      <c r="L647" s="220">
        <v>0</v>
      </c>
      <c r="M647" s="580"/>
      <c r="N647" s="581"/>
      <c r="O647" s="581"/>
      <c r="P647" s="582"/>
      <c r="Q647" s="223">
        <v>5100</v>
      </c>
      <c r="R647" s="223">
        <v>0</v>
      </c>
      <c r="S647" s="223">
        <v>0</v>
      </c>
      <c r="T647" s="223">
        <v>0</v>
      </c>
      <c r="U647" s="223">
        <v>0</v>
      </c>
      <c r="V647" s="223">
        <v>5100</v>
      </c>
      <c r="W647" s="216">
        <v>0</v>
      </c>
      <c r="X647" s="217">
        <v>0</v>
      </c>
      <c r="Y647" s="217">
        <v>0</v>
      </c>
      <c r="Z647" s="217">
        <v>5100000</v>
      </c>
      <c r="AA647" s="209"/>
    </row>
    <row r="648" spans="1:27" s="11" customFormat="1" ht="79.5" customHeight="1">
      <c r="A648" s="202"/>
      <c r="B648" s="218"/>
      <c r="C648" s="224"/>
      <c r="D648" s="219"/>
      <c r="E648" s="579" t="s">
        <v>280</v>
      </c>
      <c r="F648" s="574"/>
      <c r="G648" s="574"/>
      <c r="H648" s="575"/>
      <c r="I648" s="220">
        <v>927</v>
      </c>
      <c r="J648" s="221">
        <v>902</v>
      </c>
      <c r="K648" s="222">
        <v>1020100</v>
      </c>
      <c r="L648" s="220">
        <v>0</v>
      </c>
      <c r="M648" s="580"/>
      <c r="N648" s="581"/>
      <c r="O648" s="581"/>
      <c r="P648" s="582"/>
      <c r="Q648" s="223">
        <v>5100</v>
      </c>
      <c r="R648" s="223">
        <v>0</v>
      </c>
      <c r="S648" s="223">
        <v>0</v>
      </c>
      <c r="T648" s="223">
        <v>0</v>
      </c>
      <c r="U648" s="223">
        <v>0</v>
      </c>
      <c r="V648" s="223">
        <v>5100</v>
      </c>
      <c r="W648" s="216">
        <v>0</v>
      </c>
      <c r="X648" s="217">
        <v>0</v>
      </c>
      <c r="Y648" s="217">
        <v>0</v>
      </c>
      <c r="Z648" s="217">
        <v>5100000</v>
      </c>
      <c r="AA648" s="209"/>
    </row>
    <row r="649" spans="1:27" s="11" customFormat="1" ht="45" customHeight="1">
      <c r="A649" s="202"/>
      <c r="B649" s="218"/>
      <c r="C649" s="224"/>
      <c r="D649" s="225"/>
      <c r="E649" s="219"/>
      <c r="F649" s="579" t="s">
        <v>281</v>
      </c>
      <c r="G649" s="574"/>
      <c r="H649" s="575"/>
      <c r="I649" s="220">
        <v>927</v>
      </c>
      <c r="J649" s="221">
        <v>902</v>
      </c>
      <c r="K649" s="222">
        <v>1020102</v>
      </c>
      <c r="L649" s="220">
        <v>0</v>
      </c>
      <c r="M649" s="580"/>
      <c r="N649" s="581"/>
      <c r="O649" s="581"/>
      <c r="P649" s="582"/>
      <c r="Q649" s="223">
        <v>400</v>
      </c>
      <c r="R649" s="223">
        <v>0</v>
      </c>
      <c r="S649" s="223">
        <v>0</v>
      </c>
      <c r="T649" s="223">
        <v>0</v>
      </c>
      <c r="U649" s="223">
        <v>0</v>
      </c>
      <c r="V649" s="223">
        <v>400</v>
      </c>
      <c r="W649" s="216">
        <v>0</v>
      </c>
      <c r="X649" s="217">
        <v>0</v>
      </c>
      <c r="Y649" s="217">
        <v>0</v>
      </c>
      <c r="Z649" s="217">
        <v>400000</v>
      </c>
      <c r="AA649" s="209"/>
    </row>
    <row r="650" spans="1:27" s="11" customFormat="1" ht="21" customHeight="1">
      <c r="A650" s="202"/>
      <c r="B650" s="218"/>
      <c r="C650" s="224"/>
      <c r="D650" s="225"/>
      <c r="E650" s="225"/>
      <c r="F650" s="219"/>
      <c r="G650" s="583" t="s">
        <v>503</v>
      </c>
      <c r="H650" s="575"/>
      <c r="I650" s="220">
        <v>927</v>
      </c>
      <c r="J650" s="221">
        <v>902</v>
      </c>
      <c r="K650" s="222">
        <v>1020102</v>
      </c>
      <c r="L650" s="220">
        <v>3</v>
      </c>
      <c r="M650" s="580"/>
      <c r="N650" s="581"/>
      <c r="O650" s="581"/>
      <c r="P650" s="582"/>
      <c r="Q650" s="223">
        <v>400</v>
      </c>
      <c r="R650" s="223">
        <v>0</v>
      </c>
      <c r="S650" s="223">
        <v>0</v>
      </c>
      <c r="T650" s="223">
        <v>0</v>
      </c>
      <c r="U650" s="223">
        <v>0</v>
      </c>
      <c r="V650" s="223">
        <v>400</v>
      </c>
      <c r="W650" s="216">
        <v>0</v>
      </c>
      <c r="X650" s="217">
        <v>0</v>
      </c>
      <c r="Y650" s="217">
        <v>0</v>
      </c>
      <c r="Z650" s="217">
        <v>400000</v>
      </c>
      <c r="AA650" s="209"/>
    </row>
    <row r="651" spans="1:27" s="11" customFormat="1" ht="40.5" customHeight="1">
      <c r="A651" s="202"/>
      <c r="B651" s="218"/>
      <c r="C651" s="224"/>
      <c r="D651" s="225"/>
      <c r="E651" s="219"/>
      <c r="F651" s="579" t="s">
        <v>411</v>
      </c>
      <c r="G651" s="574"/>
      <c r="H651" s="575"/>
      <c r="I651" s="220">
        <v>927</v>
      </c>
      <c r="J651" s="221">
        <v>902</v>
      </c>
      <c r="K651" s="222">
        <v>1020108</v>
      </c>
      <c r="L651" s="220">
        <v>0</v>
      </c>
      <c r="M651" s="580"/>
      <c r="N651" s="581"/>
      <c r="O651" s="581"/>
      <c r="P651" s="582"/>
      <c r="Q651" s="223">
        <v>2100</v>
      </c>
      <c r="R651" s="223">
        <v>0</v>
      </c>
      <c r="S651" s="223">
        <v>0</v>
      </c>
      <c r="T651" s="223">
        <v>0</v>
      </c>
      <c r="U651" s="223">
        <v>0</v>
      </c>
      <c r="V651" s="223">
        <v>2100</v>
      </c>
      <c r="W651" s="216">
        <v>0</v>
      </c>
      <c r="X651" s="217">
        <v>0</v>
      </c>
      <c r="Y651" s="217">
        <v>0</v>
      </c>
      <c r="Z651" s="217">
        <v>2100000</v>
      </c>
      <c r="AA651" s="209"/>
    </row>
    <row r="652" spans="1:27" s="11" customFormat="1" ht="12" customHeight="1">
      <c r="A652" s="202"/>
      <c r="B652" s="218"/>
      <c r="C652" s="224"/>
      <c r="D652" s="225"/>
      <c r="E652" s="225"/>
      <c r="F652" s="219"/>
      <c r="G652" s="583" t="s">
        <v>503</v>
      </c>
      <c r="H652" s="575"/>
      <c r="I652" s="220">
        <v>927</v>
      </c>
      <c r="J652" s="221">
        <v>902</v>
      </c>
      <c r="K652" s="222">
        <v>1020108</v>
      </c>
      <c r="L652" s="220">
        <v>3</v>
      </c>
      <c r="M652" s="580"/>
      <c r="N652" s="581"/>
      <c r="O652" s="581"/>
      <c r="P652" s="582"/>
      <c r="Q652" s="223">
        <v>2100</v>
      </c>
      <c r="R652" s="223">
        <v>0</v>
      </c>
      <c r="S652" s="223">
        <v>0</v>
      </c>
      <c r="T652" s="223">
        <v>0</v>
      </c>
      <c r="U652" s="223">
        <v>0</v>
      </c>
      <c r="V652" s="223">
        <v>2100</v>
      </c>
      <c r="W652" s="216">
        <v>0</v>
      </c>
      <c r="X652" s="217">
        <v>0</v>
      </c>
      <c r="Y652" s="217">
        <v>0</v>
      </c>
      <c r="Z652" s="217">
        <v>2100000</v>
      </c>
      <c r="AA652" s="209"/>
    </row>
    <row r="653" spans="1:27" s="11" customFormat="1" ht="33" customHeight="1">
      <c r="A653" s="202"/>
      <c r="B653" s="218"/>
      <c r="C653" s="224"/>
      <c r="D653" s="225"/>
      <c r="E653" s="219"/>
      <c r="F653" s="579" t="s">
        <v>412</v>
      </c>
      <c r="G653" s="574"/>
      <c r="H653" s="575"/>
      <c r="I653" s="220">
        <v>927</v>
      </c>
      <c r="J653" s="221">
        <v>902</v>
      </c>
      <c r="K653" s="222">
        <v>1020109</v>
      </c>
      <c r="L653" s="220">
        <v>0</v>
      </c>
      <c r="M653" s="580"/>
      <c r="N653" s="581"/>
      <c r="O653" s="581"/>
      <c r="P653" s="582"/>
      <c r="Q653" s="223">
        <v>2600</v>
      </c>
      <c r="R653" s="223">
        <v>0</v>
      </c>
      <c r="S653" s="223">
        <v>0</v>
      </c>
      <c r="T653" s="223">
        <v>0</v>
      </c>
      <c r="U653" s="223">
        <v>0</v>
      </c>
      <c r="V653" s="223">
        <v>2600</v>
      </c>
      <c r="W653" s="216">
        <v>0</v>
      </c>
      <c r="X653" s="217">
        <v>0</v>
      </c>
      <c r="Y653" s="217">
        <v>0</v>
      </c>
      <c r="Z653" s="217">
        <v>2600000</v>
      </c>
      <c r="AA653" s="209"/>
    </row>
    <row r="654" spans="1:27" s="11" customFormat="1" ht="15" customHeight="1">
      <c r="A654" s="202"/>
      <c r="B654" s="218"/>
      <c r="C654" s="224"/>
      <c r="D654" s="225"/>
      <c r="E654" s="225"/>
      <c r="F654" s="219"/>
      <c r="G654" s="583" t="s">
        <v>503</v>
      </c>
      <c r="H654" s="575"/>
      <c r="I654" s="220">
        <v>927</v>
      </c>
      <c r="J654" s="221">
        <v>902</v>
      </c>
      <c r="K654" s="222">
        <v>1020109</v>
      </c>
      <c r="L654" s="220">
        <v>3</v>
      </c>
      <c r="M654" s="580"/>
      <c r="N654" s="581"/>
      <c r="O654" s="581"/>
      <c r="P654" s="582"/>
      <c r="Q654" s="223">
        <v>2600</v>
      </c>
      <c r="R654" s="223">
        <v>0</v>
      </c>
      <c r="S654" s="223">
        <v>0</v>
      </c>
      <c r="T654" s="223">
        <v>0</v>
      </c>
      <c r="U654" s="223">
        <v>0</v>
      </c>
      <c r="V654" s="223">
        <v>2600</v>
      </c>
      <c r="W654" s="216">
        <v>0</v>
      </c>
      <c r="X654" s="217">
        <v>0</v>
      </c>
      <c r="Y654" s="217">
        <v>0</v>
      </c>
      <c r="Z654" s="217">
        <v>2600000</v>
      </c>
      <c r="AA654" s="209"/>
    </row>
    <row r="655" spans="1:27" s="11" customFormat="1" ht="30" customHeight="1">
      <c r="A655" s="202"/>
      <c r="B655" s="218"/>
      <c r="C655" s="211"/>
      <c r="D655" s="579" t="s">
        <v>415</v>
      </c>
      <c r="E655" s="574"/>
      <c r="F655" s="574"/>
      <c r="G655" s="574"/>
      <c r="H655" s="575"/>
      <c r="I655" s="220">
        <v>927</v>
      </c>
      <c r="J655" s="221">
        <v>902</v>
      </c>
      <c r="K655" s="222">
        <v>4710000</v>
      </c>
      <c r="L655" s="220">
        <v>0</v>
      </c>
      <c r="M655" s="580"/>
      <c r="N655" s="581"/>
      <c r="O655" s="581"/>
      <c r="P655" s="582"/>
      <c r="Q655" s="223">
        <v>18329.2</v>
      </c>
      <c r="R655" s="223">
        <v>0</v>
      </c>
      <c r="S655" s="223">
        <v>0</v>
      </c>
      <c r="T655" s="223">
        <v>0</v>
      </c>
      <c r="U655" s="223">
        <v>18058.2</v>
      </c>
      <c r="V655" s="223">
        <v>0</v>
      </c>
      <c r="W655" s="216">
        <v>0</v>
      </c>
      <c r="X655" s="217">
        <v>0</v>
      </c>
      <c r="Y655" s="217">
        <v>0</v>
      </c>
      <c r="Z655" s="217">
        <v>18329200</v>
      </c>
      <c r="AA655" s="209"/>
    </row>
    <row r="656" spans="1:27" s="11" customFormat="1" ht="27.75" customHeight="1">
      <c r="A656" s="202"/>
      <c r="B656" s="218"/>
      <c r="C656" s="224"/>
      <c r="D656" s="219"/>
      <c r="E656" s="579" t="s">
        <v>249</v>
      </c>
      <c r="F656" s="574"/>
      <c r="G656" s="574"/>
      <c r="H656" s="575"/>
      <c r="I656" s="220">
        <v>927</v>
      </c>
      <c r="J656" s="221">
        <v>902</v>
      </c>
      <c r="K656" s="222">
        <v>4719900</v>
      </c>
      <c r="L656" s="220">
        <v>0</v>
      </c>
      <c r="M656" s="580"/>
      <c r="N656" s="581"/>
      <c r="O656" s="581"/>
      <c r="P656" s="582"/>
      <c r="Q656" s="223">
        <v>18329.2</v>
      </c>
      <c r="R656" s="223">
        <v>0</v>
      </c>
      <c r="S656" s="223">
        <v>0</v>
      </c>
      <c r="T656" s="223">
        <v>0</v>
      </c>
      <c r="U656" s="223">
        <v>18058.2</v>
      </c>
      <c r="V656" s="223">
        <v>0</v>
      </c>
      <c r="W656" s="216">
        <v>0</v>
      </c>
      <c r="X656" s="217">
        <v>0</v>
      </c>
      <c r="Y656" s="217">
        <v>0</v>
      </c>
      <c r="Z656" s="217">
        <v>18329200</v>
      </c>
      <c r="AA656" s="209"/>
    </row>
    <row r="657" spans="1:27" s="11" customFormat="1" ht="38.25" customHeight="1">
      <c r="A657" s="202"/>
      <c r="B657" s="218"/>
      <c r="C657" s="224"/>
      <c r="D657" s="225"/>
      <c r="E657" s="219"/>
      <c r="F657" s="579" t="s">
        <v>417</v>
      </c>
      <c r="G657" s="574"/>
      <c r="H657" s="575"/>
      <c r="I657" s="220">
        <v>927</v>
      </c>
      <c r="J657" s="221">
        <v>902</v>
      </c>
      <c r="K657" s="222">
        <v>4719903</v>
      </c>
      <c r="L657" s="220">
        <v>0</v>
      </c>
      <c r="M657" s="580"/>
      <c r="N657" s="581"/>
      <c r="O657" s="581"/>
      <c r="P657" s="582"/>
      <c r="Q657" s="223">
        <v>20.2</v>
      </c>
      <c r="R657" s="223">
        <v>0</v>
      </c>
      <c r="S657" s="223">
        <v>0</v>
      </c>
      <c r="T657" s="223">
        <v>0</v>
      </c>
      <c r="U657" s="223">
        <v>0</v>
      </c>
      <c r="V657" s="223">
        <v>0</v>
      </c>
      <c r="W657" s="216">
        <v>0</v>
      </c>
      <c r="X657" s="217">
        <v>0</v>
      </c>
      <c r="Y657" s="217">
        <v>0</v>
      </c>
      <c r="Z657" s="217">
        <v>20200</v>
      </c>
      <c r="AA657" s="209"/>
    </row>
    <row r="658" spans="1:27" s="11" customFormat="1" ht="26.25" customHeight="1">
      <c r="A658" s="202"/>
      <c r="B658" s="218"/>
      <c r="C658" s="224"/>
      <c r="D658" s="225"/>
      <c r="E658" s="225"/>
      <c r="F658" s="219"/>
      <c r="G658" s="583" t="s">
        <v>497</v>
      </c>
      <c r="H658" s="575"/>
      <c r="I658" s="220">
        <v>927</v>
      </c>
      <c r="J658" s="221">
        <v>902</v>
      </c>
      <c r="K658" s="222">
        <v>4719903</v>
      </c>
      <c r="L658" s="220">
        <v>1</v>
      </c>
      <c r="M658" s="580"/>
      <c r="N658" s="581"/>
      <c r="O658" s="581"/>
      <c r="P658" s="582"/>
      <c r="Q658" s="223">
        <v>20.2</v>
      </c>
      <c r="R658" s="223">
        <v>0</v>
      </c>
      <c r="S658" s="223">
        <v>0</v>
      </c>
      <c r="T658" s="223">
        <v>0</v>
      </c>
      <c r="U658" s="223">
        <v>0</v>
      </c>
      <c r="V658" s="223">
        <v>0</v>
      </c>
      <c r="W658" s="216">
        <v>0</v>
      </c>
      <c r="X658" s="217">
        <v>0</v>
      </c>
      <c r="Y658" s="217">
        <v>0</v>
      </c>
      <c r="Z658" s="217">
        <v>20200</v>
      </c>
      <c r="AA658" s="209"/>
    </row>
    <row r="659" spans="1:27" s="11" customFormat="1" ht="32.25" customHeight="1">
      <c r="A659" s="202"/>
      <c r="B659" s="218"/>
      <c r="C659" s="224"/>
      <c r="D659" s="225"/>
      <c r="E659" s="219"/>
      <c r="F659" s="579" t="s">
        <v>418</v>
      </c>
      <c r="G659" s="574"/>
      <c r="H659" s="575"/>
      <c r="I659" s="220">
        <v>927</v>
      </c>
      <c r="J659" s="221">
        <v>902</v>
      </c>
      <c r="K659" s="222">
        <v>4719904</v>
      </c>
      <c r="L659" s="220">
        <v>0</v>
      </c>
      <c r="M659" s="580"/>
      <c r="N659" s="581"/>
      <c r="O659" s="581"/>
      <c r="P659" s="582"/>
      <c r="Q659" s="223">
        <v>18058.2</v>
      </c>
      <c r="R659" s="223">
        <v>0</v>
      </c>
      <c r="S659" s="223">
        <v>0</v>
      </c>
      <c r="T659" s="223">
        <v>0</v>
      </c>
      <c r="U659" s="223">
        <v>18058.2</v>
      </c>
      <c r="V659" s="223">
        <v>0</v>
      </c>
      <c r="W659" s="216">
        <v>0</v>
      </c>
      <c r="X659" s="217">
        <v>0</v>
      </c>
      <c r="Y659" s="217">
        <v>0</v>
      </c>
      <c r="Z659" s="217">
        <v>18058200</v>
      </c>
      <c r="AA659" s="209"/>
    </row>
    <row r="660" spans="1:27" s="11" customFormat="1" ht="24.75" customHeight="1">
      <c r="A660" s="202"/>
      <c r="B660" s="218"/>
      <c r="C660" s="224"/>
      <c r="D660" s="225"/>
      <c r="E660" s="225"/>
      <c r="F660" s="219"/>
      <c r="G660" s="583" t="s">
        <v>497</v>
      </c>
      <c r="H660" s="575"/>
      <c r="I660" s="220">
        <v>927</v>
      </c>
      <c r="J660" s="221">
        <v>902</v>
      </c>
      <c r="K660" s="222">
        <v>4719904</v>
      </c>
      <c r="L660" s="220">
        <v>1</v>
      </c>
      <c r="M660" s="580"/>
      <c r="N660" s="581"/>
      <c r="O660" s="581"/>
      <c r="P660" s="582"/>
      <c r="Q660" s="223">
        <v>18058.2</v>
      </c>
      <c r="R660" s="223">
        <v>0</v>
      </c>
      <c r="S660" s="223">
        <v>0</v>
      </c>
      <c r="T660" s="223">
        <v>0</v>
      </c>
      <c r="U660" s="223">
        <v>18058.2</v>
      </c>
      <c r="V660" s="223">
        <v>0</v>
      </c>
      <c r="W660" s="216">
        <v>0</v>
      </c>
      <c r="X660" s="217">
        <v>0</v>
      </c>
      <c r="Y660" s="217">
        <v>0</v>
      </c>
      <c r="Z660" s="217">
        <v>18058200</v>
      </c>
      <c r="AA660" s="209"/>
    </row>
    <row r="661" spans="1:27" s="11" customFormat="1" ht="32.25" customHeight="1">
      <c r="A661" s="202"/>
      <c r="B661" s="218"/>
      <c r="C661" s="224"/>
      <c r="D661" s="225"/>
      <c r="E661" s="219"/>
      <c r="F661" s="579" t="s">
        <v>419</v>
      </c>
      <c r="G661" s="574"/>
      <c r="H661" s="575"/>
      <c r="I661" s="220">
        <v>927</v>
      </c>
      <c r="J661" s="221">
        <v>902</v>
      </c>
      <c r="K661" s="222">
        <v>4719905</v>
      </c>
      <c r="L661" s="220">
        <v>0</v>
      </c>
      <c r="M661" s="580"/>
      <c r="N661" s="581"/>
      <c r="O661" s="581"/>
      <c r="P661" s="582"/>
      <c r="Q661" s="223">
        <v>250.8</v>
      </c>
      <c r="R661" s="223">
        <v>0</v>
      </c>
      <c r="S661" s="223">
        <v>0</v>
      </c>
      <c r="T661" s="223">
        <v>0</v>
      </c>
      <c r="U661" s="223">
        <v>0</v>
      </c>
      <c r="V661" s="223">
        <v>0</v>
      </c>
      <c r="W661" s="216">
        <v>0</v>
      </c>
      <c r="X661" s="217">
        <v>0</v>
      </c>
      <c r="Y661" s="217">
        <v>0</v>
      </c>
      <c r="Z661" s="217">
        <v>250800</v>
      </c>
      <c r="AA661" s="209"/>
    </row>
    <row r="662" spans="1:27" s="11" customFormat="1" ht="24.75" customHeight="1">
      <c r="A662" s="202"/>
      <c r="B662" s="218"/>
      <c r="C662" s="224"/>
      <c r="D662" s="225"/>
      <c r="E662" s="225"/>
      <c r="F662" s="219"/>
      <c r="G662" s="583" t="s">
        <v>497</v>
      </c>
      <c r="H662" s="575"/>
      <c r="I662" s="220">
        <v>927</v>
      </c>
      <c r="J662" s="221">
        <v>902</v>
      </c>
      <c r="K662" s="222">
        <v>4719905</v>
      </c>
      <c r="L662" s="220">
        <v>1</v>
      </c>
      <c r="M662" s="580"/>
      <c r="N662" s="581"/>
      <c r="O662" s="581"/>
      <c r="P662" s="582"/>
      <c r="Q662" s="223">
        <v>250.8</v>
      </c>
      <c r="R662" s="223">
        <v>0</v>
      </c>
      <c r="S662" s="223">
        <v>0</v>
      </c>
      <c r="T662" s="223">
        <v>0</v>
      </c>
      <c r="U662" s="223">
        <v>0</v>
      </c>
      <c r="V662" s="223">
        <v>0</v>
      </c>
      <c r="W662" s="216">
        <v>0</v>
      </c>
      <c r="X662" s="217">
        <v>0</v>
      </c>
      <c r="Y662" s="217">
        <v>0</v>
      </c>
      <c r="Z662" s="217">
        <v>250800</v>
      </c>
      <c r="AA662" s="209"/>
    </row>
    <row r="663" spans="1:27" s="11" customFormat="1" ht="16.5" customHeight="1">
      <c r="A663" s="202"/>
      <c r="B663" s="210"/>
      <c r="C663" s="573" t="s">
        <v>424</v>
      </c>
      <c r="D663" s="574"/>
      <c r="E663" s="574"/>
      <c r="F663" s="574"/>
      <c r="G663" s="574"/>
      <c r="H663" s="575"/>
      <c r="I663" s="212">
        <v>927</v>
      </c>
      <c r="J663" s="213">
        <v>904</v>
      </c>
      <c r="K663" s="214">
        <v>0</v>
      </c>
      <c r="L663" s="212">
        <v>0</v>
      </c>
      <c r="M663" s="576"/>
      <c r="N663" s="577"/>
      <c r="O663" s="577"/>
      <c r="P663" s="578"/>
      <c r="Q663" s="215">
        <v>78374.1</v>
      </c>
      <c r="R663" s="215">
        <v>0</v>
      </c>
      <c r="S663" s="215">
        <v>0</v>
      </c>
      <c r="T663" s="215">
        <v>0</v>
      </c>
      <c r="U663" s="215">
        <v>0</v>
      </c>
      <c r="V663" s="215">
        <v>78374.1</v>
      </c>
      <c r="W663" s="216">
        <v>0</v>
      </c>
      <c r="X663" s="217">
        <v>0</v>
      </c>
      <c r="Y663" s="217">
        <v>0</v>
      </c>
      <c r="Z663" s="217">
        <v>78374100</v>
      </c>
      <c r="AA663" s="209"/>
    </row>
    <row r="664" spans="1:27" s="11" customFormat="1" ht="36.75" customHeight="1">
      <c r="A664" s="202"/>
      <c r="B664" s="218"/>
      <c r="C664" s="211"/>
      <c r="D664" s="579" t="s">
        <v>260</v>
      </c>
      <c r="E664" s="574"/>
      <c r="F664" s="574"/>
      <c r="G664" s="574"/>
      <c r="H664" s="575"/>
      <c r="I664" s="220">
        <v>927</v>
      </c>
      <c r="J664" s="221">
        <v>904</v>
      </c>
      <c r="K664" s="222">
        <v>1020000</v>
      </c>
      <c r="L664" s="220">
        <v>0</v>
      </c>
      <c r="M664" s="580"/>
      <c r="N664" s="581"/>
      <c r="O664" s="581"/>
      <c r="P664" s="582"/>
      <c r="Q664" s="223">
        <v>78374.1</v>
      </c>
      <c r="R664" s="223">
        <v>0</v>
      </c>
      <c r="S664" s="223">
        <v>0</v>
      </c>
      <c r="T664" s="223">
        <v>0</v>
      </c>
      <c r="U664" s="223">
        <v>0</v>
      </c>
      <c r="V664" s="223">
        <v>78374.1</v>
      </c>
      <c r="W664" s="216">
        <v>0</v>
      </c>
      <c r="X664" s="217">
        <v>0</v>
      </c>
      <c r="Y664" s="217">
        <v>0</v>
      </c>
      <c r="Z664" s="217">
        <v>78374100</v>
      </c>
      <c r="AA664" s="209"/>
    </row>
    <row r="665" spans="1:27" s="11" customFormat="1" ht="81.75" customHeight="1">
      <c r="A665" s="202"/>
      <c r="B665" s="218"/>
      <c r="C665" s="224"/>
      <c r="D665" s="219"/>
      <c r="E665" s="579" t="s">
        <v>280</v>
      </c>
      <c r="F665" s="574"/>
      <c r="G665" s="574"/>
      <c r="H665" s="575"/>
      <c r="I665" s="220">
        <v>927</v>
      </c>
      <c r="J665" s="221">
        <v>904</v>
      </c>
      <c r="K665" s="222">
        <v>1020100</v>
      </c>
      <c r="L665" s="220">
        <v>0</v>
      </c>
      <c r="M665" s="580"/>
      <c r="N665" s="581"/>
      <c r="O665" s="581"/>
      <c r="P665" s="582"/>
      <c r="Q665" s="223">
        <v>78374.1</v>
      </c>
      <c r="R665" s="223">
        <v>0</v>
      </c>
      <c r="S665" s="223">
        <v>0</v>
      </c>
      <c r="T665" s="223">
        <v>0</v>
      </c>
      <c r="U665" s="223">
        <v>0</v>
      </c>
      <c r="V665" s="223">
        <v>78374.1</v>
      </c>
      <c r="W665" s="216">
        <v>0</v>
      </c>
      <c r="X665" s="217">
        <v>0</v>
      </c>
      <c r="Y665" s="217">
        <v>0</v>
      </c>
      <c r="Z665" s="217">
        <v>78374100</v>
      </c>
      <c r="AA665" s="209"/>
    </row>
    <row r="666" spans="1:27" s="11" customFormat="1" ht="43.5" customHeight="1">
      <c r="A666" s="202"/>
      <c r="B666" s="218"/>
      <c r="C666" s="224"/>
      <c r="D666" s="225"/>
      <c r="E666" s="219"/>
      <c r="F666" s="579" t="s">
        <v>281</v>
      </c>
      <c r="G666" s="574"/>
      <c r="H666" s="575"/>
      <c r="I666" s="220">
        <v>927</v>
      </c>
      <c r="J666" s="221">
        <v>904</v>
      </c>
      <c r="K666" s="222">
        <v>1020102</v>
      </c>
      <c r="L666" s="220">
        <v>0</v>
      </c>
      <c r="M666" s="580"/>
      <c r="N666" s="581"/>
      <c r="O666" s="581"/>
      <c r="P666" s="582"/>
      <c r="Q666" s="223">
        <v>78374.1</v>
      </c>
      <c r="R666" s="223">
        <v>0</v>
      </c>
      <c r="S666" s="223">
        <v>0</v>
      </c>
      <c r="T666" s="223">
        <v>0</v>
      </c>
      <c r="U666" s="223">
        <v>0</v>
      </c>
      <c r="V666" s="223">
        <v>78374.1</v>
      </c>
      <c r="W666" s="216">
        <v>0</v>
      </c>
      <c r="X666" s="217">
        <v>0</v>
      </c>
      <c r="Y666" s="217">
        <v>0</v>
      </c>
      <c r="Z666" s="217">
        <v>78374100</v>
      </c>
      <c r="AA666" s="209"/>
    </row>
    <row r="667" spans="1:27" s="11" customFormat="1" ht="12" customHeight="1">
      <c r="A667" s="202"/>
      <c r="B667" s="218"/>
      <c r="C667" s="224"/>
      <c r="D667" s="225"/>
      <c r="E667" s="225"/>
      <c r="F667" s="219"/>
      <c r="G667" s="583" t="s">
        <v>503</v>
      </c>
      <c r="H667" s="575"/>
      <c r="I667" s="220">
        <v>927</v>
      </c>
      <c r="J667" s="221">
        <v>904</v>
      </c>
      <c r="K667" s="222">
        <v>1020102</v>
      </c>
      <c r="L667" s="220">
        <v>3</v>
      </c>
      <c r="M667" s="580"/>
      <c r="N667" s="581"/>
      <c r="O667" s="581"/>
      <c r="P667" s="582"/>
      <c r="Q667" s="223">
        <v>78374.1</v>
      </c>
      <c r="R667" s="223">
        <v>0</v>
      </c>
      <c r="S667" s="223">
        <v>0</v>
      </c>
      <c r="T667" s="223">
        <v>0</v>
      </c>
      <c r="U667" s="223">
        <v>0</v>
      </c>
      <c r="V667" s="223">
        <v>78374.1</v>
      </c>
      <c r="W667" s="216">
        <v>0</v>
      </c>
      <c r="X667" s="217">
        <v>0</v>
      </c>
      <c r="Y667" s="217">
        <v>0</v>
      </c>
      <c r="Z667" s="217">
        <v>78374100</v>
      </c>
      <c r="AA667" s="209"/>
    </row>
    <row r="668" spans="1:27" s="11" customFormat="1" ht="32.25" customHeight="1">
      <c r="A668" s="202"/>
      <c r="B668" s="210"/>
      <c r="C668" s="573" t="s">
        <v>429</v>
      </c>
      <c r="D668" s="574"/>
      <c r="E668" s="574"/>
      <c r="F668" s="574"/>
      <c r="G668" s="574"/>
      <c r="H668" s="575"/>
      <c r="I668" s="212">
        <v>927</v>
      </c>
      <c r="J668" s="213">
        <v>910</v>
      </c>
      <c r="K668" s="214">
        <v>0</v>
      </c>
      <c r="L668" s="212">
        <v>0</v>
      </c>
      <c r="M668" s="576"/>
      <c r="N668" s="577"/>
      <c r="O668" s="577"/>
      <c r="P668" s="578"/>
      <c r="Q668" s="215">
        <v>16771.4</v>
      </c>
      <c r="R668" s="215">
        <v>0</v>
      </c>
      <c r="S668" s="215">
        <v>0</v>
      </c>
      <c r="T668" s="215">
        <v>0</v>
      </c>
      <c r="U668" s="215">
        <v>2665.2</v>
      </c>
      <c r="V668" s="215">
        <v>9000</v>
      </c>
      <c r="W668" s="216">
        <v>0</v>
      </c>
      <c r="X668" s="217">
        <v>0</v>
      </c>
      <c r="Y668" s="217">
        <v>0</v>
      </c>
      <c r="Z668" s="217">
        <v>16771400</v>
      </c>
      <c r="AA668" s="209"/>
    </row>
    <row r="669" spans="1:27" s="11" customFormat="1" ht="41.25" customHeight="1">
      <c r="A669" s="202"/>
      <c r="B669" s="218"/>
      <c r="C669" s="211"/>
      <c r="D669" s="579" t="s">
        <v>430</v>
      </c>
      <c r="E669" s="574"/>
      <c r="F669" s="574"/>
      <c r="G669" s="574"/>
      <c r="H669" s="575"/>
      <c r="I669" s="220">
        <v>927</v>
      </c>
      <c r="J669" s="221">
        <v>910</v>
      </c>
      <c r="K669" s="222">
        <v>4690000</v>
      </c>
      <c r="L669" s="220">
        <v>0</v>
      </c>
      <c r="M669" s="580"/>
      <c r="N669" s="581"/>
      <c r="O669" s="581"/>
      <c r="P669" s="582"/>
      <c r="Q669" s="223">
        <v>1200</v>
      </c>
      <c r="R669" s="223">
        <v>0</v>
      </c>
      <c r="S669" s="223">
        <v>0</v>
      </c>
      <c r="T669" s="223">
        <v>0</v>
      </c>
      <c r="U669" s="223">
        <v>1200</v>
      </c>
      <c r="V669" s="223">
        <v>0</v>
      </c>
      <c r="W669" s="216">
        <v>0</v>
      </c>
      <c r="X669" s="217">
        <v>0</v>
      </c>
      <c r="Y669" s="217">
        <v>0</v>
      </c>
      <c r="Z669" s="217">
        <v>1200000</v>
      </c>
      <c r="AA669" s="209"/>
    </row>
    <row r="670" spans="1:27" s="11" customFormat="1" ht="30" customHeight="1">
      <c r="A670" s="202"/>
      <c r="B670" s="218"/>
      <c r="C670" s="224"/>
      <c r="D670" s="219"/>
      <c r="E670" s="579" t="s">
        <v>249</v>
      </c>
      <c r="F670" s="574"/>
      <c r="G670" s="574"/>
      <c r="H670" s="575"/>
      <c r="I670" s="220">
        <v>927</v>
      </c>
      <c r="J670" s="221">
        <v>910</v>
      </c>
      <c r="K670" s="222">
        <v>4699900</v>
      </c>
      <c r="L670" s="220">
        <v>0</v>
      </c>
      <c r="M670" s="580"/>
      <c r="N670" s="581"/>
      <c r="O670" s="581"/>
      <c r="P670" s="582"/>
      <c r="Q670" s="223">
        <v>1200</v>
      </c>
      <c r="R670" s="223">
        <v>0</v>
      </c>
      <c r="S670" s="223">
        <v>0</v>
      </c>
      <c r="T670" s="223">
        <v>0</v>
      </c>
      <c r="U670" s="223">
        <v>1200</v>
      </c>
      <c r="V670" s="223">
        <v>0</v>
      </c>
      <c r="W670" s="216">
        <v>0</v>
      </c>
      <c r="X670" s="217">
        <v>0</v>
      </c>
      <c r="Y670" s="217">
        <v>0</v>
      </c>
      <c r="Z670" s="217">
        <v>1200000</v>
      </c>
      <c r="AA670" s="209"/>
    </row>
    <row r="671" spans="1:27" s="11" customFormat="1" ht="16.5" customHeight="1">
      <c r="A671" s="202"/>
      <c r="B671" s="218"/>
      <c r="C671" s="224"/>
      <c r="D671" s="225"/>
      <c r="E671" s="219"/>
      <c r="F671" s="579" t="s">
        <v>431</v>
      </c>
      <c r="G671" s="574"/>
      <c r="H671" s="575"/>
      <c r="I671" s="220">
        <v>927</v>
      </c>
      <c r="J671" s="221">
        <v>910</v>
      </c>
      <c r="K671" s="222">
        <v>4699902</v>
      </c>
      <c r="L671" s="220">
        <v>0</v>
      </c>
      <c r="M671" s="580"/>
      <c r="N671" s="581"/>
      <c r="O671" s="581"/>
      <c r="P671" s="582"/>
      <c r="Q671" s="223">
        <v>1200</v>
      </c>
      <c r="R671" s="223">
        <v>0</v>
      </c>
      <c r="S671" s="223">
        <v>0</v>
      </c>
      <c r="T671" s="223">
        <v>0</v>
      </c>
      <c r="U671" s="223">
        <v>1200</v>
      </c>
      <c r="V671" s="223">
        <v>0</v>
      </c>
      <c r="W671" s="216">
        <v>0</v>
      </c>
      <c r="X671" s="217">
        <v>0</v>
      </c>
      <c r="Y671" s="217">
        <v>0</v>
      </c>
      <c r="Z671" s="217">
        <v>1200000</v>
      </c>
      <c r="AA671" s="209"/>
    </row>
    <row r="672" spans="1:27" s="11" customFormat="1" ht="27" customHeight="1">
      <c r="A672" s="202"/>
      <c r="B672" s="218"/>
      <c r="C672" s="224"/>
      <c r="D672" s="225"/>
      <c r="E672" s="225"/>
      <c r="F672" s="219"/>
      <c r="G672" s="583" t="s">
        <v>497</v>
      </c>
      <c r="H672" s="575"/>
      <c r="I672" s="220">
        <v>927</v>
      </c>
      <c r="J672" s="221">
        <v>910</v>
      </c>
      <c r="K672" s="222">
        <v>4699902</v>
      </c>
      <c r="L672" s="220">
        <v>1</v>
      </c>
      <c r="M672" s="580"/>
      <c r="N672" s="581"/>
      <c r="O672" s="581"/>
      <c r="P672" s="582"/>
      <c r="Q672" s="223">
        <v>1200</v>
      </c>
      <c r="R672" s="223">
        <v>0</v>
      </c>
      <c r="S672" s="223">
        <v>0</v>
      </c>
      <c r="T672" s="223">
        <v>0</v>
      </c>
      <c r="U672" s="223">
        <v>1200</v>
      </c>
      <c r="V672" s="223">
        <v>0</v>
      </c>
      <c r="W672" s="216">
        <v>0</v>
      </c>
      <c r="X672" s="217">
        <v>0</v>
      </c>
      <c r="Y672" s="217">
        <v>0</v>
      </c>
      <c r="Z672" s="217">
        <v>1200000</v>
      </c>
      <c r="AA672" s="209"/>
    </row>
    <row r="673" spans="1:27" s="11" customFormat="1" ht="27" customHeight="1">
      <c r="A673" s="202"/>
      <c r="B673" s="218"/>
      <c r="C673" s="211"/>
      <c r="D673" s="579" t="s">
        <v>377</v>
      </c>
      <c r="E673" s="574"/>
      <c r="F673" s="574"/>
      <c r="G673" s="574"/>
      <c r="H673" s="575"/>
      <c r="I673" s="220">
        <v>927</v>
      </c>
      <c r="J673" s="221">
        <v>910</v>
      </c>
      <c r="K673" s="222">
        <v>4850000</v>
      </c>
      <c r="L673" s="220">
        <v>0</v>
      </c>
      <c r="M673" s="580"/>
      <c r="N673" s="581"/>
      <c r="O673" s="581"/>
      <c r="P673" s="582"/>
      <c r="Q673" s="223">
        <v>13000</v>
      </c>
      <c r="R673" s="223">
        <v>0</v>
      </c>
      <c r="S673" s="223">
        <v>0</v>
      </c>
      <c r="T673" s="223">
        <v>0</v>
      </c>
      <c r="U673" s="223">
        <v>0</v>
      </c>
      <c r="V673" s="223">
        <v>9000</v>
      </c>
      <c r="W673" s="216">
        <v>0</v>
      </c>
      <c r="X673" s="217">
        <v>0</v>
      </c>
      <c r="Y673" s="217">
        <v>0</v>
      </c>
      <c r="Z673" s="217">
        <v>13000000</v>
      </c>
      <c r="AA673" s="209"/>
    </row>
    <row r="674" spans="1:27" s="11" customFormat="1" ht="25.5" customHeight="1">
      <c r="A674" s="202"/>
      <c r="B674" s="218"/>
      <c r="C674" s="224"/>
      <c r="D674" s="219"/>
      <c r="E674" s="579" t="s">
        <v>378</v>
      </c>
      <c r="F674" s="574"/>
      <c r="G674" s="574"/>
      <c r="H674" s="575"/>
      <c r="I674" s="220">
        <v>927</v>
      </c>
      <c r="J674" s="221">
        <v>910</v>
      </c>
      <c r="K674" s="222">
        <v>4859700</v>
      </c>
      <c r="L674" s="220">
        <v>0</v>
      </c>
      <c r="M674" s="580"/>
      <c r="N674" s="581"/>
      <c r="O674" s="581"/>
      <c r="P674" s="582"/>
      <c r="Q674" s="223">
        <v>13000</v>
      </c>
      <c r="R674" s="223">
        <v>0</v>
      </c>
      <c r="S674" s="223">
        <v>0</v>
      </c>
      <c r="T674" s="223">
        <v>0</v>
      </c>
      <c r="U674" s="223">
        <v>0</v>
      </c>
      <c r="V674" s="223">
        <v>9000</v>
      </c>
      <c r="W674" s="216">
        <v>0</v>
      </c>
      <c r="X674" s="217">
        <v>0</v>
      </c>
      <c r="Y674" s="217">
        <v>0</v>
      </c>
      <c r="Z674" s="217">
        <v>13000000</v>
      </c>
      <c r="AA674" s="209"/>
    </row>
    <row r="675" spans="1:27" s="11" customFormat="1" ht="15.75" customHeight="1">
      <c r="A675" s="202"/>
      <c r="B675" s="218"/>
      <c r="C675" s="224"/>
      <c r="D675" s="225"/>
      <c r="E675" s="219"/>
      <c r="F675" s="579" t="s">
        <v>432</v>
      </c>
      <c r="G675" s="574"/>
      <c r="H675" s="575"/>
      <c r="I675" s="220">
        <v>927</v>
      </c>
      <c r="J675" s="221">
        <v>910</v>
      </c>
      <c r="K675" s="222">
        <v>4859703</v>
      </c>
      <c r="L675" s="220">
        <v>0</v>
      </c>
      <c r="M675" s="580"/>
      <c r="N675" s="581"/>
      <c r="O675" s="581"/>
      <c r="P675" s="582"/>
      <c r="Q675" s="223">
        <v>13000</v>
      </c>
      <c r="R675" s="223">
        <v>0</v>
      </c>
      <c r="S675" s="223">
        <v>0</v>
      </c>
      <c r="T675" s="223">
        <v>0</v>
      </c>
      <c r="U675" s="223">
        <v>0</v>
      </c>
      <c r="V675" s="223">
        <v>9000</v>
      </c>
      <c r="W675" s="216">
        <v>0</v>
      </c>
      <c r="X675" s="217">
        <v>0</v>
      </c>
      <c r="Y675" s="217">
        <v>0</v>
      </c>
      <c r="Z675" s="217">
        <v>13000000</v>
      </c>
      <c r="AA675" s="209"/>
    </row>
    <row r="676" spans="1:27" s="11" customFormat="1" ht="27.75" customHeight="1">
      <c r="A676" s="202"/>
      <c r="B676" s="218"/>
      <c r="C676" s="224"/>
      <c r="D676" s="225"/>
      <c r="E676" s="225"/>
      <c r="F676" s="219"/>
      <c r="G676" s="583" t="s">
        <v>497</v>
      </c>
      <c r="H676" s="575"/>
      <c r="I676" s="220">
        <v>927</v>
      </c>
      <c r="J676" s="221">
        <v>910</v>
      </c>
      <c r="K676" s="222">
        <v>4859703</v>
      </c>
      <c r="L676" s="220">
        <v>1</v>
      </c>
      <c r="M676" s="580"/>
      <c r="N676" s="581"/>
      <c r="O676" s="581"/>
      <c r="P676" s="582"/>
      <c r="Q676" s="223">
        <v>13000</v>
      </c>
      <c r="R676" s="223">
        <v>0</v>
      </c>
      <c r="S676" s="223">
        <v>0</v>
      </c>
      <c r="T676" s="223">
        <v>0</v>
      </c>
      <c r="U676" s="223">
        <v>0</v>
      </c>
      <c r="V676" s="223">
        <v>9000</v>
      </c>
      <c r="W676" s="216">
        <v>0</v>
      </c>
      <c r="X676" s="217">
        <v>0</v>
      </c>
      <c r="Y676" s="217">
        <v>0</v>
      </c>
      <c r="Z676" s="217">
        <v>13000000</v>
      </c>
      <c r="AA676" s="209"/>
    </row>
    <row r="677" spans="1:27" s="11" customFormat="1" ht="12" customHeight="1">
      <c r="A677" s="202"/>
      <c r="B677" s="218"/>
      <c r="C677" s="211"/>
      <c r="D677" s="579" t="s">
        <v>435</v>
      </c>
      <c r="E677" s="574"/>
      <c r="F677" s="574"/>
      <c r="G677" s="574"/>
      <c r="H677" s="575"/>
      <c r="I677" s="220">
        <v>927</v>
      </c>
      <c r="J677" s="221">
        <v>910</v>
      </c>
      <c r="K677" s="222">
        <v>4860000</v>
      </c>
      <c r="L677" s="220">
        <v>0</v>
      </c>
      <c r="M677" s="580"/>
      <c r="N677" s="581"/>
      <c r="O677" s="581"/>
      <c r="P677" s="582"/>
      <c r="Q677" s="223">
        <v>1465.2</v>
      </c>
      <c r="R677" s="223">
        <v>0</v>
      </c>
      <c r="S677" s="223">
        <v>0</v>
      </c>
      <c r="T677" s="223">
        <v>0</v>
      </c>
      <c r="U677" s="223">
        <v>1465.2</v>
      </c>
      <c r="V677" s="223">
        <v>0</v>
      </c>
      <c r="W677" s="216">
        <v>0</v>
      </c>
      <c r="X677" s="217">
        <v>0</v>
      </c>
      <c r="Y677" s="217">
        <v>0</v>
      </c>
      <c r="Z677" s="217">
        <v>1465200</v>
      </c>
      <c r="AA677" s="209"/>
    </row>
    <row r="678" spans="1:27" s="11" customFormat="1" ht="27.75" customHeight="1">
      <c r="A678" s="202"/>
      <c r="B678" s="218"/>
      <c r="C678" s="224"/>
      <c r="D678" s="219"/>
      <c r="E678" s="579" t="s">
        <v>249</v>
      </c>
      <c r="F678" s="574"/>
      <c r="G678" s="574"/>
      <c r="H678" s="575"/>
      <c r="I678" s="220">
        <v>927</v>
      </c>
      <c r="J678" s="221">
        <v>910</v>
      </c>
      <c r="K678" s="222">
        <v>4869900</v>
      </c>
      <c r="L678" s="220">
        <v>0</v>
      </c>
      <c r="M678" s="580"/>
      <c r="N678" s="581"/>
      <c r="O678" s="581"/>
      <c r="P678" s="582"/>
      <c r="Q678" s="223">
        <v>1465.2</v>
      </c>
      <c r="R678" s="223">
        <v>0</v>
      </c>
      <c r="S678" s="223">
        <v>0</v>
      </c>
      <c r="T678" s="223">
        <v>0</v>
      </c>
      <c r="U678" s="223">
        <v>1465.2</v>
      </c>
      <c r="V678" s="223">
        <v>0</v>
      </c>
      <c r="W678" s="216">
        <v>0</v>
      </c>
      <c r="X678" s="217">
        <v>0</v>
      </c>
      <c r="Y678" s="217">
        <v>0</v>
      </c>
      <c r="Z678" s="217">
        <v>1465200</v>
      </c>
      <c r="AA678" s="209"/>
    </row>
    <row r="679" spans="1:27" s="11" customFormat="1" ht="16.5" customHeight="1">
      <c r="A679" s="202"/>
      <c r="B679" s="218"/>
      <c r="C679" s="224"/>
      <c r="D679" s="225"/>
      <c r="E679" s="219"/>
      <c r="F679" s="579" t="s">
        <v>437</v>
      </c>
      <c r="G679" s="574"/>
      <c r="H679" s="575"/>
      <c r="I679" s="220">
        <v>927</v>
      </c>
      <c r="J679" s="221">
        <v>910</v>
      </c>
      <c r="K679" s="222">
        <v>4869902</v>
      </c>
      <c r="L679" s="220">
        <v>0</v>
      </c>
      <c r="M679" s="580"/>
      <c r="N679" s="581"/>
      <c r="O679" s="581"/>
      <c r="P679" s="582"/>
      <c r="Q679" s="223">
        <v>1465.2</v>
      </c>
      <c r="R679" s="223">
        <v>0</v>
      </c>
      <c r="S679" s="223">
        <v>0</v>
      </c>
      <c r="T679" s="223">
        <v>0</v>
      </c>
      <c r="U679" s="223">
        <v>1465.2</v>
      </c>
      <c r="V679" s="223">
        <v>0</v>
      </c>
      <c r="W679" s="216">
        <v>0</v>
      </c>
      <c r="X679" s="217">
        <v>0</v>
      </c>
      <c r="Y679" s="217">
        <v>0</v>
      </c>
      <c r="Z679" s="217">
        <v>1465200</v>
      </c>
      <c r="AA679" s="209"/>
    </row>
    <row r="680" spans="1:27" s="11" customFormat="1" ht="29.25" customHeight="1">
      <c r="A680" s="202"/>
      <c r="B680" s="218"/>
      <c r="C680" s="224"/>
      <c r="D680" s="225"/>
      <c r="E680" s="225"/>
      <c r="F680" s="219"/>
      <c r="G680" s="583" t="s">
        <v>497</v>
      </c>
      <c r="H680" s="575"/>
      <c r="I680" s="220">
        <v>927</v>
      </c>
      <c r="J680" s="221">
        <v>910</v>
      </c>
      <c r="K680" s="222">
        <v>4869902</v>
      </c>
      <c r="L680" s="220">
        <v>1</v>
      </c>
      <c r="M680" s="580"/>
      <c r="N680" s="581"/>
      <c r="O680" s="581"/>
      <c r="P680" s="582"/>
      <c r="Q680" s="223">
        <v>1465.2</v>
      </c>
      <c r="R680" s="223">
        <v>0</v>
      </c>
      <c r="S680" s="223">
        <v>0</v>
      </c>
      <c r="T680" s="223">
        <v>0</v>
      </c>
      <c r="U680" s="223">
        <v>1465.2</v>
      </c>
      <c r="V680" s="223">
        <v>0</v>
      </c>
      <c r="W680" s="216">
        <v>0</v>
      </c>
      <c r="X680" s="217">
        <v>0</v>
      </c>
      <c r="Y680" s="217">
        <v>0</v>
      </c>
      <c r="Z680" s="217">
        <v>1465200</v>
      </c>
      <c r="AA680" s="209"/>
    </row>
    <row r="681" spans="1:27" s="11" customFormat="1" ht="29.25" customHeight="1">
      <c r="A681" s="202"/>
      <c r="B681" s="218"/>
      <c r="C681" s="211"/>
      <c r="D681" s="579" t="s">
        <v>270</v>
      </c>
      <c r="E681" s="574"/>
      <c r="F681" s="574"/>
      <c r="G681" s="574"/>
      <c r="H681" s="575"/>
      <c r="I681" s="220">
        <v>927</v>
      </c>
      <c r="J681" s="221">
        <v>910</v>
      </c>
      <c r="K681" s="222">
        <v>7950000</v>
      </c>
      <c r="L681" s="220">
        <v>0</v>
      </c>
      <c r="M681" s="580"/>
      <c r="N681" s="581"/>
      <c r="O681" s="581"/>
      <c r="P681" s="582"/>
      <c r="Q681" s="223">
        <v>1106.2</v>
      </c>
      <c r="R681" s="223">
        <v>0</v>
      </c>
      <c r="S681" s="223">
        <v>0</v>
      </c>
      <c r="T681" s="223">
        <v>0</v>
      </c>
      <c r="U681" s="223">
        <v>0</v>
      </c>
      <c r="V681" s="223">
        <v>0</v>
      </c>
      <c r="W681" s="216">
        <v>0</v>
      </c>
      <c r="X681" s="217">
        <v>0</v>
      </c>
      <c r="Y681" s="217">
        <v>0</v>
      </c>
      <c r="Z681" s="217">
        <v>1106200</v>
      </c>
      <c r="AA681" s="209"/>
    </row>
    <row r="682" spans="1:27" s="11" customFormat="1" ht="57" customHeight="1">
      <c r="A682" s="202"/>
      <c r="B682" s="218"/>
      <c r="C682" s="224"/>
      <c r="D682" s="225"/>
      <c r="E682" s="219"/>
      <c r="F682" s="579" t="s">
        <v>438</v>
      </c>
      <c r="G682" s="574"/>
      <c r="H682" s="575"/>
      <c r="I682" s="220">
        <v>927</v>
      </c>
      <c r="J682" s="221">
        <v>910</v>
      </c>
      <c r="K682" s="222">
        <v>7950004</v>
      </c>
      <c r="L682" s="220">
        <v>0</v>
      </c>
      <c r="M682" s="580"/>
      <c r="N682" s="581"/>
      <c r="O682" s="581"/>
      <c r="P682" s="582"/>
      <c r="Q682" s="223">
        <v>1106.2</v>
      </c>
      <c r="R682" s="223">
        <v>0</v>
      </c>
      <c r="S682" s="223">
        <v>0</v>
      </c>
      <c r="T682" s="223">
        <v>0</v>
      </c>
      <c r="U682" s="223">
        <v>0</v>
      </c>
      <c r="V682" s="223">
        <v>0</v>
      </c>
      <c r="W682" s="216">
        <v>0</v>
      </c>
      <c r="X682" s="217">
        <v>0</v>
      </c>
      <c r="Y682" s="217">
        <v>0</v>
      </c>
      <c r="Z682" s="217">
        <v>1106200</v>
      </c>
      <c r="AA682" s="209"/>
    </row>
    <row r="683" spans="1:27" s="11" customFormat="1" ht="26.25" customHeight="1" thickBot="1">
      <c r="A683" s="202"/>
      <c r="B683" s="230"/>
      <c r="C683" s="231"/>
      <c r="D683" s="232"/>
      <c r="E683" s="232"/>
      <c r="F683" s="233"/>
      <c r="G683" s="588" t="s">
        <v>207</v>
      </c>
      <c r="H683" s="589"/>
      <c r="I683" s="234">
        <v>927</v>
      </c>
      <c r="J683" s="235">
        <v>910</v>
      </c>
      <c r="K683" s="236">
        <v>7950004</v>
      </c>
      <c r="L683" s="234">
        <v>500</v>
      </c>
      <c r="M683" s="590"/>
      <c r="N683" s="591"/>
      <c r="O683" s="591"/>
      <c r="P683" s="592"/>
      <c r="Q683" s="237">
        <v>1106.2</v>
      </c>
      <c r="R683" s="237">
        <v>0</v>
      </c>
      <c r="S683" s="237">
        <v>0</v>
      </c>
      <c r="T683" s="237">
        <v>0</v>
      </c>
      <c r="U683" s="237">
        <v>0</v>
      </c>
      <c r="V683" s="237">
        <v>0</v>
      </c>
      <c r="W683" s="238">
        <v>0</v>
      </c>
      <c r="X683" s="239">
        <v>0</v>
      </c>
      <c r="Y683" s="239">
        <v>0</v>
      </c>
      <c r="Z683" s="239">
        <v>1106200</v>
      </c>
      <c r="AA683" s="209"/>
    </row>
    <row r="684" spans="1:27" s="11" customFormat="1" ht="16.5" customHeight="1" thickBot="1">
      <c r="A684" s="240"/>
      <c r="B684" s="241"/>
      <c r="C684" s="242"/>
      <c r="D684" s="242"/>
      <c r="E684" s="242"/>
      <c r="F684" s="242"/>
      <c r="G684" s="242"/>
      <c r="H684" s="359" t="s">
        <v>577</v>
      </c>
      <c r="I684" s="243"/>
      <c r="J684" s="244"/>
      <c r="K684" s="244"/>
      <c r="L684" s="244"/>
      <c r="M684" s="244"/>
      <c r="N684" s="245"/>
      <c r="O684" s="246">
        <v>0</v>
      </c>
      <c r="P684" s="245"/>
      <c r="Q684" s="247">
        <v>6725516.5</v>
      </c>
      <c r="R684" s="247">
        <v>2157503.2</v>
      </c>
      <c r="S684" s="247">
        <v>534588.4</v>
      </c>
      <c r="T684" s="247">
        <v>323238</v>
      </c>
      <c r="U684" s="247">
        <v>442703.3</v>
      </c>
      <c r="V684" s="247">
        <v>547874.3</v>
      </c>
      <c r="W684" s="248">
        <v>0</v>
      </c>
      <c r="X684" s="248">
        <v>0</v>
      </c>
      <c r="Y684" s="249">
        <v>0</v>
      </c>
      <c r="Z684" s="250">
        <v>6725516452.659999</v>
      </c>
      <c r="AA684" s="180"/>
    </row>
    <row r="685" spans="1:27" ht="26.25" customHeight="1">
      <c r="A685" s="171"/>
      <c r="B685" s="172"/>
      <c r="C685" s="173"/>
      <c r="D685" s="173"/>
      <c r="E685" s="173"/>
      <c r="F685" s="173"/>
      <c r="G685" s="173"/>
      <c r="H685" s="173"/>
      <c r="I685" s="172"/>
      <c r="J685" s="174"/>
      <c r="K685" s="173"/>
      <c r="L685" s="173"/>
      <c r="M685" s="175"/>
      <c r="N685" s="174"/>
      <c r="O685" s="174"/>
      <c r="P685" s="174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</row>
    <row r="686" spans="8:12" ht="12.75">
      <c r="H686" s="176"/>
      <c r="I686" s="177"/>
      <c r="J686" s="177"/>
      <c r="K686" s="177"/>
      <c r="L686" s="177"/>
    </row>
    <row r="687" spans="8:22" ht="12.75">
      <c r="H687" s="176"/>
      <c r="I687" s="177"/>
      <c r="J687" s="177"/>
      <c r="K687" s="177"/>
      <c r="L687" s="177"/>
      <c r="P687" s="178"/>
      <c r="U687" s="593"/>
      <c r="V687" s="593"/>
    </row>
  </sheetData>
  <sheetProtection/>
  <mergeCells count="1359">
    <mergeCell ref="F682:H682"/>
    <mergeCell ref="M682:P682"/>
    <mergeCell ref="G683:H683"/>
    <mergeCell ref="M683:P683"/>
    <mergeCell ref="U687:V687"/>
    <mergeCell ref="F679:H679"/>
    <mergeCell ref="M679:P679"/>
    <mergeCell ref="G680:H680"/>
    <mergeCell ref="M680:P680"/>
    <mergeCell ref="D681:H681"/>
    <mergeCell ref="M681:P681"/>
    <mergeCell ref="G676:H676"/>
    <mergeCell ref="M676:P676"/>
    <mergeCell ref="D677:H677"/>
    <mergeCell ref="M677:P677"/>
    <mergeCell ref="E678:H678"/>
    <mergeCell ref="M678:P678"/>
    <mergeCell ref="D673:H673"/>
    <mergeCell ref="M673:P673"/>
    <mergeCell ref="E674:H674"/>
    <mergeCell ref="M674:P674"/>
    <mergeCell ref="F675:H675"/>
    <mergeCell ref="M675:P675"/>
    <mergeCell ref="E670:H670"/>
    <mergeCell ref="M670:P670"/>
    <mergeCell ref="F671:H671"/>
    <mergeCell ref="M671:P671"/>
    <mergeCell ref="G672:H672"/>
    <mergeCell ref="M672:P672"/>
    <mergeCell ref="G667:H667"/>
    <mergeCell ref="M667:P667"/>
    <mergeCell ref="C668:H668"/>
    <mergeCell ref="M668:P668"/>
    <mergeCell ref="D669:H669"/>
    <mergeCell ref="M669:P669"/>
    <mergeCell ref="D664:H664"/>
    <mergeCell ref="M664:P664"/>
    <mergeCell ref="E665:H665"/>
    <mergeCell ref="M665:P665"/>
    <mergeCell ref="F666:H666"/>
    <mergeCell ref="M666:P666"/>
    <mergeCell ref="F661:H661"/>
    <mergeCell ref="M661:P661"/>
    <mergeCell ref="G662:H662"/>
    <mergeCell ref="M662:P662"/>
    <mergeCell ref="C663:H663"/>
    <mergeCell ref="M663:P663"/>
    <mergeCell ref="G658:H658"/>
    <mergeCell ref="M658:P658"/>
    <mergeCell ref="F659:H659"/>
    <mergeCell ref="M659:P659"/>
    <mergeCell ref="G660:H660"/>
    <mergeCell ref="M660:P660"/>
    <mergeCell ref="D655:H655"/>
    <mergeCell ref="M655:P655"/>
    <mergeCell ref="E656:H656"/>
    <mergeCell ref="M656:P656"/>
    <mergeCell ref="F657:H657"/>
    <mergeCell ref="M657:P657"/>
    <mergeCell ref="G652:H652"/>
    <mergeCell ref="M652:P652"/>
    <mergeCell ref="F653:H653"/>
    <mergeCell ref="M653:P653"/>
    <mergeCell ref="G654:H654"/>
    <mergeCell ref="M654:P654"/>
    <mergeCell ref="F649:H649"/>
    <mergeCell ref="M649:P649"/>
    <mergeCell ref="G650:H650"/>
    <mergeCell ref="M650:P650"/>
    <mergeCell ref="F651:H651"/>
    <mergeCell ref="M651:P651"/>
    <mergeCell ref="C646:H646"/>
    <mergeCell ref="M646:P646"/>
    <mergeCell ref="D647:H647"/>
    <mergeCell ref="M647:P647"/>
    <mergeCell ref="E648:H648"/>
    <mergeCell ref="M648:P648"/>
    <mergeCell ref="G643:H643"/>
    <mergeCell ref="M643:P643"/>
    <mergeCell ref="F644:H644"/>
    <mergeCell ref="M644:P644"/>
    <mergeCell ref="G645:H645"/>
    <mergeCell ref="M645:P645"/>
    <mergeCell ref="F640:H640"/>
    <mergeCell ref="M640:P640"/>
    <mergeCell ref="G641:H641"/>
    <mergeCell ref="M641:P641"/>
    <mergeCell ref="F642:H642"/>
    <mergeCell ref="M642:P642"/>
    <mergeCell ref="G637:H637"/>
    <mergeCell ref="M637:P637"/>
    <mergeCell ref="D638:H638"/>
    <mergeCell ref="M638:P638"/>
    <mergeCell ref="E639:H639"/>
    <mergeCell ref="M639:P639"/>
    <mergeCell ref="F634:H634"/>
    <mergeCell ref="M634:P634"/>
    <mergeCell ref="G635:H635"/>
    <mergeCell ref="M635:P635"/>
    <mergeCell ref="F636:H636"/>
    <mergeCell ref="M636:P636"/>
    <mergeCell ref="C631:H631"/>
    <mergeCell ref="M631:P631"/>
    <mergeCell ref="D632:H632"/>
    <mergeCell ref="M632:P632"/>
    <mergeCell ref="E633:H633"/>
    <mergeCell ref="M633:P633"/>
    <mergeCell ref="E628:H628"/>
    <mergeCell ref="M628:P628"/>
    <mergeCell ref="F629:H629"/>
    <mergeCell ref="M629:P629"/>
    <mergeCell ref="G630:H630"/>
    <mergeCell ref="M630:P630"/>
    <mergeCell ref="F625:H625"/>
    <mergeCell ref="M625:P625"/>
    <mergeCell ref="G626:H626"/>
    <mergeCell ref="M626:P626"/>
    <mergeCell ref="D627:H627"/>
    <mergeCell ref="M627:P627"/>
    <mergeCell ref="C622:H622"/>
    <mergeCell ref="M622:P622"/>
    <mergeCell ref="D623:H623"/>
    <mergeCell ref="M623:P623"/>
    <mergeCell ref="E624:H624"/>
    <mergeCell ref="M624:P624"/>
    <mergeCell ref="D619:H619"/>
    <mergeCell ref="M619:P619"/>
    <mergeCell ref="F620:H620"/>
    <mergeCell ref="M620:P620"/>
    <mergeCell ref="G621:H621"/>
    <mergeCell ref="M621:P621"/>
    <mergeCell ref="E616:H616"/>
    <mergeCell ref="M616:P616"/>
    <mergeCell ref="F617:H617"/>
    <mergeCell ref="M617:P617"/>
    <mergeCell ref="G618:H618"/>
    <mergeCell ref="M618:P618"/>
    <mergeCell ref="F613:H613"/>
    <mergeCell ref="M613:P613"/>
    <mergeCell ref="G614:H614"/>
    <mergeCell ref="M614:P614"/>
    <mergeCell ref="D615:H615"/>
    <mergeCell ref="M615:P615"/>
    <mergeCell ref="G610:H610"/>
    <mergeCell ref="M610:P610"/>
    <mergeCell ref="F611:H611"/>
    <mergeCell ref="M611:P611"/>
    <mergeCell ref="G612:H612"/>
    <mergeCell ref="M612:P612"/>
    <mergeCell ref="F607:H607"/>
    <mergeCell ref="M607:P607"/>
    <mergeCell ref="G608:H608"/>
    <mergeCell ref="M608:P608"/>
    <mergeCell ref="F609:H609"/>
    <mergeCell ref="M609:P609"/>
    <mergeCell ref="G604:H604"/>
    <mergeCell ref="M604:P604"/>
    <mergeCell ref="F605:H605"/>
    <mergeCell ref="M605:P605"/>
    <mergeCell ref="G606:H606"/>
    <mergeCell ref="M606:P606"/>
    <mergeCell ref="D601:H601"/>
    <mergeCell ref="M601:P601"/>
    <mergeCell ref="E602:H602"/>
    <mergeCell ref="M602:P602"/>
    <mergeCell ref="F603:H603"/>
    <mergeCell ref="M603:P603"/>
    <mergeCell ref="F598:H598"/>
    <mergeCell ref="M598:P598"/>
    <mergeCell ref="G599:H599"/>
    <mergeCell ref="M599:P599"/>
    <mergeCell ref="C600:H600"/>
    <mergeCell ref="M600:P600"/>
    <mergeCell ref="G595:H595"/>
    <mergeCell ref="M595:P595"/>
    <mergeCell ref="D596:H596"/>
    <mergeCell ref="M596:P596"/>
    <mergeCell ref="E597:H597"/>
    <mergeCell ref="M597:P597"/>
    <mergeCell ref="F592:H592"/>
    <mergeCell ref="M592:P592"/>
    <mergeCell ref="G593:H593"/>
    <mergeCell ref="M593:P593"/>
    <mergeCell ref="F594:H594"/>
    <mergeCell ref="M594:P594"/>
    <mergeCell ref="E589:H589"/>
    <mergeCell ref="M589:P589"/>
    <mergeCell ref="F590:H590"/>
    <mergeCell ref="M590:P590"/>
    <mergeCell ref="G591:H591"/>
    <mergeCell ref="M591:P591"/>
    <mergeCell ref="G586:H586"/>
    <mergeCell ref="M586:P586"/>
    <mergeCell ref="C587:H587"/>
    <mergeCell ref="M587:P587"/>
    <mergeCell ref="D588:H588"/>
    <mergeCell ref="M588:P588"/>
    <mergeCell ref="F583:H583"/>
    <mergeCell ref="M583:P583"/>
    <mergeCell ref="G584:H584"/>
    <mergeCell ref="M584:P584"/>
    <mergeCell ref="F585:H585"/>
    <mergeCell ref="M585:P585"/>
    <mergeCell ref="E580:H580"/>
    <mergeCell ref="M580:P580"/>
    <mergeCell ref="F581:H581"/>
    <mergeCell ref="M581:P581"/>
    <mergeCell ref="G582:H582"/>
    <mergeCell ref="M582:P582"/>
    <mergeCell ref="G577:H577"/>
    <mergeCell ref="M577:P577"/>
    <mergeCell ref="C578:H578"/>
    <mergeCell ref="M578:P578"/>
    <mergeCell ref="D579:H579"/>
    <mergeCell ref="M579:P579"/>
    <mergeCell ref="G574:H574"/>
    <mergeCell ref="M574:P574"/>
    <mergeCell ref="D575:H575"/>
    <mergeCell ref="M575:P575"/>
    <mergeCell ref="F576:H576"/>
    <mergeCell ref="M576:P576"/>
    <mergeCell ref="F571:H571"/>
    <mergeCell ref="M571:P571"/>
    <mergeCell ref="G572:H572"/>
    <mergeCell ref="M572:P572"/>
    <mergeCell ref="F573:H573"/>
    <mergeCell ref="M573:P573"/>
    <mergeCell ref="G568:H568"/>
    <mergeCell ref="M568:P568"/>
    <mergeCell ref="F569:H569"/>
    <mergeCell ref="M569:P569"/>
    <mergeCell ref="G570:H570"/>
    <mergeCell ref="M570:P570"/>
    <mergeCell ref="F565:H565"/>
    <mergeCell ref="M565:P565"/>
    <mergeCell ref="G566:H566"/>
    <mergeCell ref="M566:P566"/>
    <mergeCell ref="F567:H567"/>
    <mergeCell ref="M567:P567"/>
    <mergeCell ref="G562:H562"/>
    <mergeCell ref="M562:P562"/>
    <mergeCell ref="F563:H563"/>
    <mergeCell ref="M563:P563"/>
    <mergeCell ref="G564:H564"/>
    <mergeCell ref="M564:P564"/>
    <mergeCell ref="F559:H559"/>
    <mergeCell ref="M559:P559"/>
    <mergeCell ref="G560:H560"/>
    <mergeCell ref="M560:P560"/>
    <mergeCell ref="F561:H561"/>
    <mergeCell ref="M561:P561"/>
    <mergeCell ref="G556:H556"/>
    <mergeCell ref="M556:P556"/>
    <mergeCell ref="F557:H557"/>
    <mergeCell ref="M557:P557"/>
    <mergeCell ref="G558:H558"/>
    <mergeCell ref="M558:P558"/>
    <mergeCell ref="F553:H553"/>
    <mergeCell ref="M553:P553"/>
    <mergeCell ref="G554:H554"/>
    <mergeCell ref="M554:P554"/>
    <mergeCell ref="F555:H555"/>
    <mergeCell ref="M555:P555"/>
    <mergeCell ref="G550:H550"/>
    <mergeCell ref="M550:P550"/>
    <mergeCell ref="F551:H551"/>
    <mergeCell ref="M551:P551"/>
    <mergeCell ref="G552:H552"/>
    <mergeCell ref="M552:P552"/>
    <mergeCell ref="F547:H547"/>
    <mergeCell ref="M547:P547"/>
    <mergeCell ref="G548:H548"/>
    <mergeCell ref="M548:P548"/>
    <mergeCell ref="F549:H549"/>
    <mergeCell ref="M549:P549"/>
    <mergeCell ref="E544:H544"/>
    <mergeCell ref="M544:P544"/>
    <mergeCell ref="G545:H545"/>
    <mergeCell ref="M545:P545"/>
    <mergeCell ref="E546:H546"/>
    <mergeCell ref="M546:P546"/>
    <mergeCell ref="G541:H541"/>
    <mergeCell ref="M541:P541"/>
    <mergeCell ref="E542:H542"/>
    <mergeCell ref="M542:P542"/>
    <mergeCell ref="G543:H543"/>
    <mergeCell ref="M543:P543"/>
    <mergeCell ref="F538:H538"/>
    <mergeCell ref="M538:P538"/>
    <mergeCell ref="G539:H539"/>
    <mergeCell ref="M539:P539"/>
    <mergeCell ref="F540:H540"/>
    <mergeCell ref="M540:P540"/>
    <mergeCell ref="G535:H535"/>
    <mergeCell ref="M535:P535"/>
    <mergeCell ref="F536:H536"/>
    <mergeCell ref="M536:P536"/>
    <mergeCell ref="G537:H537"/>
    <mergeCell ref="M537:P537"/>
    <mergeCell ref="F532:H532"/>
    <mergeCell ref="M532:P532"/>
    <mergeCell ref="G533:H533"/>
    <mergeCell ref="M533:P533"/>
    <mergeCell ref="F534:H534"/>
    <mergeCell ref="M534:P534"/>
    <mergeCell ref="E529:H529"/>
    <mergeCell ref="M529:P529"/>
    <mergeCell ref="F530:H530"/>
    <mergeCell ref="M530:P530"/>
    <mergeCell ref="G531:H531"/>
    <mergeCell ref="M531:P531"/>
    <mergeCell ref="G526:H526"/>
    <mergeCell ref="M526:P526"/>
    <mergeCell ref="F527:H527"/>
    <mergeCell ref="M527:P527"/>
    <mergeCell ref="G528:H528"/>
    <mergeCell ref="M528:P528"/>
    <mergeCell ref="F523:H523"/>
    <mergeCell ref="M523:P523"/>
    <mergeCell ref="G524:H524"/>
    <mergeCell ref="M524:P524"/>
    <mergeCell ref="F525:H525"/>
    <mergeCell ref="M525:P525"/>
    <mergeCell ref="G520:H520"/>
    <mergeCell ref="M520:P520"/>
    <mergeCell ref="D521:H521"/>
    <mergeCell ref="M521:P521"/>
    <mergeCell ref="E522:H522"/>
    <mergeCell ref="M522:P522"/>
    <mergeCell ref="D517:H517"/>
    <mergeCell ref="M517:P517"/>
    <mergeCell ref="E518:H518"/>
    <mergeCell ref="M518:P518"/>
    <mergeCell ref="F519:H519"/>
    <mergeCell ref="M519:P519"/>
    <mergeCell ref="F514:H514"/>
    <mergeCell ref="M514:P514"/>
    <mergeCell ref="G515:H515"/>
    <mergeCell ref="M515:P515"/>
    <mergeCell ref="C516:H516"/>
    <mergeCell ref="M516:P516"/>
    <mergeCell ref="G511:H511"/>
    <mergeCell ref="M511:P511"/>
    <mergeCell ref="D512:H512"/>
    <mergeCell ref="M512:P512"/>
    <mergeCell ref="E513:H513"/>
    <mergeCell ref="M513:P513"/>
    <mergeCell ref="E508:H508"/>
    <mergeCell ref="M508:P508"/>
    <mergeCell ref="G509:H509"/>
    <mergeCell ref="M509:P509"/>
    <mergeCell ref="E510:H510"/>
    <mergeCell ref="M510:P510"/>
    <mergeCell ref="F505:H505"/>
    <mergeCell ref="M505:P505"/>
    <mergeCell ref="G506:H506"/>
    <mergeCell ref="M506:P506"/>
    <mergeCell ref="D507:H507"/>
    <mergeCell ref="M507:P507"/>
    <mergeCell ref="C502:H502"/>
    <mergeCell ref="M502:P502"/>
    <mergeCell ref="D503:H503"/>
    <mergeCell ref="M503:P503"/>
    <mergeCell ref="E504:H504"/>
    <mergeCell ref="M504:P504"/>
    <mergeCell ref="E499:H499"/>
    <mergeCell ref="M499:P499"/>
    <mergeCell ref="F500:H500"/>
    <mergeCell ref="M500:P500"/>
    <mergeCell ref="G501:H501"/>
    <mergeCell ref="M501:P501"/>
    <mergeCell ref="F496:H496"/>
    <mergeCell ref="M496:P496"/>
    <mergeCell ref="G497:H497"/>
    <mergeCell ref="M497:P497"/>
    <mergeCell ref="D498:H498"/>
    <mergeCell ref="M498:P498"/>
    <mergeCell ref="C493:H493"/>
    <mergeCell ref="M493:P493"/>
    <mergeCell ref="D494:H494"/>
    <mergeCell ref="M494:P494"/>
    <mergeCell ref="E495:H495"/>
    <mergeCell ref="M495:P495"/>
    <mergeCell ref="G490:H490"/>
    <mergeCell ref="M490:P490"/>
    <mergeCell ref="F491:H491"/>
    <mergeCell ref="M491:P491"/>
    <mergeCell ref="G492:H492"/>
    <mergeCell ref="M492:P492"/>
    <mergeCell ref="D487:H487"/>
    <mergeCell ref="M487:P487"/>
    <mergeCell ref="E488:H488"/>
    <mergeCell ref="M488:P488"/>
    <mergeCell ref="F489:H489"/>
    <mergeCell ref="M489:P489"/>
    <mergeCell ref="F484:H484"/>
    <mergeCell ref="M484:P484"/>
    <mergeCell ref="G485:H485"/>
    <mergeCell ref="M485:P485"/>
    <mergeCell ref="C486:H486"/>
    <mergeCell ref="M486:P486"/>
    <mergeCell ref="G481:H481"/>
    <mergeCell ref="M481:P481"/>
    <mergeCell ref="D482:H482"/>
    <mergeCell ref="M482:P482"/>
    <mergeCell ref="E483:H483"/>
    <mergeCell ref="M483:P483"/>
    <mergeCell ref="F478:H478"/>
    <mergeCell ref="M478:P478"/>
    <mergeCell ref="G479:H479"/>
    <mergeCell ref="M479:P479"/>
    <mergeCell ref="F480:H480"/>
    <mergeCell ref="M480:P480"/>
    <mergeCell ref="G475:H475"/>
    <mergeCell ref="M475:P475"/>
    <mergeCell ref="F476:H476"/>
    <mergeCell ref="M476:P476"/>
    <mergeCell ref="G477:H477"/>
    <mergeCell ref="M477:P477"/>
    <mergeCell ref="D472:H472"/>
    <mergeCell ref="M472:P472"/>
    <mergeCell ref="E473:H473"/>
    <mergeCell ref="M473:P473"/>
    <mergeCell ref="F474:H474"/>
    <mergeCell ref="M474:P474"/>
    <mergeCell ref="F469:H469"/>
    <mergeCell ref="M469:P469"/>
    <mergeCell ref="G470:H470"/>
    <mergeCell ref="M470:P470"/>
    <mergeCell ref="C471:H471"/>
    <mergeCell ref="M471:P471"/>
    <mergeCell ref="C466:H466"/>
    <mergeCell ref="M466:P466"/>
    <mergeCell ref="D467:H467"/>
    <mergeCell ref="M467:P467"/>
    <mergeCell ref="E468:H468"/>
    <mergeCell ref="M468:P468"/>
    <mergeCell ref="F463:H463"/>
    <mergeCell ref="M463:P463"/>
    <mergeCell ref="G464:H464"/>
    <mergeCell ref="M464:P464"/>
    <mergeCell ref="B465:H465"/>
    <mergeCell ref="M465:P465"/>
    <mergeCell ref="C460:H460"/>
    <mergeCell ref="M460:P460"/>
    <mergeCell ref="D461:H461"/>
    <mergeCell ref="M461:P461"/>
    <mergeCell ref="E462:H462"/>
    <mergeCell ref="M462:P462"/>
    <mergeCell ref="F457:H457"/>
    <mergeCell ref="M457:P457"/>
    <mergeCell ref="G458:H458"/>
    <mergeCell ref="M458:P458"/>
    <mergeCell ref="B459:H459"/>
    <mergeCell ref="M459:P459"/>
    <mergeCell ref="E454:H454"/>
    <mergeCell ref="M454:P454"/>
    <mergeCell ref="F455:H455"/>
    <mergeCell ref="M455:P455"/>
    <mergeCell ref="G456:H456"/>
    <mergeCell ref="M456:P456"/>
    <mergeCell ref="B451:H451"/>
    <mergeCell ref="M451:P451"/>
    <mergeCell ref="C452:H452"/>
    <mergeCell ref="M452:P452"/>
    <mergeCell ref="D453:H453"/>
    <mergeCell ref="M453:P453"/>
    <mergeCell ref="E448:H448"/>
    <mergeCell ref="M448:P448"/>
    <mergeCell ref="F449:H449"/>
    <mergeCell ref="M449:P449"/>
    <mergeCell ref="G450:H450"/>
    <mergeCell ref="M450:P450"/>
    <mergeCell ref="B445:H445"/>
    <mergeCell ref="M445:P445"/>
    <mergeCell ref="C446:H446"/>
    <mergeCell ref="M446:P446"/>
    <mergeCell ref="D447:H447"/>
    <mergeCell ref="M447:P447"/>
    <mergeCell ref="E442:H442"/>
    <mergeCell ref="M442:P442"/>
    <mergeCell ref="F443:H443"/>
    <mergeCell ref="M443:P443"/>
    <mergeCell ref="G444:H444"/>
    <mergeCell ref="M444:P444"/>
    <mergeCell ref="G439:H439"/>
    <mergeCell ref="M439:P439"/>
    <mergeCell ref="C440:H440"/>
    <mergeCell ref="M440:P440"/>
    <mergeCell ref="D441:H441"/>
    <mergeCell ref="M441:P441"/>
    <mergeCell ref="F436:H436"/>
    <mergeCell ref="M436:P436"/>
    <mergeCell ref="G437:H437"/>
    <mergeCell ref="M437:P437"/>
    <mergeCell ref="F438:H438"/>
    <mergeCell ref="M438:P438"/>
    <mergeCell ref="E433:H433"/>
    <mergeCell ref="M433:P433"/>
    <mergeCell ref="F434:H434"/>
    <mergeCell ref="M434:P434"/>
    <mergeCell ref="G435:H435"/>
    <mergeCell ref="M435:P435"/>
    <mergeCell ref="E430:H430"/>
    <mergeCell ref="M430:P430"/>
    <mergeCell ref="G431:H431"/>
    <mergeCell ref="M431:P431"/>
    <mergeCell ref="D432:H432"/>
    <mergeCell ref="M432:P432"/>
    <mergeCell ref="G427:H427"/>
    <mergeCell ref="M427:P427"/>
    <mergeCell ref="C428:H428"/>
    <mergeCell ref="M428:P428"/>
    <mergeCell ref="D429:H429"/>
    <mergeCell ref="M429:P429"/>
    <mergeCell ref="D424:H424"/>
    <mergeCell ref="M424:P424"/>
    <mergeCell ref="E425:H425"/>
    <mergeCell ref="M425:P425"/>
    <mergeCell ref="F426:H426"/>
    <mergeCell ref="M426:P426"/>
    <mergeCell ref="G421:H421"/>
    <mergeCell ref="M421:P421"/>
    <mergeCell ref="B422:H422"/>
    <mergeCell ref="M422:P422"/>
    <mergeCell ref="C423:H423"/>
    <mergeCell ref="M423:P423"/>
    <mergeCell ref="D418:H418"/>
    <mergeCell ref="M418:P418"/>
    <mergeCell ref="E419:H419"/>
    <mergeCell ref="M419:P419"/>
    <mergeCell ref="F420:H420"/>
    <mergeCell ref="M420:P420"/>
    <mergeCell ref="G415:H415"/>
    <mergeCell ref="M415:P415"/>
    <mergeCell ref="B416:H416"/>
    <mergeCell ref="M416:P416"/>
    <mergeCell ref="C417:H417"/>
    <mergeCell ref="M417:P417"/>
    <mergeCell ref="D412:H412"/>
    <mergeCell ref="M412:P412"/>
    <mergeCell ref="E413:H413"/>
    <mergeCell ref="M413:P413"/>
    <mergeCell ref="F414:H414"/>
    <mergeCell ref="M414:P414"/>
    <mergeCell ref="G409:H409"/>
    <mergeCell ref="M409:P409"/>
    <mergeCell ref="F410:H410"/>
    <mergeCell ref="M410:P410"/>
    <mergeCell ref="G411:H411"/>
    <mergeCell ref="M411:P411"/>
    <mergeCell ref="F406:H406"/>
    <mergeCell ref="M406:P406"/>
    <mergeCell ref="G407:H407"/>
    <mergeCell ref="M407:P407"/>
    <mergeCell ref="F408:H408"/>
    <mergeCell ref="M408:P408"/>
    <mergeCell ref="E403:H403"/>
    <mergeCell ref="M403:P403"/>
    <mergeCell ref="F404:H404"/>
    <mergeCell ref="M404:P404"/>
    <mergeCell ref="G405:H405"/>
    <mergeCell ref="M405:P405"/>
    <mergeCell ref="G400:H400"/>
    <mergeCell ref="M400:P400"/>
    <mergeCell ref="C401:H401"/>
    <mergeCell ref="M401:P401"/>
    <mergeCell ref="D402:H402"/>
    <mergeCell ref="M402:P402"/>
    <mergeCell ref="F397:H397"/>
    <mergeCell ref="M397:P397"/>
    <mergeCell ref="G398:H398"/>
    <mergeCell ref="M398:P398"/>
    <mergeCell ref="F399:H399"/>
    <mergeCell ref="M399:P399"/>
    <mergeCell ref="E394:H394"/>
    <mergeCell ref="M394:P394"/>
    <mergeCell ref="F395:H395"/>
    <mergeCell ref="M395:P395"/>
    <mergeCell ref="G396:H396"/>
    <mergeCell ref="M396:P396"/>
    <mergeCell ref="G391:H391"/>
    <mergeCell ref="M391:P391"/>
    <mergeCell ref="F392:H392"/>
    <mergeCell ref="M392:P392"/>
    <mergeCell ref="G393:H393"/>
    <mergeCell ref="M393:P393"/>
    <mergeCell ref="F388:H388"/>
    <mergeCell ref="M388:P388"/>
    <mergeCell ref="G389:H389"/>
    <mergeCell ref="M389:P389"/>
    <mergeCell ref="F390:H390"/>
    <mergeCell ref="M390:P390"/>
    <mergeCell ref="C385:H385"/>
    <mergeCell ref="M385:P385"/>
    <mergeCell ref="D386:H386"/>
    <mergeCell ref="M386:P386"/>
    <mergeCell ref="E387:H387"/>
    <mergeCell ref="M387:P387"/>
    <mergeCell ref="E382:H382"/>
    <mergeCell ref="M382:P382"/>
    <mergeCell ref="F383:H383"/>
    <mergeCell ref="M383:P383"/>
    <mergeCell ref="G384:H384"/>
    <mergeCell ref="M384:P384"/>
    <mergeCell ref="G379:H379"/>
    <mergeCell ref="M379:P379"/>
    <mergeCell ref="F380:H380"/>
    <mergeCell ref="M380:P380"/>
    <mergeCell ref="G381:H381"/>
    <mergeCell ref="M381:P381"/>
    <mergeCell ref="F376:H376"/>
    <mergeCell ref="M376:P376"/>
    <mergeCell ref="G377:H377"/>
    <mergeCell ref="M377:P377"/>
    <mergeCell ref="F378:H378"/>
    <mergeCell ref="M378:P378"/>
    <mergeCell ref="G373:H373"/>
    <mergeCell ref="M373:P373"/>
    <mergeCell ref="F374:H374"/>
    <mergeCell ref="M374:P374"/>
    <mergeCell ref="G375:H375"/>
    <mergeCell ref="M375:P375"/>
    <mergeCell ref="G370:H370"/>
    <mergeCell ref="M370:P370"/>
    <mergeCell ref="E371:H371"/>
    <mergeCell ref="M371:P371"/>
    <mergeCell ref="F372:H372"/>
    <mergeCell ref="M372:P372"/>
    <mergeCell ref="D367:H367"/>
    <mergeCell ref="M367:P367"/>
    <mergeCell ref="E368:H368"/>
    <mergeCell ref="M368:P368"/>
    <mergeCell ref="F369:H369"/>
    <mergeCell ref="M369:P369"/>
    <mergeCell ref="F364:H364"/>
    <mergeCell ref="M364:P364"/>
    <mergeCell ref="G365:H365"/>
    <mergeCell ref="M365:P365"/>
    <mergeCell ref="C366:H366"/>
    <mergeCell ref="M366:P366"/>
    <mergeCell ref="D361:H361"/>
    <mergeCell ref="M361:P361"/>
    <mergeCell ref="E362:H362"/>
    <mergeCell ref="M362:P362"/>
    <mergeCell ref="G363:H363"/>
    <mergeCell ref="M363:P363"/>
    <mergeCell ref="E358:H358"/>
    <mergeCell ref="M358:P358"/>
    <mergeCell ref="G359:H359"/>
    <mergeCell ref="M359:P359"/>
    <mergeCell ref="C360:H360"/>
    <mergeCell ref="M360:P360"/>
    <mergeCell ref="B355:H355"/>
    <mergeCell ref="M355:P355"/>
    <mergeCell ref="C356:H356"/>
    <mergeCell ref="M356:P356"/>
    <mergeCell ref="D357:H357"/>
    <mergeCell ref="M357:P357"/>
    <mergeCell ref="E352:H352"/>
    <mergeCell ref="M352:P352"/>
    <mergeCell ref="F353:H353"/>
    <mergeCell ref="M353:P353"/>
    <mergeCell ref="G354:H354"/>
    <mergeCell ref="M354:P354"/>
    <mergeCell ref="E349:H349"/>
    <mergeCell ref="M349:P349"/>
    <mergeCell ref="F350:H350"/>
    <mergeCell ref="M350:P350"/>
    <mergeCell ref="G351:H351"/>
    <mergeCell ref="M351:P351"/>
    <mergeCell ref="B346:H346"/>
    <mergeCell ref="M346:P346"/>
    <mergeCell ref="C347:H347"/>
    <mergeCell ref="M347:P347"/>
    <mergeCell ref="D348:H348"/>
    <mergeCell ref="M348:P348"/>
    <mergeCell ref="E343:H343"/>
    <mergeCell ref="M343:P343"/>
    <mergeCell ref="F344:H344"/>
    <mergeCell ref="M344:P344"/>
    <mergeCell ref="G345:H345"/>
    <mergeCell ref="M345:P345"/>
    <mergeCell ref="G340:H340"/>
    <mergeCell ref="M340:P340"/>
    <mergeCell ref="C341:H341"/>
    <mergeCell ref="M341:P341"/>
    <mergeCell ref="D342:H342"/>
    <mergeCell ref="M342:P342"/>
    <mergeCell ref="E337:H337"/>
    <mergeCell ref="M337:P337"/>
    <mergeCell ref="G338:H338"/>
    <mergeCell ref="M338:P338"/>
    <mergeCell ref="E339:H339"/>
    <mergeCell ref="M339:P339"/>
    <mergeCell ref="E334:H334"/>
    <mergeCell ref="M334:P334"/>
    <mergeCell ref="F335:H335"/>
    <mergeCell ref="M335:P335"/>
    <mergeCell ref="G336:H336"/>
    <mergeCell ref="M336:P336"/>
    <mergeCell ref="B331:H331"/>
    <mergeCell ref="M331:P331"/>
    <mergeCell ref="C332:H332"/>
    <mergeCell ref="M332:P332"/>
    <mergeCell ref="D333:H333"/>
    <mergeCell ref="M333:P333"/>
    <mergeCell ref="D328:H328"/>
    <mergeCell ref="M328:P328"/>
    <mergeCell ref="F329:H329"/>
    <mergeCell ref="M329:P329"/>
    <mergeCell ref="G330:H330"/>
    <mergeCell ref="M330:P330"/>
    <mergeCell ref="E325:H325"/>
    <mergeCell ref="M325:P325"/>
    <mergeCell ref="F326:H326"/>
    <mergeCell ref="M326:P326"/>
    <mergeCell ref="G327:H327"/>
    <mergeCell ref="M327:P327"/>
    <mergeCell ref="G322:H322"/>
    <mergeCell ref="M322:P322"/>
    <mergeCell ref="C323:H323"/>
    <mergeCell ref="M323:P323"/>
    <mergeCell ref="D324:H324"/>
    <mergeCell ref="M324:P324"/>
    <mergeCell ref="F319:H319"/>
    <mergeCell ref="M319:P319"/>
    <mergeCell ref="G320:H320"/>
    <mergeCell ref="M320:P320"/>
    <mergeCell ref="F321:H321"/>
    <mergeCell ref="M321:P321"/>
    <mergeCell ref="F316:H316"/>
    <mergeCell ref="M316:P316"/>
    <mergeCell ref="G317:H317"/>
    <mergeCell ref="M317:P317"/>
    <mergeCell ref="D318:H318"/>
    <mergeCell ref="M318:P318"/>
    <mergeCell ref="D313:H313"/>
    <mergeCell ref="M313:P313"/>
    <mergeCell ref="E314:H314"/>
    <mergeCell ref="M314:P314"/>
    <mergeCell ref="G315:H315"/>
    <mergeCell ref="M315:P315"/>
    <mergeCell ref="G310:H310"/>
    <mergeCell ref="M310:P310"/>
    <mergeCell ref="F311:H311"/>
    <mergeCell ref="M311:P311"/>
    <mergeCell ref="G312:H312"/>
    <mergeCell ref="M312:P312"/>
    <mergeCell ref="F307:H307"/>
    <mergeCell ref="M307:P307"/>
    <mergeCell ref="G308:H308"/>
    <mergeCell ref="M308:P308"/>
    <mergeCell ref="F309:H309"/>
    <mergeCell ref="M309:P309"/>
    <mergeCell ref="G304:H304"/>
    <mergeCell ref="M304:P304"/>
    <mergeCell ref="D305:H305"/>
    <mergeCell ref="M305:P305"/>
    <mergeCell ref="E306:H306"/>
    <mergeCell ref="M306:P306"/>
    <mergeCell ref="C301:H301"/>
    <mergeCell ref="M301:P301"/>
    <mergeCell ref="D302:H302"/>
    <mergeCell ref="M302:P302"/>
    <mergeCell ref="E303:H303"/>
    <mergeCell ref="M303:P303"/>
    <mergeCell ref="D298:H298"/>
    <mergeCell ref="M298:P298"/>
    <mergeCell ref="E299:H299"/>
    <mergeCell ref="M299:P299"/>
    <mergeCell ref="G300:H300"/>
    <mergeCell ref="M300:P300"/>
    <mergeCell ref="E295:H295"/>
    <mergeCell ref="M295:P295"/>
    <mergeCell ref="G296:H296"/>
    <mergeCell ref="M296:P296"/>
    <mergeCell ref="C297:H297"/>
    <mergeCell ref="M297:P297"/>
    <mergeCell ref="E292:H292"/>
    <mergeCell ref="M292:P292"/>
    <mergeCell ref="G293:H293"/>
    <mergeCell ref="M293:P293"/>
    <mergeCell ref="D294:H294"/>
    <mergeCell ref="M294:P294"/>
    <mergeCell ref="G289:H289"/>
    <mergeCell ref="M289:P289"/>
    <mergeCell ref="C290:H290"/>
    <mergeCell ref="M290:P290"/>
    <mergeCell ref="D291:H291"/>
    <mergeCell ref="M291:P291"/>
    <mergeCell ref="F286:H286"/>
    <mergeCell ref="M286:P286"/>
    <mergeCell ref="G287:H287"/>
    <mergeCell ref="M287:P287"/>
    <mergeCell ref="F288:H288"/>
    <mergeCell ref="M288:P288"/>
    <mergeCell ref="D283:H283"/>
    <mergeCell ref="M283:P283"/>
    <mergeCell ref="E284:H284"/>
    <mergeCell ref="M284:P284"/>
    <mergeCell ref="G285:H285"/>
    <mergeCell ref="M285:P285"/>
    <mergeCell ref="F280:H280"/>
    <mergeCell ref="M280:P280"/>
    <mergeCell ref="G281:H281"/>
    <mergeCell ref="M281:P281"/>
    <mergeCell ref="C282:H282"/>
    <mergeCell ref="M282:P282"/>
    <mergeCell ref="G277:H277"/>
    <mergeCell ref="M277:P277"/>
    <mergeCell ref="F278:H278"/>
    <mergeCell ref="M278:P278"/>
    <mergeCell ref="G279:H279"/>
    <mergeCell ref="M279:P279"/>
    <mergeCell ref="G274:H274"/>
    <mergeCell ref="M274:P274"/>
    <mergeCell ref="D275:H275"/>
    <mergeCell ref="M275:P275"/>
    <mergeCell ref="E276:H276"/>
    <mergeCell ref="M276:P276"/>
    <mergeCell ref="F271:H271"/>
    <mergeCell ref="M271:P271"/>
    <mergeCell ref="G272:H272"/>
    <mergeCell ref="M272:P272"/>
    <mergeCell ref="F273:H273"/>
    <mergeCell ref="M273:P273"/>
    <mergeCell ref="D268:H268"/>
    <mergeCell ref="M268:P268"/>
    <mergeCell ref="E269:H269"/>
    <mergeCell ref="M269:P269"/>
    <mergeCell ref="G270:H270"/>
    <mergeCell ref="M270:P270"/>
    <mergeCell ref="E265:H265"/>
    <mergeCell ref="M265:P265"/>
    <mergeCell ref="G266:H266"/>
    <mergeCell ref="M266:P266"/>
    <mergeCell ref="C267:H267"/>
    <mergeCell ref="M267:P267"/>
    <mergeCell ref="E262:H262"/>
    <mergeCell ref="M262:P262"/>
    <mergeCell ref="G263:H263"/>
    <mergeCell ref="M263:P263"/>
    <mergeCell ref="D264:H264"/>
    <mergeCell ref="M264:P264"/>
    <mergeCell ref="G259:H259"/>
    <mergeCell ref="M259:P259"/>
    <mergeCell ref="C260:H260"/>
    <mergeCell ref="M260:P260"/>
    <mergeCell ref="D261:H261"/>
    <mergeCell ref="M261:P261"/>
    <mergeCell ref="D256:H256"/>
    <mergeCell ref="M256:P256"/>
    <mergeCell ref="E257:H257"/>
    <mergeCell ref="M257:P257"/>
    <mergeCell ref="F258:H258"/>
    <mergeCell ref="M258:P258"/>
    <mergeCell ref="E253:H253"/>
    <mergeCell ref="M253:P253"/>
    <mergeCell ref="G254:H254"/>
    <mergeCell ref="M254:P254"/>
    <mergeCell ref="C255:H255"/>
    <mergeCell ref="M255:P255"/>
    <mergeCell ref="E250:H250"/>
    <mergeCell ref="M250:P250"/>
    <mergeCell ref="G251:H251"/>
    <mergeCell ref="M251:P251"/>
    <mergeCell ref="D252:H252"/>
    <mergeCell ref="M252:P252"/>
    <mergeCell ref="F247:H247"/>
    <mergeCell ref="M247:P247"/>
    <mergeCell ref="G248:H248"/>
    <mergeCell ref="M248:P248"/>
    <mergeCell ref="D249:H249"/>
    <mergeCell ref="M249:P249"/>
    <mergeCell ref="G244:H244"/>
    <mergeCell ref="M244:P244"/>
    <mergeCell ref="F245:H245"/>
    <mergeCell ref="M245:P245"/>
    <mergeCell ref="G246:H246"/>
    <mergeCell ref="M246:P246"/>
    <mergeCell ref="F241:H241"/>
    <mergeCell ref="M241:P241"/>
    <mergeCell ref="G242:H242"/>
    <mergeCell ref="M242:P242"/>
    <mergeCell ref="F243:H243"/>
    <mergeCell ref="M243:P243"/>
    <mergeCell ref="G238:H238"/>
    <mergeCell ref="M238:P238"/>
    <mergeCell ref="F239:H239"/>
    <mergeCell ref="M239:P239"/>
    <mergeCell ref="G240:H240"/>
    <mergeCell ref="M240:P240"/>
    <mergeCell ref="D235:H235"/>
    <mergeCell ref="M235:P235"/>
    <mergeCell ref="E236:H236"/>
    <mergeCell ref="M236:P236"/>
    <mergeCell ref="F237:H237"/>
    <mergeCell ref="M237:P237"/>
    <mergeCell ref="F232:H232"/>
    <mergeCell ref="M232:P232"/>
    <mergeCell ref="G233:H233"/>
    <mergeCell ref="M233:P233"/>
    <mergeCell ref="C234:H234"/>
    <mergeCell ref="M234:P234"/>
    <mergeCell ref="G229:H229"/>
    <mergeCell ref="M229:P229"/>
    <mergeCell ref="F230:H230"/>
    <mergeCell ref="M230:P230"/>
    <mergeCell ref="G231:H231"/>
    <mergeCell ref="M231:P231"/>
    <mergeCell ref="F226:H226"/>
    <mergeCell ref="M226:P226"/>
    <mergeCell ref="G227:H227"/>
    <mergeCell ref="M227:P227"/>
    <mergeCell ref="F228:H228"/>
    <mergeCell ref="M228:P228"/>
    <mergeCell ref="F223:H223"/>
    <mergeCell ref="M223:P223"/>
    <mergeCell ref="G224:H224"/>
    <mergeCell ref="M224:P224"/>
    <mergeCell ref="D225:H225"/>
    <mergeCell ref="M225:P225"/>
    <mergeCell ref="G220:H220"/>
    <mergeCell ref="M220:P220"/>
    <mergeCell ref="D221:H221"/>
    <mergeCell ref="M221:P221"/>
    <mergeCell ref="E222:H222"/>
    <mergeCell ref="M222:P222"/>
    <mergeCell ref="D217:H217"/>
    <mergeCell ref="M217:P217"/>
    <mergeCell ref="E218:H218"/>
    <mergeCell ref="M218:P218"/>
    <mergeCell ref="F219:H219"/>
    <mergeCell ref="M219:P219"/>
    <mergeCell ref="F214:H214"/>
    <mergeCell ref="M214:P214"/>
    <mergeCell ref="G215:H215"/>
    <mergeCell ref="M215:P215"/>
    <mergeCell ref="C216:H216"/>
    <mergeCell ref="M216:P216"/>
    <mergeCell ref="F211:H211"/>
    <mergeCell ref="M211:P211"/>
    <mergeCell ref="G212:H212"/>
    <mergeCell ref="M212:P212"/>
    <mergeCell ref="D213:H213"/>
    <mergeCell ref="M213:P213"/>
    <mergeCell ref="G208:H208"/>
    <mergeCell ref="M208:P208"/>
    <mergeCell ref="F209:H209"/>
    <mergeCell ref="M209:P209"/>
    <mergeCell ref="G210:H210"/>
    <mergeCell ref="M210:P210"/>
    <mergeCell ref="E205:H205"/>
    <mergeCell ref="M205:P205"/>
    <mergeCell ref="G206:H206"/>
    <mergeCell ref="M206:P206"/>
    <mergeCell ref="F207:H207"/>
    <mergeCell ref="M207:P207"/>
    <mergeCell ref="G202:H202"/>
    <mergeCell ref="M202:P202"/>
    <mergeCell ref="C203:H203"/>
    <mergeCell ref="M203:P203"/>
    <mergeCell ref="D204:H204"/>
    <mergeCell ref="M204:P204"/>
    <mergeCell ref="F199:H199"/>
    <mergeCell ref="M199:P199"/>
    <mergeCell ref="G200:H200"/>
    <mergeCell ref="M200:P200"/>
    <mergeCell ref="F201:H201"/>
    <mergeCell ref="M201:P201"/>
    <mergeCell ref="G196:H196"/>
    <mergeCell ref="M196:P196"/>
    <mergeCell ref="F197:H197"/>
    <mergeCell ref="M197:P197"/>
    <mergeCell ref="G198:H198"/>
    <mergeCell ref="M198:P198"/>
    <mergeCell ref="D193:H193"/>
    <mergeCell ref="M193:P193"/>
    <mergeCell ref="E194:H194"/>
    <mergeCell ref="M194:P194"/>
    <mergeCell ref="F195:H195"/>
    <mergeCell ref="M195:P195"/>
    <mergeCell ref="G190:H190"/>
    <mergeCell ref="M190:P190"/>
    <mergeCell ref="F191:H191"/>
    <mergeCell ref="M191:P191"/>
    <mergeCell ref="G192:H192"/>
    <mergeCell ref="M192:P192"/>
    <mergeCell ref="G187:H187"/>
    <mergeCell ref="M187:P187"/>
    <mergeCell ref="D188:H188"/>
    <mergeCell ref="M188:P188"/>
    <mergeCell ref="E189:H189"/>
    <mergeCell ref="M189:P189"/>
    <mergeCell ref="E184:H184"/>
    <mergeCell ref="M184:P184"/>
    <mergeCell ref="G185:H185"/>
    <mergeCell ref="M185:P185"/>
    <mergeCell ref="F186:H186"/>
    <mergeCell ref="M186:P186"/>
    <mergeCell ref="F181:H181"/>
    <mergeCell ref="M181:P181"/>
    <mergeCell ref="G182:H182"/>
    <mergeCell ref="M182:P182"/>
    <mergeCell ref="D183:H183"/>
    <mergeCell ref="M183:P183"/>
    <mergeCell ref="G178:H178"/>
    <mergeCell ref="M178:P178"/>
    <mergeCell ref="F179:H179"/>
    <mergeCell ref="M179:P179"/>
    <mergeCell ref="G180:H180"/>
    <mergeCell ref="M180:P180"/>
    <mergeCell ref="F175:H175"/>
    <mergeCell ref="M175:P175"/>
    <mergeCell ref="G176:H176"/>
    <mergeCell ref="M176:P176"/>
    <mergeCell ref="F177:H177"/>
    <mergeCell ref="M177:P177"/>
    <mergeCell ref="G172:H172"/>
    <mergeCell ref="M172:P172"/>
    <mergeCell ref="F173:H173"/>
    <mergeCell ref="M173:P173"/>
    <mergeCell ref="G174:H174"/>
    <mergeCell ref="M174:P174"/>
    <mergeCell ref="D169:H169"/>
    <mergeCell ref="M169:P169"/>
    <mergeCell ref="E170:H170"/>
    <mergeCell ref="M170:P170"/>
    <mergeCell ref="F171:H171"/>
    <mergeCell ref="M171:P171"/>
    <mergeCell ref="G166:H166"/>
    <mergeCell ref="M166:P166"/>
    <mergeCell ref="F167:H167"/>
    <mergeCell ref="M167:P167"/>
    <mergeCell ref="G168:H168"/>
    <mergeCell ref="M168:P168"/>
    <mergeCell ref="F163:H163"/>
    <mergeCell ref="M163:P163"/>
    <mergeCell ref="G164:H164"/>
    <mergeCell ref="M164:P164"/>
    <mergeCell ref="F165:H165"/>
    <mergeCell ref="M165:P165"/>
    <mergeCell ref="G160:H160"/>
    <mergeCell ref="M160:P160"/>
    <mergeCell ref="F161:H161"/>
    <mergeCell ref="M161:P161"/>
    <mergeCell ref="G162:H162"/>
    <mergeCell ref="M162:P162"/>
    <mergeCell ref="E157:H157"/>
    <mergeCell ref="M157:P157"/>
    <mergeCell ref="G158:H158"/>
    <mergeCell ref="M158:P158"/>
    <mergeCell ref="F159:H159"/>
    <mergeCell ref="M159:P159"/>
    <mergeCell ref="G154:H154"/>
    <mergeCell ref="M154:P154"/>
    <mergeCell ref="C155:H155"/>
    <mergeCell ref="M155:P155"/>
    <mergeCell ref="D156:H156"/>
    <mergeCell ref="M156:P156"/>
    <mergeCell ref="F151:H151"/>
    <mergeCell ref="M151:P151"/>
    <mergeCell ref="G152:H152"/>
    <mergeCell ref="M152:P152"/>
    <mergeCell ref="F153:H153"/>
    <mergeCell ref="M153:P153"/>
    <mergeCell ref="D148:H148"/>
    <mergeCell ref="M148:P148"/>
    <mergeCell ref="E149:H149"/>
    <mergeCell ref="M149:P149"/>
    <mergeCell ref="G150:H150"/>
    <mergeCell ref="M150:P150"/>
    <mergeCell ref="F145:H145"/>
    <mergeCell ref="M145:P145"/>
    <mergeCell ref="G146:H146"/>
    <mergeCell ref="M146:P146"/>
    <mergeCell ref="C147:H147"/>
    <mergeCell ref="M147:P147"/>
    <mergeCell ref="G142:H142"/>
    <mergeCell ref="M142:P142"/>
    <mergeCell ref="C143:H143"/>
    <mergeCell ref="M143:P143"/>
    <mergeCell ref="D144:H144"/>
    <mergeCell ref="M144:P144"/>
    <mergeCell ref="D139:H139"/>
    <mergeCell ref="M139:P139"/>
    <mergeCell ref="E140:H140"/>
    <mergeCell ref="M140:P140"/>
    <mergeCell ref="F141:H141"/>
    <mergeCell ref="M141:P141"/>
    <mergeCell ref="F136:H136"/>
    <mergeCell ref="M136:P136"/>
    <mergeCell ref="G137:H137"/>
    <mergeCell ref="M137:P137"/>
    <mergeCell ref="C138:H138"/>
    <mergeCell ref="M138:P138"/>
    <mergeCell ref="G133:H133"/>
    <mergeCell ref="M133:P133"/>
    <mergeCell ref="F134:H134"/>
    <mergeCell ref="M134:P134"/>
    <mergeCell ref="G135:H135"/>
    <mergeCell ref="M135:P135"/>
    <mergeCell ref="D130:H130"/>
    <mergeCell ref="M130:P130"/>
    <mergeCell ref="E131:H131"/>
    <mergeCell ref="M131:P131"/>
    <mergeCell ref="F132:H132"/>
    <mergeCell ref="M132:P132"/>
    <mergeCell ref="G127:H127"/>
    <mergeCell ref="M127:P127"/>
    <mergeCell ref="B128:H128"/>
    <mergeCell ref="M128:P128"/>
    <mergeCell ref="C129:H129"/>
    <mergeCell ref="M129:P129"/>
    <mergeCell ref="D124:H124"/>
    <mergeCell ref="M124:P124"/>
    <mergeCell ref="E125:H125"/>
    <mergeCell ref="M125:P125"/>
    <mergeCell ref="F126:H126"/>
    <mergeCell ref="M126:P126"/>
    <mergeCell ref="F121:H121"/>
    <mergeCell ref="M121:P121"/>
    <mergeCell ref="G122:H122"/>
    <mergeCell ref="M122:P122"/>
    <mergeCell ref="C123:H123"/>
    <mergeCell ref="M123:P123"/>
    <mergeCell ref="C118:H118"/>
    <mergeCell ref="M118:P118"/>
    <mergeCell ref="D119:H119"/>
    <mergeCell ref="M119:P119"/>
    <mergeCell ref="E120:H120"/>
    <mergeCell ref="M120:P120"/>
    <mergeCell ref="E115:H115"/>
    <mergeCell ref="M115:P115"/>
    <mergeCell ref="F116:H116"/>
    <mergeCell ref="M116:P116"/>
    <mergeCell ref="G117:H117"/>
    <mergeCell ref="M117:P117"/>
    <mergeCell ref="G112:H112"/>
    <mergeCell ref="M112:P112"/>
    <mergeCell ref="C113:H113"/>
    <mergeCell ref="M113:P113"/>
    <mergeCell ref="D114:H114"/>
    <mergeCell ref="M114:P114"/>
    <mergeCell ref="D109:H109"/>
    <mergeCell ref="M109:P109"/>
    <mergeCell ref="E110:H110"/>
    <mergeCell ref="M110:P110"/>
    <mergeCell ref="F111:H111"/>
    <mergeCell ref="M111:P111"/>
    <mergeCell ref="F106:H106"/>
    <mergeCell ref="M106:P106"/>
    <mergeCell ref="G107:H107"/>
    <mergeCell ref="M107:P107"/>
    <mergeCell ref="C108:H108"/>
    <mergeCell ref="M108:P108"/>
    <mergeCell ref="C103:H103"/>
    <mergeCell ref="M103:P103"/>
    <mergeCell ref="D104:H104"/>
    <mergeCell ref="M104:P104"/>
    <mergeCell ref="E105:H105"/>
    <mergeCell ref="M105:P105"/>
    <mergeCell ref="E100:H100"/>
    <mergeCell ref="M100:P100"/>
    <mergeCell ref="F101:H101"/>
    <mergeCell ref="M101:P101"/>
    <mergeCell ref="G102:H102"/>
    <mergeCell ref="M102:P102"/>
    <mergeCell ref="F97:H97"/>
    <mergeCell ref="M97:P97"/>
    <mergeCell ref="G98:H98"/>
    <mergeCell ref="M98:P98"/>
    <mergeCell ref="D99:H99"/>
    <mergeCell ref="M99:P99"/>
    <mergeCell ref="E94:H94"/>
    <mergeCell ref="M94:P94"/>
    <mergeCell ref="F95:H95"/>
    <mergeCell ref="M95:P95"/>
    <mergeCell ref="G96:H96"/>
    <mergeCell ref="M96:P96"/>
    <mergeCell ref="F91:H91"/>
    <mergeCell ref="M91:P91"/>
    <mergeCell ref="G92:H92"/>
    <mergeCell ref="M92:P92"/>
    <mergeCell ref="D93:H93"/>
    <mergeCell ref="M93:P93"/>
    <mergeCell ref="G88:H88"/>
    <mergeCell ref="M88:P88"/>
    <mergeCell ref="F89:H89"/>
    <mergeCell ref="M89:P89"/>
    <mergeCell ref="G90:H90"/>
    <mergeCell ref="M90:P90"/>
    <mergeCell ref="D85:H85"/>
    <mergeCell ref="M85:P85"/>
    <mergeCell ref="E86:H86"/>
    <mergeCell ref="M86:P86"/>
    <mergeCell ref="F87:H87"/>
    <mergeCell ref="M87:P87"/>
    <mergeCell ref="F82:H82"/>
    <mergeCell ref="M82:P82"/>
    <mergeCell ref="G83:H83"/>
    <mergeCell ref="M83:P83"/>
    <mergeCell ref="C84:H84"/>
    <mergeCell ref="M84:P84"/>
    <mergeCell ref="C79:H79"/>
    <mergeCell ref="M79:P79"/>
    <mergeCell ref="D80:H80"/>
    <mergeCell ref="M80:P80"/>
    <mergeCell ref="E81:H81"/>
    <mergeCell ref="M81:P81"/>
    <mergeCell ref="F76:H76"/>
    <mergeCell ref="M76:P76"/>
    <mergeCell ref="G77:H77"/>
    <mergeCell ref="M77:P77"/>
    <mergeCell ref="B78:H78"/>
    <mergeCell ref="M78:P78"/>
    <mergeCell ref="C73:H73"/>
    <mergeCell ref="M73:P73"/>
    <mergeCell ref="D74:H74"/>
    <mergeCell ref="M74:P74"/>
    <mergeCell ref="E75:H75"/>
    <mergeCell ref="M75:P75"/>
    <mergeCell ref="G70:H70"/>
    <mergeCell ref="M70:P70"/>
    <mergeCell ref="F71:H71"/>
    <mergeCell ref="M71:P71"/>
    <mergeCell ref="G72:H72"/>
    <mergeCell ref="M72:P72"/>
    <mergeCell ref="F67:H67"/>
    <mergeCell ref="M67:P67"/>
    <mergeCell ref="G68:H68"/>
    <mergeCell ref="M68:P68"/>
    <mergeCell ref="F69:H69"/>
    <mergeCell ref="M69:P69"/>
    <mergeCell ref="C64:H64"/>
    <mergeCell ref="M64:P64"/>
    <mergeCell ref="D65:H65"/>
    <mergeCell ref="M65:P65"/>
    <mergeCell ref="E66:H66"/>
    <mergeCell ref="M66:P66"/>
    <mergeCell ref="E61:H61"/>
    <mergeCell ref="M61:P61"/>
    <mergeCell ref="F62:H62"/>
    <mergeCell ref="M62:P62"/>
    <mergeCell ref="G63:H63"/>
    <mergeCell ref="M63:P63"/>
    <mergeCell ref="B58:H58"/>
    <mergeCell ref="M58:P58"/>
    <mergeCell ref="C59:H59"/>
    <mergeCell ref="M59:P59"/>
    <mergeCell ref="D60:H60"/>
    <mergeCell ref="M60:P60"/>
    <mergeCell ref="D55:H55"/>
    <mergeCell ref="M55:P55"/>
    <mergeCell ref="E56:H56"/>
    <mergeCell ref="M56:P56"/>
    <mergeCell ref="G57:H57"/>
    <mergeCell ref="M57:P57"/>
    <mergeCell ref="E52:H52"/>
    <mergeCell ref="M52:P52"/>
    <mergeCell ref="F53:H53"/>
    <mergeCell ref="M53:P53"/>
    <mergeCell ref="G54:H54"/>
    <mergeCell ref="M54:P54"/>
    <mergeCell ref="G49:H49"/>
    <mergeCell ref="M49:P49"/>
    <mergeCell ref="C50:H50"/>
    <mergeCell ref="M50:P50"/>
    <mergeCell ref="D51:H51"/>
    <mergeCell ref="M51:P51"/>
    <mergeCell ref="D46:H46"/>
    <mergeCell ref="M46:P46"/>
    <mergeCell ref="E47:H47"/>
    <mergeCell ref="M47:P47"/>
    <mergeCell ref="F48:H48"/>
    <mergeCell ref="M48:P48"/>
    <mergeCell ref="F43:H43"/>
    <mergeCell ref="M43:P43"/>
    <mergeCell ref="G44:H44"/>
    <mergeCell ref="M44:P44"/>
    <mergeCell ref="C45:H45"/>
    <mergeCell ref="M45:P45"/>
    <mergeCell ref="C40:H40"/>
    <mergeCell ref="M40:P40"/>
    <mergeCell ref="D41:H41"/>
    <mergeCell ref="M41:P41"/>
    <mergeCell ref="E42:H42"/>
    <mergeCell ref="M42:P42"/>
    <mergeCell ref="E37:H37"/>
    <mergeCell ref="M37:P37"/>
    <mergeCell ref="F38:H38"/>
    <mergeCell ref="M38:P38"/>
    <mergeCell ref="G39:H39"/>
    <mergeCell ref="M39:P39"/>
    <mergeCell ref="G34:H34"/>
    <mergeCell ref="M34:P34"/>
    <mergeCell ref="C35:H35"/>
    <mergeCell ref="M35:P35"/>
    <mergeCell ref="D36:H36"/>
    <mergeCell ref="M36:P36"/>
    <mergeCell ref="C31:H31"/>
    <mergeCell ref="M31:P31"/>
    <mergeCell ref="D32:H32"/>
    <mergeCell ref="M32:P32"/>
    <mergeCell ref="E33:H33"/>
    <mergeCell ref="M33:P33"/>
    <mergeCell ref="G28:H28"/>
    <mergeCell ref="M28:P28"/>
    <mergeCell ref="F29:H29"/>
    <mergeCell ref="M29:P29"/>
    <mergeCell ref="G30:H30"/>
    <mergeCell ref="M30:P30"/>
    <mergeCell ref="D25:H25"/>
    <mergeCell ref="M25:P25"/>
    <mergeCell ref="E26:H26"/>
    <mergeCell ref="M26:P26"/>
    <mergeCell ref="F27:H27"/>
    <mergeCell ref="M27:P27"/>
    <mergeCell ref="F22:H22"/>
    <mergeCell ref="M22:P22"/>
    <mergeCell ref="G23:H23"/>
    <mergeCell ref="M23:P23"/>
    <mergeCell ref="C24:H24"/>
    <mergeCell ref="M24:P24"/>
    <mergeCell ref="C19:H19"/>
    <mergeCell ref="M19:P19"/>
    <mergeCell ref="D20:H20"/>
    <mergeCell ref="M20:P20"/>
    <mergeCell ref="E21:H21"/>
    <mergeCell ref="M21:P21"/>
    <mergeCell ref="F16:H16"/>
    <mergeCell ref="M16:P16"/>
    <mergeCell ref="G17:H17"/>
    <mergeCell ref="M17:P17"/>
    <mergeCell ref="B18:H18"/>
    <mergeCell ref="M18:P18"/>
    <mergeCell ref="C13:H13"/>
    <mergeCell ref="M13:P13"/>
    <mergeCell ref="D14:H14"/>
    <mergeCell ref="M14:P14"/>
    <mergeCell ref="E15:H15"/>
    <mergeCell ref="M15:P15"/>
    <mergeCell ref="S9:S10"/>
    <mergeCell ref="T9:T10"/>
    <mergeCell ref="U9:U10"/>
    <mergeCell ref="V9:V10"/>
    <mergeCell ref="B12:H12"/>
    <mergeCell ref="M12:P12"/>
    <mergeCell ref="H6:V6"/>
    <mergeCell ref="B8:H10"/>
    <mergeCell ref="I8:L8"/>
    <mergeCell ref="Q8:Q10"/>
    <mergeCell ref="R8:V8"/>
    <mergeCell ref="I9:I10"/>
    <mergeCell ref="J9:J10"/>
    <mergeCell ref="K9:K10"/>
    <mergeCell ref="L9:L10"/>
    <mergeCell ref="R9:R10"/>
  </mergeCells>
  <printOptions/>
  <pageMargins left="0.3937007874015748" right="0.1968503937007874" top="0.5511811023622047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9">
      <selection activeCell="A15" sqref="A15:K15"/>
    </sheetView>
  </sheetViews>
  <sheetFormatPr defaultColWidth="12.375" defaultRowHeight="12.75"/>
  <cols>
    <col min="1" max="1" width="12.375" style="252" customWidth="1"/>
    <col min="2" max="2" width="57.875" style="252" customWidth="1"/>
    <col min="3" max="3" width="14.25390625" style="252" customWidth="1"/>
    <col min="4" max="4" width="11.25390625" style="252" customWidth="1"/>
    <col min="5" max="5" width="12.375" style="252" customWidth="1"/>
    <col min="6" max="6" width="12.625" style="252" customWidth="1"/>
    <col min="7" max="7" width="12.375" style="252" customWidth="1"/>
    <col min="8" max="8" width="9.625" style="252" customWidth="1"/>
    <col min="9" max="9" width="10.875" style="252" customWidth="1"/>
    <col min="10" max="10" width="8.25390625" style="252" customWidth="1"/>
    <col min="11" max="11" width="9.375" style="252" customWidth="1"/>
    <col min="12" max="16384" width="12.375" style="252" customWidth="1"/>
  </cols>
  <sheetData>
    <row r="1" spans="1:11" ht="14.25" customHeight="1" hidden="1">
      <c r="A1" s="251"/>
      <c r="B1" s="251"/>
      <c r="C1" s="251"/>
      <c r="D1" s="251"/>
      <c r="E1" s="251"/>
      <c r="F1" s="251"/>
      <c r="G1" s="594" t="s">
        <v>509</v>
      </c>
      <c r="H1" s="594"/>
      <c r="I1" s="594"/>
      <c r="J1" s="594"/>
      <c r="K1" s="594"/>
    </row>
    <row r="2" spans="1:11" ht="17.25" customHeight="1" hidden="1">
      <c r="A2" s="251"/>
      <c r="B2" s="251"/>
      <c r="C2" s="251"/>
      <c r="D2" s="251"/>
      <c r="E2" s="251"/>
      <c r="F2" s="251"/>
      <c r="G2" s="594" t="s">
        <v>510</v>
      </c>
      <c r="H2" s="594"/>
      <c r="I2" s="594"/>
      <c r="J2" s="594"/>
      <c r="K2" s="594"/>
    </row>
    <row r="3" spans="1:11" ht="15" customHeight="1" hidden="1">
      <c r="A3" s="251"/>
      <c r="B3" s="251"/>
      <c r="C3" s="251"/>
      <c r="D3" s="251"/>
      <c r="E3" s="251"/>
      <c r="F3" s="251"/>
      <c r="G3" s="594" t="s">
        <v>134</v>
      </c>
      <c r="H3" s="594"/>
      <c r="I3" s="594"/>
      <c r="J3" s="594"/>
      <c r="K3" s="594"/>
    </row>
    <row r="4" spans="1:11" ht="24" customHeight="1" hidden="1">
      <c r="A4" s="251"/>
      <c r="B4" s="251"/>
      <c r="C4" s="251"/>
      <c r="D4" s="251"/>
      <c r="E4" s="251"/>
      <c r="F4" s="251"/>
      <c r="G4" s="594" t="s">
        <v>511</v>
      </c>
      <c r="H4" s="594"/>
      <c r="I4" s="594"/>
      <c r="J4" s="594"/>
      <c r="K4" s="594"/>
    </row>
    <row r="5" spans="1:11" s="253" customFormat="1" ht="20.25" hidden="1">
      <c r="A5" s="595" t="s">
        <v>512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</row>
    <row r="6" spans="1:11" s="253" customFormat="1" ht="20.25" hidden="1">
      <c r="A6" s="595" t="s">
        <v>513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</row>
    <row r="7" spans="1:11" s="253" customFormat="1" ht="18.75" customHeight="1" hidden="1">
      <c r="A7" s="595" t="s">
        <v>514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</row>
    <row r="8" ht="12.75" hidden="1">
      <c r="K8" s="168" t="s">
        <v>145</v>
      </c>
    </row>
    <row r="9" spans="1:11" ht="15.75">
      <c r="A9" s="594" t="s">
        <v>509</v>
      </c>
      <c r="B9" s="599"/>
      <c r="C9" s="599"/>
      <c r="D9" s="599"/>
      <c r="E9" s="599"/>
      <c r="F9" s="599"/>
      <c r="G9" s="599"/>
      <c r="H9" s="599"/>
      <c r="I9" s="599"/>
      <c r="J9" s="599"/>
      <c r="K9" s="599"/>
    </row>
    <row r="10" spans="1:11" ht="15.75">
      <c r="A10" s="594" t="s">
        <v>485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</row>
    <row r="11" spans="1:11" ht="15.75">
      <c r="A11" s="594" t="s">
        <v>134</v>
      </c>
      <c r="B11" s="599"/>
      <c r="C11" s="599"/>
      <c r="D11" s="599"/>
      <c r="E11" s="599"/>
      <c r="F11" s="599"/>
      <c r="G11" s="599"/>
      <c r="H11" s="599"/>
      <c r="I11" s="599"/>
      <c r="J11" s="599"/>
      <c r="K11" s="599"/>
    </row>
    <row r="12" spans="1:11" ht="15.75">
      <c r="A12" s="594" t="s">
        <v>737</v>
      </c>
      <c r="B12" s="599"/>
      <c r="C12" s="599"/>
      <c r="D12" s="599"/>
      <c r="E12" s="599"/>
      <c r="F12" s="599"/>
      <c r="G12" s="599"/>
      <c r="H12" s="599"/>
      <c r="I12" s="599"/>
      <c r="J12" s="599"/>
      <c r="K12" s="599"/>
    </row>
    <row r="13" ht="12.75">
      <c r="K13" s="168"/>
    </row>
    <row r="14" spans="1:11" ht="20.25">
      <c r="A14" s="595" t="s">
        <v>512</v>
      </c>
      <c r="B14" s="596"/>
      <c r="C14" s="596"/>
      <c r="D14" s="596"/>
      <c r="E14" s="596"/>
      <c r="F14" s="596"/>
      <c r="G14" s="596"/>
      <c r="H14" s="596"/>
      <c r="I14" s="596"/>
      <c r="J14" s="596"/>
      <c r="K14" s="596"/>
    </row>
    <row r="15" spans="1:11" ht="20.25">
      <c r="A15" s="595" t="s">
        <v>513</v>
      </c>
      <c r="B15" s="596"/>
      <c r="C15" s="596"/>
      <c r="D15" s="596"/>
      <c r="E15" s="596"/>
      <c r="F15" s="596"/>
      <c r="G15" s="596"/>
      <c r="H15" s="596"/>
      <c r="I15" s="596"/>
      <c r="J15" s="596"/>
      <c r="K15" s="596"/>
    </row>
    <row r="16" spans="1:11" ht="20.25">
      <c r="A16" s="595" t="s">
        <v>514</v>
      </c>
      <c r="B16" s="596"/>
      <c r="C16" s="596"/>
      <c r="D16" s="596"/>
      <c r="E16" s="596"/>
      <c r="F16" s="596"/>
      <c r="G16" s="596"/>
      <c r="H16" s="596"/>
      <c r="I16" s="596"/>
      <c r="J16" s="596"/>
      <c r="K16" s="596"/>
    </row>
    <row r="17" ht="12.75">
      <c r="K17" s="168"/>
    </row>
    <row r="18" spans="10:11" ht="12.75">
      <c r="J18" s="597" t="s">
        <v>480</v>
      </c>
      <c r="K18" s="598"/>
    </row>
    <row r="19" spans="1:11" s="288" customFormat="1" ht="139.5" customHeight="1">
      <c r="A19" s="287" t="s">
        <v>515</v>
      </c>
      <c r="B19" s="287" t="s">
        <v>194</v>
      </c>
      <c r="C19" s="287" t="s">
        <v>516</v>
      </c>
      <c r="D19" s="287" t="s">
        <v>517</v>
      </c>
      <c r="E19" s="287" t="s">
        <v>518</v>
      </c>
      <c r="F19" s="287" t="s">
        <v>519</v>
      </c>
      <c r="G19" s="287" t="s">
        <v>520</v>
      </c>
      <c r="H19" s="287" t="s">
        <v>569</v>
      </c>
      <c r="I19" s="287" t="s">
        <v>568</v>
      </c>
      <c r="J19" s="287" t="s">
        <v>567</v>
      </c>
      <c r="K19" s="287" t="s">
        <v>566</v>
      </c>
    </row>
    <row r="20" spans="1:11" s="255" customFormat="1" ht="14.25" customHeight="1">
      <c r="A20" s="289">
        <v>1</v>
      </c>
      <c r="B20" s="290">
        <v>2</v>
      </c>
      <c r="C20" s="291">
        <v>3</v>
      </c>
      <c r="D20" s="291">
        <v>4</v>
      </c>
      <c r="E20" s="292">
        <v>5</v>
      </c>
      <c r="F20" s="292">
        <v>6</v>
      </c>
      <c r="G20" s="292">
        <v>7</v>
      </c>
      <c r="H20" s="292">
        <v>8</v>
      </c>
      <c r="I20" s="292">
        <v>9</v>
      </c>
      <c r="J20" s="292">
        <v>10</v>
      </c>
      <c r="K20" s="292">
        <v>11</v>
      </c>
    </row>
    <row r="21" spans="1:11" s="255" customFormat="1" ht="47.25" customHeight="1">
      <c r="A21" s="272" t="s">
        <v>521</v>
      </c>
      <c r="B21" s="279" t="s">
        <v>522</v>
      </c>
      <c r="C21" s="254">
        <f aca="true" t="shared" si="0" ref="C21:K21">C23+C27+C28+C29+C30+C31+C32+C33+C36+C37+C38+C39+C40+C41</f>
        <v>2012460.7</v>
      </c>
      <c r="D21" s="254">
        <f t="shared" si="0"/>
        <v>0</v>
      </c>
      <c r="E21" s="254">
        <f t="shared" si="0"/>
        <v>0</v>
      </c>
      <c r="F21" s="254">
        <f t="shared" si="0"/>
        <v>1203890</v>
      </c>
      <c r="G21" s="254">
        <f t="shared" si="0"/>
        <v>795305.5</v>
      </c>
      <c r="H21" s="254">
        <f t="shared" si="0"/>
        <v>9151.5</v>
      </c>
      <c r="I21" s="254">
        <f t="shared" si="0"/>
        <v>0</v>
      </c>
      <c r="J21" s="254">
        <f t="shared" si="0"/>
        <v>14.7</v>
      </c>
      <c r="K21" s="254">
        <f t="shared" si="0"/>
        <v>4099</v>
      </c>
    </row>
    <row r="22" spans="1:11" s="255" customFormat="1" ht="13.5" customHeight="1">
      <c r="A22" s="273"/>
      <c r="B22" s="280" t="s">
        <v>490</v>
      </c>
      <c r="C22" s="256"/>
      <c r="D22" s="256"/>
      <c r="E22" s="256"/>
      <c r="F22" s="256"/>
      <c r="G22" s="256"/>
      <c r="H22" s="256"/>
      <c r="I22" s="256"/>
      <c r="J22" s="256"/>
      <c r="K22" s="256"/>
    </row>
    <row r="23" spans="1:11" ht="45">
      <c r="A23" s="274" t="s">
        <v>523</v>
      </c>
      <c r="B23" s="281" t="s">
        <v>524</v>
      </c>
      <c r="C23" s="257">
        <f>SUM(E23:K23)</f>
        <v>57245</v>
      </c>
      <c r="D23" s="257"/>
      <c r="E23" s="257"/>
      <c r="F23" s="257"/>
      <c r="G23" s="257">
        <f>G25+G26</f>
        <v>57245</v>
      </c>
      <c r="H23" s="257"/>
      <c r="I23" s="257"/>
      <c r="J23" s="257"/>
      <c r="K23" s="257"/>
    </row>
    <row r="24" spans="1:11" ht="15">
      <c r="A24" s="274"/>
      <c r="B24" s="282" t="s">
        <v>525</v>
      </c>
      <c r="C24" s="257"/>
      <c r="D24" s="257"/>
      <c r="E24" s="257"/>
      <c r="F24" s="257"/>
      <c r="G24" s="257"/>
      <c r="H24" s="257"/>
      <c r="I24" s="257"/>
      <c r="J24" s="257"/>
      <c r="K24" s="257"/>
    </row>
    <row r="25" spans="1:11" ht="15">
      <c r="A25" s="274"/>
      <c r="B25" s="281" t="s">
        <v>526</v>
      </c>
      <c r="C25" s="257">
        <f aca="true" t="shared" si="1" ref="C25:C41">SUM(E25:K25)</f>
        <v>41344</v>
      </c>
      <c r="D25" s="257"/>
      <c r="E25" s="257"/>
      <c r="F25" s="257"/>
      <c r="G25" s="257">
        <v>41344</v>
      </c>
      <c r="H25" s="257"/>
      <c r="I25" s="257"/>
      <c r="J25" s="257"/>
      <c r="K25" s="257"/>
    </row>
    <row r="26" spans="1:11" ht="48.75" customHeight="1">
      <c r="A26" s="274"/>
      <c r="B26" s="281" t="s">
        <v>527</v>
      </c>
      <c r="C26" s="257">
        <f t="shared" si="1"/>
        <v>15901</v>
      </c>
      <c r="D26" s="257"/>
      <c r="E26" s="257"/>
      <c r="F26" s="257"/>
      <c r="G26" s="257">
        <v>15901</v>
      </c>
      <c r="H26" s="257"/>
      <c r="I26" s="257"/>
      <c r="J26" s="257"/>
      <c r="K26" s="257"/>
    </row>
    <row r="27" spans="1:11" ht="60">
      <c r="A27" s="274" t="s">
        <v>528</v>
      </c>
      <c r="B27" s="281" t="s">
        <v>529</v>
      </c>
      <c r="C27" s="257">
        <f>SUM(E27:K27)</f>
        <v>4099</v>
      </c>
      <c r="D27" s="257"/>
      <c r="E27" s="257"/>
      <c r="F27" s="257"/>
      <c r="G27" s="257"/>
      <c r="H27" s="257"/>
      <c r="I27" s="257"/>
      <c r="J27" s="257"/>
      <c r="K27" s="257">
        <v>4099</v>
      </c>
    </row>
    <row r="28" spans="1:11" ht="73.5" customHeight="1">
      <c r="A28" s="274" t="s">
        <v>530</v>
      </c>
      <c r="B28" s="281" t="s">
        <v>531</v>
      </c>
      <c r="C28" s="257">
        <f t="shared" si="1"/>
        <v>58423</v>
      </c>
      <c r="D28" s="257"/>
      <c r="E28" s="257"/>
      <c r="F28" s="257">
        <v>58423</v>
      </c>
      <c r="G28" s="257"/>
      <c r="H28" s="257"/>
      <c r="I28" s="257"/>
      <c r="J28" s="257"/>
      <c r="K28" s="257"/>
    </row>
    <row r="29" spans="1:11" ht="75">
      <c r="A29" s="274" t="s">
        <v>532</v>
      </c>
      <c r="B29" s="281" t="s">
        <v>533</v>
      </c>
      <c r="C29" s="257">
        <f t="shared" si="1"/>
        <v>27348</v>
      </c>
      <c r="D29" s="257"/>
      <c r="E29" s="257"/>
      <c r="F29" s="257">
        <v>27348</v>
      </c>
      <c r="G29" s="257"/>
      <c r="H29" s="257"/>
      <c r="I29" s="257"/>
      <c r="J29" s="257"/>
      <c r="K29" s="257"/>
    </row>
    <row r="30" spans="1:11" ht="63" customHeight="1">
      <c r="A30" s="274" t="s">
        <v>530</v>
      </c>
      <c r="B30" s="281" t="s">
        <v>534</v>
      </c>
      <c r="C30" s="257">
        <f>SUM(E30:K30)</f>
        <v>15144</v>
      </c>
      <c r="D30" s="257"/>
      <c r="E30" s="257"/>
      <c r="F30" s="257">
        <v>15144</v>
      </c>
      <c r="G30" s="257"/>
      <c r="H30" s="257"/>
      <c r="I30" s="257"/>
      <c r="J30" s="257"/>
      <c r="K30" s="257"/>
    </row>
    <row r="31" spans="1:11" ht="90" customHeight="1">
      <c r="A31" s="274" t="s">
        <v>523</v>
      </c>
      <c r="B31" s="281" t="s">
        <v>535</v>
      </c>
      <c r="C31" s="257">
        <f>SUM(E31:K31)</f>
        <v>27583</v>
      </c>
      <c r="D31" s="257"/>
      <c r="E31" s="257"/>
      <c r="F31" s="257"/>
      <c r="G31" s="257">
        <v>27583</v>
      </c>
      <c r="H31" s="257"/>
      <c r="I31" s="257"/>
      <c r="J31" s="257"/>
      <c r="K31" s="257"/>
    </row>
    <row r="32" spans="1:11" ht="60.75" customHeight="1">
      <c r="A32" s="274" t="s">
        <v>523</v>
      </c>
      <c r="B32" s="281" t="s">
        <v>536</v>
      </c>
      <c r="C32" s="257">
        <f t="shared" si="1"/>
        <v>66686</v>
      </c>
      <c r="D32" s="257"/>
      <c r="E32" s="257"/>
      <c r="F32" s="257">
        <v>66686</v>
      </c>
      <c r="G32" s="257"/>
      <c r="H32" s="257"/>
      <c r="I32" s="257"/>
      <c r="J32" s="257"/>
      <c r="K32" s="257"/>
    </row>
    <row r="33" spans="1:11" ht="45.75" customHeight="1">
      <c r="A33" s="274" t="s">
        <v>528</v>
      </c>
      <c r="B33" s="281" t="s">
        <v>537</v>
      </c>
      <c r="C33" s="257">
        <f>C34+C35</f>
        <v>12298</v>
      </c>
      <c r="D33" s="257"/>
      <c r="E33" s="257"/>
      <c r="F33" s="257">
        <f>F34+F35</f>
        <v>10730</v>
      </c>
      <c r="G33" s="257">
        <f>G34+G35</f>
        <v>1568</v>
      </c>
      <c r="H33" s="257"/>
      <c r="I33" s="257"/>
      <c r="J33" s="257"/>
      <c r="K33" s="257"/>
    </row>
    <row r="34" spans="1:11" ht="21.75" customHeight="1">
      <c r="A34" s="274"/>
      <c r="B34" s="281" t="s">
        <v>538</v>
      </c>
      <c r="C34" s="257">
        <f t="shared" si="1"/>
        <v>1757</v>
      </c>
      <c r="D34" s="257"/>
      <c r="E34" s="257"/>
      <c r="F34" s="257">
        <v>1757</v>
      </c>
      <c r="G34" s="257"/>
      <c r="H34" s="257"/>
      <c r="I34" s="257"/>
      <c r="J34" s="257"/>
      <c r="K34" s="257"/>
    </row>
    <row r="35" spans="1:11" ht="21.75" customHeight="1">
      <c r="A35" s="274"/>
      <c r="B35" s="281" t="s">
        <v>539</v>
      </c>
      <c r="C35" s="257">
        <f t="shared" si="1"/>
        <v>10541</v>
      </c>
      <c r="D35" s="257"/>
      <c r="E35" s="257"/>
      <c r="F35" s="257">
        <v>8973</v>
      </c>
      <c r="G35" s="257">
        <v>1568</v>
      </c>
      <c r="H35" s="257"/>
      <c r="I35" s="257"/>
      <c r="J35" s="257"/>
      <c r="K35" s="257"/>
    </row>
    <row r="36" spans="1:11" ht="111" customHeight="1">
      <c r="A36" s="274" t="s">
        <v>530</v>
      </c>
      <c r="B36" s="281" t="s">
        <v>540</v>
      </c>
      <c r="C36" s="257">
        <f t="shared" si="1"/>
        <v>39606</v>
      </c>
      <c r="D36" s="257"/>
      <c r="E36" s="257"/>
      <c r="F36" s="257"/>
      <c r="G36" s="257">
        <v>39606</v>
      </c>
      <c r="H36" s="257"/>
      <c r="I36" s="257"/>
      <c r="J36" s="257"/>
      <c r="K36" s="257"/>
    </row>
    <row r="37" spans="1:11" ht="107.25" customHeight="1">
      <c r="A37" s="274" t="s">
        <v>532</v>
      </c>
      <c r="B37" s="281" t="s">
        <v>541</v>
      </c>
      <c r="C37" s="257">
        <f t="shared" si="1"/>
        <v>171965</v>
      </c>
      <c r="D37" s="257"/>
      <c r="E37" s="257"/>
      <c r="F37" s="257">
        <v>171965</v>
      </c>
      <c r="G37" s="257"/>
      <c r="H37" s="257"/>
      <c r="I37" s="257"/>
      <c r="J37" s="257"/>
      <c r="K37" s="257"/>
    </row>
    <row r="38" spans="1:11" ht="88.5" customHeight="1">
      <c r="A38" s="274" t="s">
        <v>532</v>
      </c>
      <c r="B38" s="281" t="s">
        <v>542</v>
      </c>
      <c r="C38" s="257">
        <f t="shared" si="1"/>
        <v>851000</v>
      </c>
      <c r="D38" s="257"/>
      <c r="E38" s="257"/>
      <c r="F38" s="257">
        <v>851000</v>
      </c>
      <c r="G38" s="257"/>
      <c r="H38" s="257"/>
      <c r="I38" s="257"/>
      <c r="J38" s="257"/>
      <c r="K38" s="257"/>
    </row>
    <row r="39" spans="1:11" ht="132" customHeight="1">
      <c r="A39" s="274" t="s">
        <v>532</v>
      </c>
      <c r="B39" s="281" t="s">
        <v>543</v>
      </c>
      <c r="C39" s="257">
        <f t="shared" si="1"/>
        <v>2594</v>
      </c>
      <c r="D39" s="257"/>
      <c r="E39" s="257"/>
      <c r="F39" s="257">
        <v>2594</v>
      </c>
      <c r="G39" s="257"/>
      <c r="H39" s="257"/>
      <c r="I39" s="257"/>
      <c r="J39" s="257"/>
      <c r="K39" s="257"/>
    </row>
    <row r="40" spans="1:11" ht="48" customHeight="1">
      <c r="A40" s="274" t="s">
        <v>523</v>
      </c>
      <c r="B40" s="281" t="s">
        <v>544</v>
      </c>
      <c r="C40" s="257">
        <f t="shared" si="1"/>
        <v>678455</v>
      </c>
      <c r="D40" s="257"/>
      <c r="E40" s="257"/>
      <c r="F40" s="257"/>
      <c r="G40" s="257">
        <v>669303.5</v>
      </c>
      <c r="H40" s="257">
        <v>9151.5</v>
      </c>
      <c r="I40" s="257"/>
      <c r="J40" s="257"/>
      <c r="K40" s="257"/>
    </row>
    <row r="41" spans="1:11" ht="44.25" customHeight="1">
      <c r="A41" s="274" t="s">
        <v>528</v>
      </c>
      <c r="B41" s="281" t="s">
        <v>545</v>
      </c>
      <c r="C41" s="257">
        <f t="shared" si="1"/>
        <v>14.7</v>
      </c>
      <c r="D41" s="257"/>
      <c r="E41" s="257"/>
      <c r="F41" s="257"/>
      <c r="G41" s="257"/>
      <c r="H41" s="257"/>
      <c r="I41" s="257"/>
      <c r="J41" s="257">
        <v>14.7</v>
      </c>
      <c r="K41" s="257"/>
    </row>
    <row r="42" spans="1:11" ht="32.25" customHeight="1">
      <c r="A42" s="275"/>
      <c r="B42" s="283" t="s">
        <v>546</v>
      </c>
      <c r="C42" s="258">
        <f>SUM(C45+C46+C47+C48+C50+C51+C49+C44)</f>
        <v>898497.8</v>
      </c>
      <c r="D42" s="258">
        <f aca="true" t="shared" si="2" ref="D42:K42">SUM(D45+D46+D47+D48+D50+D51+D49+D44)</f>
        <v>63948</v>
      </c>
      <c r="E42" s="258">
        <f t="shared" si="2"/>
        <v>265570</v>
      </c>
      <c r="F42" s="258">
        <f t="shared" si="2"/>
        <v>566105.4</v>
      </c>
      <c r="G42" s="258">
        <f t="shared" si="2"/>
        <v>0</v>
      </c>
      <c r="H42" s="258">
        <f t="shared" si="2"/>
        <v>0</v>
      </c>
      <c r="I42" s="258">
        <f t="shared" si="2"/>
        <v>2874.4</v>
      </c>
      <c r="J42" s="258">
        <f t="shared" si="2"/>
        <v>0</v>
      </c>
      <c r="K42" s="258">
        <f t="shared" si="2"/>
        <v>0</v>
      </c>
    </row>
    <row r="43" spans="1:11" ht="12.75">
      <c r="A43" s="278"/>
      <c r="B43" s="280" t="s">
        <v>490</v>
      </c>
      <c r="C43" s="293"/>
      <c r="D43" s="293"/>
      <c r="E43" s="293"/>
      <c r="F43" s="293"/>
      <c r="G43" s="293"/>
      <c r="H43" s="293"/>
      <c r="I43" s="293"/>
      <c r="J43" s="293"/>
      <c r="K43" s="293"/>
    </row>
    <row r="44" spans="1:11" ht="108" customHeight="1">
      <c r="A44" s="278" t="s">
        <v>523</v>
      </c>
      <c r="B44" s="281" t="s">
        <v>547</v>
      </c>
      <c r="C44" s="257">
        <f>SUM(E44:K44)</f>
        <v>51525.4</v>
      </c>
      <c r="D44" s="257"/>
      <c r="E44" s="257"/>
      <c r="F44" s="257">
        <v>51525.4</v>
      </c>
      <c r="G44" s="257"/>
      <c r="H44" s="257"/>
      <c r="I44" s="257"/>
      <c r="J44" s="257"/>
      <c r="K44" s="257"/>
    </row>
    <row r="45" spans="1:11" ht="80.25" customHeight="1">
      <c r="A45" s="274" t="s">
        <v>548</v>
      </c>
      <c r="B45" s="281" t="s">
        <v>549</v>
      </c>
      <c r="C45" s="257">
        <f aca="true" t="shared" si="3" ref="C45:C50">SUM(D45:K45)</f>
        <v>63948</v>
      </c>
      <c r="D45" s="257">
        <v>63948</v>
      </c>
      <c r="E45" s="257"/>
      <c r="F45" s="257"/>
      <c r="G45" s="257"/>
      <c r="H45" s="257"/>
      <c r="I45" s="257"/>
      <c r="J45" s="257"/>
      <c r="K45" s="257"/>
    </row>
    <row r="46" spans="1:11" ht="102" customHeight="1">
      <c r="A46" s="274" t="s">
        <v>530</v>
      </c>
      <c r="B46" s="281" t="s">
        <v>550</v>
      </c>
      <c r="C46" s="257">
        <f t="shared" si="3"/>
        <v>17490</v>
      </c>
      <c r="D46" s="257"/>
      <c r="E46" s="257"/>
      <c r="F46" s="257">
        <v>17490</v>
      </c>
      <c r="G46" s="257"/>
      <c r="H46" s="257"/>
      <c r="I46" s="257"/>
      <c r="J46" s="257"/>
      <c r="K46" s="257"/>
    </row>
    <row r="47" spans="1:11" ht="123" customHeight="1">
      <c r="A47" s="274" t="s">
        <v>548</v>
      </c>
      <c r="B47" s="281" t="s">
        <v>551</v>
      </c>
      <c r="C47" s="257">
        <f t="shared" si="3"/>
        <v>158389</v>
      </c>
      <c r="D47" s="257"/>
      <c r="E47" s="257">
        <v>158389</v>
      </c>
      <c r="F47" s="257"/>
      <c r="G47" s="257"/>
      <c r="H47" s="257"/>
      <c r="I47" s="257"/>
      <c r="J47" s="257"/>
      <c r="K47" s="257"/>
    </row>
    <row r="48" spans="1:11" ht="42.75" customHeight="1">
      <c r="A48" s="274"/>
      <c r="B48" s="281" t="s">
        <v>552</v>
      </c>
      <c r="C48" s="257">
        <f t="shared" si="3"/>
        <v>496465</v>
      </c>
      <c r="D48" s="257"/>
      <c r="E48" s="257"/>
      <c r="F48" s="257">
        <v>496465</v>
      </c>
      <c r="G48" s="257"/>
      <c r="H48" s="257"/>
      <c r="I48" s="257"/>
      <c r="J48" s="257"/>
      <c r="K48" s="257"/>
    </row>
    <row r="49" spans="1:11" ht="51" customHeight="1">
      <c r="A49" s="274" t="s">
        <v>532</v>
      </c>
      <c r="B49" s="281" t="s">
        <v>553</v>
      </c>
      <c r="C49" s="257">
        <f t="shared" si="3"/>
        <v>625</v>
      </c>
      <c r="D49" s="257"/>
      <c r="E49" s="257"/>
      <c r="F49" s="257">
        <v>625</v>
      </c>
      <c r="G49" s="257"/>
      <c r="H49" s="257"/>
      <c r="I49" s="257"/>
      <c r="J49" s="257"/>
      <c r="K49" s="257"/>
    </row>
    <row r="50" spans="1:11" ht="62.25" customHeight="1">
      <c r="A50" s="274" t="s">
        <v>548</v>
      </c>
      <c r="B50" s="284" t="s">
        <v>554</v>
      </c>
      <c r="C50" s="257">
        <f t="shared" si="3"/>
        <v>77920</v>
      </c>
      <c r="D50" s="257"/>
      <c r="E50" s="257">
        <v>77920</v>
      </c>
      <c r="F50" s="257"/>
      <c r="G50" s="257"/>
      <c r="H50" s="257"/>
      <c r="I50" s="257"/>
      <c r="J50" s="257"/>
      <c r="K50" s="257"/>
    </row>
    <row r="51" spans="1:11" ht="20.25" customHeight="1">
      <c r="A51" s="274"/>
      <c r="B51" s="285" t="s">
        <v>503</v>
      </c>
      <c r="C51" s="257">
        <f>C53+C54+C55+C56+C57+C58+C59+C60</f>
        <v>32135.4</v>
      </c>
      <c r="D51" s="257">
        <f aca="true" t="shared" si="4" ref="D51:K51">D53+D54+D55+D56+D57+D58+D59+D60</f>
        <v>0</v>
      </c>
      <c r="E51" s="257">
        <f t="shared" si="4"/>
        <v>29261</v>
      </c>
      <c r="F51" s="257">
        <f t="shared" si="4"/>
        <v>0</v>
      </c>
      <c r="G51" s="257">
        <f t="shared" si="4"/>
        <v>0</v>
      </c>
      <c r="H51" s="257">
        <f t="shared" si="4"/>
        <v>0</v>
      </c>
      <c r="I51" s="257">
        <f t="shared" si="4"/>
        <v>2874.4</v>
      </c>
      <c r="J51" s="257">
        <f t="shared" si="4"/>
        <v>0</v>
      </c>
      <c r="K51" s="257">
        <f t="shared" si="4"/>
        <v>0</v>
      </c>
    </row>
    <row r="52" spans="1:11" ht="15" customHeight="1">
      <c r="A52" s="274"/>
      <c r="B52" s="280" t="s">
        <v>490</v>
      </c>
      <c r="C52" s="257"/>
      <c r="D52" s="257"/>
      <c r="E52" s="257"/>
      <c r="F52" s="257"/>
      <c r="G52" s="257"/>
      <c r="H52" s="257"/>
      <c r="I52" s="257"/>
      <c r="J52" s="257"/>
      <c r="K52" s="257"/>
    </row>
    <row r="53" spans="1:11" ht="32.25" customHeight="1">
      <c r="A53" s="274" t="s">
        <v>532</v>
      </c>
      <c r="B53" s="284" t="s">
        <v>555</v>
      </c>
      <c r="C53" s="257">
        <f aca="true" t="shared" si="5" ref="C53:C60">SUM(E53:K53)</f>
        <v>2100</v>
      </c>
      <c r="D53" s="257"/>
      <c r="E53" s="257">
        <v>2100</v>
      </c>
      <c r="F53" s="257"/>
      <c r="G53" s="257"/>
      <c r="H53" s="257"/>
      <c r="I53" s="257"/>
      <c r="J53" s="257"/>
      <c r="K53" s="257"/>
    </row>
    <row r="54" spans="1:11" ht="32.25" customHeight="1">
      <c r="A54" s="274" t="s">
        <v>532</v>
      </c>
      <c r="B54" s="284" t="s">
        <v>556</v>
      </c>
      <c r="C54" s="257">
        <f t="shared" si="5"/>
        <v>2600</v>
      </c>
      <c r="D54" s="257"/>
      <c r="E54" s="257">
        <v>2600</v>
      </c>
      <c r="F54" s="257"/>
      <c r="G54" s="257"/>
      <c r="H54" s="257"/>
      <c r="I54" s="257"/>
      <c r="J54" s="257"/>
      <c r="K54" s="257"/>
    </row>
    <row r="55" spans="1:11" ht="32.25" customHeight="1">
      <c r="A55" s="274" t="s">
        <v>557</v>
      </c>
      <c r="B55" s="284" t="s">
        <v>558</v>
      </c>
      <c r="C55" s="257">
        <f t="shared" si="5"/>
        <v>3100</v>
      </c>
      <c r="D55" s="257"/>
      <c r="E55" s="257">
        <v>3100</v>
      </c>
      <c r="F55" s="257"/>
      <c r="G55" s="257"/>
      <c r="H55" s="257"/>
      <c r="I55" s="257"/>
      <c r="J55" s="257"/>
      <c r="K55" s="257"/>
    </row>
    <row r="56" spans="1:11" ht="32.25" customHeight="1">
      <c r="A56" s="274"/>
      <c r="B56" s="284" t="s">
        <v>559</v>
      </c>
      <c r="C56" s="257">
        <f t="shared" si="5"/>
        <v>2874.4</v>
      </c>
      <c r="D56" s="257"/>
      <c r="E56" s="257"/>
      <c r="F56" s="257"/>
      <c r="G56" s="257"/>
      <c r="H56" s="257"/>
      <c r="I56" s="257">
        <v>2874.4</v>
      </c>
      <c r="J56" s="257"/>
      <c r="K56" s="257"/>
    </row>
    <row r="57" spans="1:11" ht="32.25" customHeight="1">
      <c r="A57" s="274"/>
      <c r="B57" s="284" t="s">
        <v>560</v>
      </c>
      <c r="C57" s="257">
        <f t="shared" si="5"/>
        <v>300</v>
      </c>
      <c r="D57" s="257"/>
      <c r="E57" s="257">
        <v>300</v>
      </c>
      <c r="F57" s="257"/>
      <c r="G57" s="257"/>
      <c r="H57" s="257"/>
      <c r="I57" s="257"/>
      <c r="J57" s="257"/>
      <c r="K57" s="257"/>
    </row>
    <row r="58" spans="1:11" ht="32.25" customHeight="1">
      <c r="A58" s="274"/>
      <c r="B58" s="284" t="s">
        <v>561</v>
      </c>
      <c r="C58" s="257">
        <f t="shared" si="5"/>
        <v>2400</v>
      </c>
      <c r="D58" s="257"/>
      <c r="E58" s="257">
        <v>2400</v>
      </c>
      <c r="F58" s="257"/>
      <c r="G58" s="257"/>
      <c r="H58" s="257"/>
      <c r="I58" s="257"/>
      <c r="J58" s="257"/>
      <c r="K58" s="257"/>
    </row>
    <row r="59" spans="1:11" ht="32.25" customHeight="1">
      <c r="A59" s="274"/>
      <c r="B59" s="284" t="s">
        <v>562</v>
      </c>
      <c r="C59" s="257">
        <f t="shared" si="5"/>
        <v>10230</v>
      </c>
      <c r="D59" s="257"/>
      <c r="E59" s="257">
        <v>10230</v>
      </c>
      <c r="F59" s="257"/>
      <c r="G59" s="257"/>
      <c r="H59" s="257"/>
      <c r="I59" s="257"/>
      <c r="J59" s="257"/>
      <c r="K59" s="257"/>
    </row>
    <row r="60" spans="1:11" ht="32.25" customHeight="1">
      <c r="A60" s="274"/>
      <c r="B60" s="284" t="s">
        <v>563</v>
      </c>
      <c r="C60" s="257">
        <f t="shared" si="5"/>
        <v>8531</v>
      </c>
      <c r="D60" s="257"/>
      <c r="E60" s="257">
        <v>8531</v>
      </c>
      <c r="F60" s="257"/>
      <c r="G60" s="257"/>
      <c r="H60" s="257"/>
      <c r="I60" s="257"/>
      <c r="J60" s="257"/>
      <c r="K60" s="257"/>
    </row>
    <row r="61" spans="1:11" s="259" customFormat="1" ht="33.75" customHeight="1">
      <c r="A61" s="274"/>
      <c r="B61" s="286" t="s">
        <v>564</v>
      </c>
      <c r="C61" s="257">
        <v>96724</v>
      </c>
      <c r="D61" s="257"/>
      <c r="E61" s="257"/>
      <c r="F61" s="257"/>
      <c r="G61" s="257"/>
      <c r="H61" s="257"/>
      <c r="I61" s="257"/>
      <c r="J61" s="257"/>
      <c r="K61" s="257"/>
    </row>
    <row r="62" spans="1:11" ht="24" customHeight="1">
      <c r="A62" s="275"/>
      <c r="B62" s="283" t="s">
        <v>565</v>
      </c>
      <c r="C62" s="254">
        <f aca="true" t="shared" si="6" ref="C62:K62">SUM(C21+C42)+C61</f>
        <v>3007682.5</v>
      </c>
      <c r="D62" s="254">
        <f t="shared" si="6"/>
        <v>63948</v>
      </c>
      <c r="E62" s="254">
        <f t="shared" si="6"/>
        <v>265570</v>
      </c>
      <c r="F62" s="254">
        <f t="shared" si="6"/>
        <v>1769995.4</v>
      </c>
      <c r="G62" s="254">
        <f t="shared" si="6"/>
        <v>795305.5</v>
      </c>
      <c r="H62" s="254">
        <f t="shared" si="6"/>
        <v>9151.5</v>
      </c>
      <c r="I62" s="254">
        <f t="shared" si="6"/>
        <v>2874.4</v>
      </c>
      <c r="J62" s="254">
        <f t="shared" si="6"/>
        <v>14.7</v>
      </c>
      <c r="K62" s="254">
        <f t="shared" si="6"/>
        <v>4099</v>
      </c>
    </row>
    <row r="63" spans="1:11" s="263" customFormat="1" ht="15.75">
      <c r="A63" s="276"/>
      <c r="B63" s="260"/>
      <c r="C63" s="261"/>
      <c r="D63" s="261"/>
      <c r="E63" s="261"/>
      <c r="F63" s="261"/>
      <c r="G63" s="262"/>
      <c r="H63" s="262"/>
      <c r="I63" s="262"/>
      <c r="J63" s="262"/>
      <c r="K63" s="262"/>
    </row>
    <row r="64" spans="1:10" ht="15.75">
      <c r="A64" s="277"/>
      <c r="B64" s="253"/>
      <c r="C64" s="264"/>
      <c r="D64" s="264"/>
      <c r="E64" s="265"/>
      <c r="F64" s="265"/>
      <c r="G64" s="253"/>
      <c r="H64" s="253"/>
      <c r="I64" s="253"/>
      <c r="J64" s="253"/>
    </row>
    <row r="65" spans="1:14" ht="15.75">
      <c r="A65" s="266"/>
      <c r="B65" s="267"/>
      <c r="C65" s="268"/>
      <c r="D65" s="268"/>
      <c r="E65" s="268"/>
      <c r="F65" s="269"/>
      <c r="G65" s="253"/>
      <c r="H65" s="269"/>
      <c r="I65" s="269"/>
      <c r="J65" s="269"/>
      <c r="K65" s="269"/>
      <c r="L65" s="269"/>
      <c r="M65" s="269"/>
      <c r="N65" s="269"/>
    </row>
    <row r="66" ht="12.75">
      <c r="A66" s="270"/>
    </row>
    <row r="68" spans="3:4" ht="12.75">
      <c r="C68" s="271"/>
      <c r="D68" s="271"/>
    </row>
  </sheetData>
  <sheetProtection/>
  <mergeCells count="15">
    <mergeCell ref="A15:K15"/>
    <mergeCell ref="A16:K16"/>
    <mergeCell ref="J18:K18"/>
    <mergeCell ref="A7:K7"/>
    <mergeCell ref="A9:K9"/>
    <mergeCell ref="A10:K10"/>
    <mergeCell ref="A11:K11"/>
    <mergeCell ref="A12:K12"/>
    <mergeCell ref="A14:K14"/>
    <mergeCell ref="G1:K1"/>
    <mergeCell ref="G2:K2"/>
    <mergeCell ref="G3:K3"/>
    <mergeCell ref="G4:K4"/>
    <mergeCell ref="A5:K5"/>
    <mergeCell ref="A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2"/>
  <sheetViews>
    <sheetView zoomScale="89" zoomScaleNormal="89" zoomScalePageLayoutView="0" workbookViewId="0" topLeftCell="A1">
      <selection activeCell="X6" sqref="X6"/>
    </sheetView>
  </sheetViews>
  <sheetFormatPr defaultColWidth="9.00390625" defaultRowHeight="12.75"/>
  <cols>
    <col min="1" max="1" width="1.12109375" style="11" customWidth="1"/>
    <col min="2" max="3" width="0.74609375" style="11" hidden="1" customWidth="1"/>
    <col min="4" max="6" width="0.6171875" style="11" hidden="1" customWidth="1"/>
    <col min="7" max="7" width="0.12890625" style="11" customWidth="1"/>
    <col min="8" max="8" width="53.625" style="11" customWidth="1"/>
    <col min="9" max="9" width="8.125" style="11" customWidth="1"/>
    <col min="10" max="10" width="9.25390625" style="11" customWidth="1"/>
    <col min="11" max="11" width="9.875" style="11" customWidth="1"/>
    <col min="12" max="12" width="6.75390625" style="11" customWidth="1"/>
    <col min="13" max="13" width="0" style="11" hidden="1" customWidth="1"/>
    <col min="14" max="14" width="11.75390625" style="11" customWidth="1"/>
    <col min="15" max="15" width="11.125" style="11" customWidth="1"/>
    <col min="16" max="16" width="10.875" style="11" customWidth="1"/>
    <col min="17" max="17" width="9.25390625" style="11" customWidth="1"/>
    <col min="18" max="18" width="11.125" style="11" customWidth="1"/>
    <col min="19" max="21" width="0" style="11" hidden="1" customWidth="1"/>
    <col min="22" max="22" width="0.74609375" style="11" customWidth="1"/>
    <col min="23" max="233" width="9.125" style="11" customWidth="1"/>
    <col min="234" max="16384" width="9.125" style="11" customWidth="1"/>
  </cols>
  <sheetData>
    <row r="1" spans="8:18" ht="15.75">
      <c r="H1" s="9"/>
      <c r="I1" s="9"/>
      <c r="J1" s="9"/>
      <c r="K1" s="9"/>
      <c r="L1" s="9"/>
      <c r="M1" s="9"/>
      <c r="N1" s="9"/>
      <c r="O1" s="9"/>
      <c r="P1" s="294" t="s">
        <v>570</v>
      </c>
      <c r="Q1" s="600" t="s">
        <v>571</v>
      </c>
      <c r="R1" s="600"/>
    </row>
    <row r="2" spans="8:18" ht="15.75">
      <c r="H2" s="9"/>
      <c r="I2" s="9"/>
      <c r="J2" s="9"/>
      <c r="K2" s="9"/>
      <c r="L2" s="9"/>
      <c r="M2" s="9"/>
      <c r="N2" s="9"/>
      <c r="O2" s="9"/>
      <c r="P2" s="600" t="s">
        <v>485</v>
      </c>
      <c r="Q2" s="600"/>
      <c r="R2" s="600"/>
    </row>
    <row r="3" spans="8:18" ht="15.75">
      <c r="H3" s="9"/>
      <c r="I3" s="9"/>
      <c r="J3" s="9"/>
      <c r="K3" s="9"/>
      <c r="L3" s="9"/>
      <c r="M3" s="9"/>
      <c r="N3" s="9"/>
      <c r="O3" s="9"/>
      <c r="P3" s="600" t="s">
        <v>572</v>
      </c>
      <c r="Q3" s="600"/>
      <c r="R3" s="600"/>
    </row>
    <row r="4" spans="8:18" ht="15.75">
      <c r="H4" s="9"/>
      <c r="I4" s="9"/>
      <c r="J4" s="9"/>
      <c r="K4" s="9"/>
      <c r="L4" s="9"/>
      <c r="M4" s="9"/>
      <c r="N4" s="9"/>
      <c r="O4" s="9"/>
      <c r="P4" s="600" t="s">
        <v>738</v>
      </c>
      <c r="Q4" s="600"/>
      <c r="R4" s="600"/>
    </row>
    <row r="5" spans="8:18" ht="12.75">
      <c r="H5" s="9"/>
      <c r="I5" s="9"/>
      <c r="J5" s="9"/>
      <c r="K5" s="9"/>
      <c r="L5" s="9"/>
      <c r="M5" s="9"/>
      <c r="N5" s="9"/>
      <c r="O5" s="9"/>
      <c r="P5" s="295"/>
      <c r="Q5" s="295"/>
      <c r="R5" s="295"/>
    </row>
    <row r="6" spans="8:18" ht="12.75"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8:18" ht="15.75">
      <c r="H7" s="296" t="s">
        <v>573</v>
      </c>
      <c r="I7" s="296"/>
      <c r="J7" s="296"/>
      <c r="K7" s="296"/>
      <c r="L7" s="296"/>
      <c r="M7" s="296"/>
      <c r="N7" s="296"/>
      <c r="O7" s="296"/>
      <c r="P7" s="296"/>
      <c r="Q7" s="296"/>
      <c r="R7" s="9"/>
    </row>
    <row r="8" spans="8:18" ht="15.75">
      <c r="H8" s="296" t="s">
        <v>574</v>
      </c>
      <c r="I8" s="296"/>
      <c r="J8" s="296"/>
      <c r="K8" s="296"/>
      <c r="L8" s="296"/>
      <c r="M8" s="296"/>
      <c r="N8" s="296"/>
      <c r="O8" s="296"/>
      <c r="P8" s="296"/>
      <c r="Q8" s="296"/>
      <c r="R8" s="10"/>
    </row>
    <row r="9" spans="8:18" ht="15.75"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10"/>
    </row>
    <row r="10" ht="13.5" thickBot="1">
      <c r="R10" s="297" t="s">
        <v>575</v>
      </c>
    </row>
    <row r="11" spans="1:22" s="12" customFormat="1" ht="16.5" customHeight="1" thickBot="1">
      <c r="A11" s="348"/>
      <c r="B11" s="601" t="s">
        <v>194</v>
      </c>
      <c r="C11" s="602"/>
      <c r="D11" s="602"/>
      <c r="E11" s="602"/>
      <c r="F11" s="602"/>
      <c r="G11" s="602"/>
      <c r="H11" s="602"/>
      <c r="I11" s="603" t="s">
        <v>487</v>
      </c>
      <c r="J11" s="604"/>
      <c r="K11" s="604"/>
      <c r="L11" s="604"/>
      <c r="M11" s="346"/>
      <c r="N11" s="602" t="s">
        <v>578</v>
      </c>
      <c r="O11" s="606" t="s">
        <v>490</v>
      </c>
      <c r="P11" s="606"/>
      <c r="Q11" s="606"/>
      <c r="R11" s="606"/>
      <c r="S11" s="349"/>
      <c r="T11" s="349"/>
      <c r="U11" s="350"/>
      <c r="V11" s="309"/>
    </row>
    <row r="12" spans="1:22" s="12" customFormat="1" ht="54.75" customHeight="1" thickBot="1">
      <c r="A12" s="348"/>
      <c r="B12" s="601"/>
      <c r="C12" s="602"/>
      <c r="D12" s="602"/>
      <c r="E12" s="602"/>
      <c r="F12" s="602"/>
      <c r="G12" s="602"/>
      <c r="H12" s="602"/>
      <c r="I12" s="607" t="s">
        <v>491</v>
      </c>
      <c r="J12" s="609" t="s">
        <v>195</v>
      </c>
      <c r="K12" s="609" t="s">
        <v>196</v>
      </c>
      <c r="L12" s="611" t="s">
        <v>481</v>
      </c>
      <c r="M12" s="351"/>
      <c r="N12" s="602"/>
      <c r="O12" s="613" t="s">
        <v>579</v>
      </c>
      <c r="P12" s="605" t="s">
        <v>580</v>
      </c>
      <c r="Q12" s="605" t="s">
        <v>581</v>
      </c>
      <c r="R12" s="616" t="s">
        <v>582</v>
      </c>
      <c r="S12" s="352"/>
      <c r="T12" s="352"/>
      <c r="U12" s="353"/>
      <c r="V12" s="309"/>
    </row>
    <row r="13" spans="1:22" s="12" customFormat="1" ht="40.5" customHeight="1" thickBot="1">
      <c r="A13" s="347"/>
      <c r="B13" s="601"/>
      <c r="C13" s="602"/>
      <c r="D13" s="602"/>
      <c r="E13" s="602"/>
      <c r="F13" s="602"/>
      <c r="G13" s="602"/>
      <c r="H13" s="602"/>
      <c r="I13" s="608"/>
      <c r="J13" s="610"/>
      <c r="K13" s="610"/>
      <c r="L13" s="612"/>
      <c r="M13" s="346"/>
      <c r="N13" s="605"/>
      <c r="O13" s="614"/>
      <c r="P13" s="615"/>
      <c r="Q13" s="615"/>
      <c r="R13" s="617"/>
      <c r="S13" s="346"/>
      <c r="T13" s="346"/>
      <c r="U13" s="346"/>
      <c r="V13" s="346"/>
    </row>
    <row r="14" spans="1:22" s="12" customFormat="1" ht="15" customHeight="1" thickBot="1">
      <c r="A14" s="346"/>
      <c r="B14" s="354"/>
      <c r="C14" s="355"/>
      <c r="D14" s="355"/>
      <c r="E14" s="355"/>
      <c r="F14" s="355"/>
      <c r="G14" s="355"/>
      <c r="H14" s="356">
        <v>1</v>
      </c>
      <c r="I14" s="357">
        <v>2</v>
      </c>
      <c r="J14" s="357">
        <v>3</v>
      </c>
      <c r="K14" s="357">
        <v>4</v>
      </c>
      <c r="L14" s="357">
        <v>5</v>
      </c>
      <c r="M14" s="357"/>
      <c r="N14" s="357">
        <v>6</v>
      </c>
      <c r="O14" s="357">
        <v>7</v>
      </c>
      <c r="P14" s="357">
        <v>8</v>
      </c>
      <c r="Q14" s="357">
        <v>9</v>
      </c>
      <c r="R14" s="358">
        <v>10</v>
      </c>
      <c r="S14" s="346"/>
      <c r="T14" s="346"/>
      <c r="U14" s="346"/>
      <c r="V14" s="346"/>
    </row>
    <row r="15" spans="1:22" s="12" customFormat="1" ht="34.5" customHeight="1">
      <c r="A15" s="301"/>
      <c r="B15" s="618" t="s">
        <v>216</v>
      </c>
      <c r="C15" s="618"/>
      <c r="D15" s="618"/>
      <c r="E15" s="618"/>
      <c r="F15" s="618"/>
      <c r="G15" s="618"/>
      <c r="H15" s="619"/>
      <c r="I15" s="302">
        <v>905</v>
      </c>
      <c r="J15" s="303">
        <v>0</v>
      </c>
      <c r="K15" s="304">
        <v>0</v>
      </c>
      <c r="L15" s="302">
        <v>0</v>
      </c>
      <c r="M15" s="305"/>
      <c r="N15" s="306">
        <v>229073.7</v>
      </c>
      <c r="O15" s="306">
        <v>51496.5</v>
      </c>
      <c r="P15" s="306">
        <v>13395.6</v>
      </c>
      <c r="Q15" s="306">
        <v>5075.2</v>
      </c>
      <c r="R15" s="306">
        <v>17506.7</v>
      </c>
      <c r="S15" s="307">
        <v>0</v>
      </c>
      <c r="T15" s="308">
        <v>0</v>
      </c>
      <c r="U15" s="308">
        <v>0</v>
      </c>
      <c r="V15" s="309"/>
    </row>
    <row r="16" spans="1:22" s="12" customFormat="1" ht="18" customHeight="1">
      <c r="A16" s="301"/>
      <c r="B16" s="310"/>
      <c r="C16" s="620" t="s">
        <v>327</v>
      </c>
      <c r="D16" s="620"/>
      <c r="E16" s="620"/>
      <c r="F16" s="620"/>
      <c r="G16" s="620"/>
      <c r="H16" s="621"/>
      <c r="I16" s="313">
        <v>905</v>
      </c>
      <c r="J16" s="314">
        <v>701</v>
      </c>
      <c r="K16" s="315">
        <v>0</v>
      </c>
      <c r="L16" s="313">
        <v>0</v>
      </c>
      <c r="M16" s="316"/>
      <c r="N16" s="317">
        <v>80788.8</v>
      </c>
      <c r="O16" s="317">
        <v>0</v>
      </c>
      <c r="P16" s="317">
        <v>0</v>
      </c>
      <c r="Q16" s="317">
        <v>46.7</v>
      </c>
      <c r="R16" s="317">
        <v>784.5</v>
      </c>
      <c r="S16" s="318">
        <v>0</v>
      </c>
      <c r="T16" s="319">
        <v>0</v>
      </c>
      <c r="U16" s="319">
        <v>0</v>
      </c>
      <c r="V16" s="309"/>
    </row>
    <row r="17" spans="1:22" s="12" customFormat="1" ht="18.75" customHeight="1">
      <c r="A17" s="301"/>
      <c r="B17" s="320"/>
      <c r="C17" s="312"/>
      <c r="D17" s="622" t="s">
        <v>328</v>
      </c>
      <c r="E17" s="622"/>
      <c r="F17" s="622"/>
      <c r="G17" s="622"/>
      <c r="H17" s="623"/>
      <c r="I17" s="323">
        <v>905</v>
      </c>
      <c r="J17" s="324">
        <v>701</v>
      </c>
      <c r="K17" s="325">
        <v>4200000</v>
      </c>
      <c r="L17" s="323">
        <v>0</v>
      </c>
      <c r="M17" s="316"/>
      <c r="N17" s="326">
        <v>80788.8</v>
      </c>
      <c r="O17" s="326">
        <v>0</v>
      </c>
      <c r="P17" s="326">
        <v>0</v>
      </c>
      <c r="Q17" s="326">
        <v>46.7</v>
      </c>
      <c r="R17" s="326">
        <v>784.5</v>
      </c>
      <c r="S17" s="318">
        <v>0</v>
      </c>
      <c r="T17" s="319">
        <v>0</v>
      </c>
      <c r="U17" s="319">
        <v>0</v>
      </c>
      <c r="V17" s="309"/>
    </row>
    <row r="18" spans="1:22" s="12" customFormat="1" ht="27.75" customHeight="1">
      <c r="A18" s="301"/>
      <c r="B18" s="320"/>
      <c r="C18" s="311"/>
      <c r="D18" s="322"/>
      <c r="E18" s="622" t="s">
        <v>249</v>
      </c>
      <c r="F18" s="622"/>
      <c r="G18" s="622"/>
      <c r="H18" s="623"/>
      <c r="I18" s="323">
        <v>905</v>
      </c>
      <c r="J18" s="324">
        <v>701</v>
      </c>
      <c r="K18" s="325">
        <v>4209900</v>
      </c>
      <c r="L18" s="323">
        <v>0</v>
      </c>
      <c r="M18" s="316"/>
      <c r="N18" s="326">
        <v>80788.8</v>
      </c>
      <c r="O18" s="326">
        <v>0</v>
      </c>
      <c r="P18" s="326">
        <v>0</v>
      </c>
      <c r="Q18" s="326">
        <v>46.7</v>
      </c>
      <c r="R18" s="326">
        <v>784.5</v>
      </c>
      <c r="S18" s="318">
        <v>0</v>
      </c>
      <c r="T18" s="319">
        <v>0</v>
      </c>
      <c r="U18" s="319">
        <v>0</v>
      </c>
      <c r="V18" s="309"/>
    </row>
    <row r="19" spans="1:22" s="12" customFormat="1" ht="21.75" customHeight="1">
      <c r="A19" s="301"/>
      <c r="B19" s="320"/>
      <c r="C19" s="311"/>
      <c r="D19" s="321"/>
      <c r="E19" s="321"/>
      <c r="F19" s="322"/>
      <c r="G19" s="624" t="s">
        <v>497</v>
      </c>
      <c r="H19" s="625"/>
      <c r="I19" s="323">
        <v>905</v>
      </c>
      <c r="J19" s="324">
        <v>701</v>
      </c>
      <c r="K19" s="325">
        <v>4209900</v>
      </c>
      <c r="L19" s="323">
        <v>1</v>
      </c>
      <c r="M19" s="316"/>
      <c r="N19" s="326">
        <v>80788.8</v>
      </c>
      <c r="O19" s="326">
        <v>0</v>
      </c>
      <c r="P19" s="326">
        <v>0</v>
      </c>
      <c r="Q19" s="326">
        <v>46.7</v>
      </c>
      <c r="R19" s="326">
        <v>784.5</v>
      </c>
      <c r="S19" s="318">
        <v>0</v>
      </c>
      <c r="T19" s="319">
        <v>0</v>
      </c>
      <c r="U19" s="319">
        <v>0</v>
      </c>
      <c r="V19" s="309"/>
    </row>
    <row r="20" spans="1:22" s="12" customFormat="1" ht="14.25" customHeight="1">
      <c r="A20" s="301"/>
      <c r="B20" s="310"/>
      <c r="C20" s="620" t="s">
        <v>334</v>
      </c>
      <c r="D20" s="620"/>
      <c r="E20" s="620"/>
      <c r="F20" s="620"/>
      <c r="G20" s="620"/>
      <c r="H20" s="621"/>
      <c r="I20" s="313">
        <v>905</v>
      </c>
      <c r="J20" s="314">
        <v>702</v>
      </c>
      <c r="K20" s="315">
        <v>0</v>
      </c>
      <c r="L20" s="313">
        <v>0</v>
      </c>
      <c r="M20" s="316"/>
      <c r="N20" s="317">
        <v>37876.7</v>
      </c>
      <c r="O20" s="317">
        <v>488</v>
      </c>
      <c r="P20" s="317">
        <v>128</v>
      </c>
      <c r="Q20" s="317">
        <v>820.4</v>
      </c>
      <c r="R20" s="317">
        <v>3666</v>
      </c>
      <c r="S20" s="318">
        <v>0</v>
      </c>
      <c r="T20" s="319">
        <v>0</v>
      </c>
      <c r="U20" s="319">
        <v>0</v>
      </c>
      <c r="V20" s="309"/>
    </row>
    <row r="21" spans="1:22" s="12" customFormat="1" ht="28.5" customHeight="1">
      <c r="A21" s="301"/>
      <c r="B21" s="320"/>
      <c r="C21" s="312"/>
      <c r="D21" s="622" t="s">
        <v>336</v>
      </c>
      <c r="E21" s="622"/>
      <c r="F21" s="622"/>
      <c r="G21" s="622"/>
      <c r="H21" s="623"/>
      <c r="I21" s="323">
        <v>905</v>
      </c>
      <c r="J21" s="324">
        <v>702</v>
      </c>
      <c r="K21" s="325">
        <v>4210000</v>
      </c>
      <c r="L21" s="323">
        <v>0</v>
      </c>
      <c r="M21" s="316"/>
      <c r="N21" s="326">
        <v>29509.7</v>
      </c>
      <c r="O21" s="326">
        <v>0</v>
      </c>
      <c r="P21" s="326">
        <v>0</v>
      </c>
      <c r="Q21" s="326">
        <v>806.7</v>
      </c>
      <c r="R21" s="326">
        <v>1514.3</v>
      </c>
      <c r="S21" s="318">
        <v>0</v>
      </c>
      <c r="T21" s="319">
        <v>0</v>
      </c>
      <c r="U21" s="319">
        <v>0</v>
      </c>
      <c r="V21" s="309"/>
    </row>
    <row r="22" spans="1:22" s="12" customFormat="1" ht="32.25" customHeight="1">
      <c r="A22" s="301"/>
      <c r="B22" s="320"/>
      <c r="C22" s="311"/>
      <c r="D22" s="322"/>
      <c r="E22" s="622" t="s">
        <v>249</v>
      </c>
      <c r="F22" s="622"/>
      <c r="G22" s="622"/>
      <c r="H22" s="623"/>
      <c r="I22" s="323">
        <v>905</v>
      </c>
      <c r="J22" s="324">
        <v>702</v>
      </c>
      <c r="K22" s="325">
        <v>4219900</v>
      </c>
      <c r="L22" s="323">
        <v>0</v>
      </c>
      <c r="M22" s="316"/>
      <c r="N22" s="326">
        <v>29509.7</v>
      </c>
      <c r="O22" s="326">
        <v>0</v>
      </c>
      <c r="P22" s="326">
        <v>0</v>
      </c>
      <c r="Q22" s="326">
        <v>806.7</v>
      </c>
      <c r="R22" s="326">
        <v>1514.3</v>
      </c>
      <c r="S22" s="318">
        <v>0</v>
      </c>
      <c r="T22" s="319">
        <v>0</v>
      </c>
      <c r="U22" s="319">
        <v>0</v>
      </c>
      <c r="V22" s="309"/>
    </row>
    <row r="23" spans="1:22" s="12" customFormat="1" ht="21.75" customHeight="1">
      <c r="A23" s="301"/>
      <c r="B23" s="320"/>
      <c r="C23" s="311"/>
      <c r="D23" s="321"/>
      <c r="E23" s="321"/>
      <c r="F23" s="322"/>
      <c r="G23" s="624" t="s">
        <v>497</v>
      </c>
      <c r="H23" s="625"/>
      <c r="I23" s="323">
        <v>905</v>
      </c>
      <c r="J23" s="324">
        <v>702</v>
      </c>
      <c r="K23" s="325">
        <v>4219900</v>
      </c>
      <c r="L23" s="323">
        <v>1</v>
      </c>
      <c r="M23" s="316"/>
      <c r="N23" s="326">
        <v>29509.7</v>
      </c>
      <c r="O23" s="326">
        <v>0</v>
      </c>
      <c r="P23" s="326">
        <v>0</v>
      </c>
      <c r="Q23" s="326">
        <v>806.7</v>
      </c>
      <c r="R23" s="326">
        <v>1514.3</v>
      </c>
      <c r="S23" s="318">
        <v>0</v>
      </c>
      <c r="T23" s="319">
        <v>0</v>
      </c>
      <c r="U23" s="319">
        <v>0</v>
      </c>
      <c r="V23" s="309"/>
    </row>
    <row r="24" spans="1:22" s="12" customFormat="1" ht="21.75" customHeight="1">
      <c r="A24" s="301"/>
      <c r="B24" s="320"/>
      <c r="C24" s="312"/>
      <c r="D24" s="622" t="s">
        <v>345</v>
      </c>
      <c r="E24" s="622"/>
      <c r="F24" s="622"/>
      <c r="G24" s="622"/>
      <c r="H24" s="623"/>
      <c r="I24" s="323">
        <v>905</v>
      </c>
      <c r="J24" s="324">
        <v>702</v>
      </c>
      <c r="K24" s="325">
        <v>4230000</v>
      </c>
      <c r="L24" s="323">
        <v>0</v>
      </c>
      <c r="M24" s="316"/>
      <c r="N24" s="326">
        <v>6927</v>
      </c>
      <c r="O24" s="326">
        <v>488</v>
      </c>
      <c r="P24" s="326">
        <v>128</v>
      </c>
      <c r="Q24" s="326">
        <v>13.7</v>
      </c>
      <c r="R24" s="326">
        <v>1663.1</v>
      </c>
      <c r="S24" s="318">
        <v>0</v>
      </c>
      <c r="T24" s="319">
        <v>0</v>
      </c>
      <c r="U24" s="319">
        <v>0</v>
      </c>
      <c r="V24" s="309"/>
    </row>
    <row r="25" spans="1:22" s="12" customFormat="1" ht="32.25" customHeight="1">
      <c r="A25" s="301"/>
      <c r="B25" s="320"/>
      <c r="C25" s="311"/>
      <c r="D25" s="322"/>
      <c r="E25" s="622" t="s">
        <v>249</v>
      </c>
      <c r="F25" s="622"/>
      <c r="G25" s="622"/>
      <c r="H25" s="623"/>
      <c r="I25" s="323">
        <v>905</v>
      </c>
      <c r="J25" s="324">
        <v>702</v>
      </c>
      <c r="K25" s="325">
        <v>4239900</v>
      </c>
      <c r="L25" s="323">
        <v>0</v>
      </c>
      <c r="M25" s="316"/>
      <c r="N25" s="326">
        <v>6927</v>
      </c>
      <c r="O25" s="326">
        <v>488</v>
      </c>
      <c r="P25" s="326">
        <v>128</v>
      </c>
      <c r="Q25" s="326">
        <v>13.7</v>
      </c>
      <c r="R25" s="326">
        <v>1663.1</v>
      </c>
      <c r="S25" s="318">
        <v>0</v>
      </c>
      <c r="T25" s="319">
        <v>0</v>
      </c>
      <c r="U25" s="319">
        <v>0</v>
      </c>
      <c r="V25" s="309"/>
    </row>
    <row r="26" spans="1:22" s="12" customFormat="1" ht="21.75" customHeight="1">
      <c r="A26" s="301"/>
      <c r="B26" s="320"/>
      <c r="C26" s="311"/>
      <c r="D26" s="321"/>
      <c r="E26" s="322"/>
      <c r="F26" s="622" t="s">
        <v>346</v>
      </c>
      <c r="G26" s="622"/>
      <c r="H26" s="623"/>
      <c r="I26" s="323">
        <v>905</v>
      </c>
      <c r="J26" s="324">
        <v>702</v>
      </c>
      <c r="K26" s="325">
        <v>4239901</v>
      </c>
      <c r="L26" s="323">
        <v>0</v>
      </c>
      <c r="M26" s="316"/>
      <c r="N26" s="326">
        <v>5951</v>
      </c>
      <c r="O26" s="326">
        <v>488</v>
      </c>
      <c r="P26" s="326">
        <v>128</v>
      </c>
      <c r="Q26" s="326">
        <v>0</v>
      </c>
      <c r="R26" s="326">
        <v>1453</v>
      </c>
      <c r="S26" s="318">
        <v>0</v>
      </c>
      <c r="T26" s="319">
        <v>0</v>
      </c>
      <c r="U26" s="319">
        <v>0</v>
      </c>
      <c r="V26" s="309"/>
    </row>
    <row r="27" spans="1:22" s="12" customFormat="1" ht="21.75" customHeight="1">
      <c r="A27" s="301"/>
      <c r="B27" s="320"/>
      <c r="C27" s="311"/>
      <c r="D27" s="321"/>
      <c r="E27" s="321"/>
      <c r="F27" s="322"/>
      <c r="G27" s="624" t="s">
        <v>497</v>
      </c>
      <c r="H27" s="625"/>
      <c r="I27" s="323">
        <v>905</v>
      </c>
      <c r="J27" s="324">
        <v>702</v>
      </c>
      <c r="K27" s="325">
        <v>4239901</v>
      </c>
      <c r="L27" s="323">
        <v>1</v>
      </c>
      <c r="M27" s="316"/>
      <c r="N27" s="326">
        <v>5951</v>
      </c>
      <c r="O27" s="326">
        <v>488</v>
      </c>
      <c r="P27" s="326">
        <v>128</v>
      </c>
      <c r="Q27" s="326">
        <v>0</v>
      </c>
      <c r="R27" s="326">
        <v>1453</v>
      </c>
      <c r="S27" s="318">
        <v>0</v>
      </c>
      <c r="T27" s="319">
        <v>0</v>
      </c>
      <c r="U27" s="319">
        <v>0</v>
      </c>
      <c r="V27" s="309"/>
    </row>
    <row r="28" spans="1:22" s="12" customFormat="1" ht="32.25" customHeight="1">
      <c r="A28" s="301"/>
      <c r="B28" s="320"/>
      <c r="C28" s="311"/>
      <c r="D28" s="321"/>
      <c r="E28" s="322"/>
      <c r="F28" s="622" t="s">
        <v>347</v>
      </c>
      <c r="G28" s="622"/>
      <c r="H28" s="623"/>
      <c r="I28" s="323">
        <v>905</v>
      </c>
      <c r="J28" s="324">
        <v>702</v>
      </c>
      <c r="K28" s="325">
        <v>4239902</v>
      </c>
      <c r="L28" s="323">
        <v>0</v>
      </c>
      <c r="M28" s="316"/>
      <c r="N28" s="326">
        <v>976</v>
      </c>
      <c r="O28" s="326">
        <v>0</v>
      </c>
      <c r="P28" s="326">
        <v>0</v>
      </c>
      <c r="Q28" s="326">
        <v>13.7</v>
      </c>
      <c r="R28" s="326">
        <v>210.1</v>
      </c>
      <c r="S28" s="318">
        <v>0</v>
      </c>
      <c r="T28" s="319">
        <v>0</v>
      </c>
      <c r="U28" s="319">
        <v>0</v>
      </c>
      <c r="V28" s="309"/>
    </row>
    <row r="29" spans="1:22" s="12" customFormat="1" ht="21.75" customHeight="1">
      <c r="A29" s="301"/>
      <c r="B29" s="320"/>
      <c r="C29" s="311"/>
      <c r="D29" s="321"/>
      <c r="E29" s="321"/>
      <c r="F29" s="322"/>
      <c r="G29" s="624" t="s">
        <v>497</v>
      </c>
      <c r="H29" s="625"/>
      <c r="I29" s="323">
        <v>905</v>
      </c>
      <c r="J29" s="324">
        <v>702</v>
      </c>
      <c r="K29" s="325">
        <v>4239902</v>
      </c>
      <c r="L29" s="323">
        <v>1</v>
      </c>
      <c r="M29" s="316"/>
      <c r="N29" s="326">
        <v>976</v>
      </c>
      <c r="O29" s="326">
        <v>0</v>
      </c>
      <c r="P29" s="326">
        <v>0</v>
      </c>
      <c r="Q29" s="326">
        <v>13.7</v>
      </c>
      <c r="R29" s="326">
        <v>210.1</v>
      </c>
      <c r="S29" s="318">
        <v>0</v>
      </c>
      <c r="T29" s="319">
        <v>0</v>
      </c>
      <c r="U29" s="319">
        <v>0</v>
      </c>
      <c r="V29" s="309"/>
    </row>
    <row r="30" spans="1:22" s="12" customFormat="1" ht="18" customHeight="1">
      <c r="A30" s="301"/>
      <c r="B30" s="320"/>
      <c r="C30" s="312"/>
      <c r="D30" s="622" t="s">
        <v>353</v>
      </c>
      <c r="E30" s="622"/>
      <c r="F30" s="622"/>
      <c r="G30" s="622"/>
      <c r="H30" s="623"/>
      <c r="I30" s="323">
        <v>905</v>
      </c>
      <c r="J30" s="324">
        <v>702</v>
      </c>
      <c r="K30" s="325">
        <v>4240000</v>
      </c>
      <c r="L30" s="323">
        <v>0</v>
      </c>
      <c r="M30" s="316"/>
      <c r="N30" s="326">
        <v>1440</v>
      </c>
      <c r="O30" s="326">
        <v>0</v>
      </c>
      <c r="P30" s="326">
        <v>0</v>
      </c>
      <c r="Q30" s="326">
        <v>0</v>
      </c>
      <c r="R30" s="326">
        <v>488.6</v>
      </c>
      <c r="S30" s="318">
        <v>0</v>
      </c>
      <c r="T30" s="319">
        <v>0</v>
      </c>
      <c r="U30" s="319">
        <v>0</v>
      </c>
      <c r="V30" s="309"/>
    </row>
    <row r="31" spans="1:22" s="12" customFormat="1" ht="27.75" customHeight="1">
      <c r="A31" s="301"/>
      <c r="B31" s="320"/>
      <c r="C31" s="311"/>
      <c r="D31" s="322"/>
      <c r="E31" s="622" t="s">
        <v>249</v>
      </c>
      <c r="F31" s="622"/>
      <c r="G31" s="622"/>
      <c r="H31" s="623"/>
      <c r="I31" s="323">
        <v>905</v>
      </c>
      <c r="J31" s="324">
        <v>702</v>
      </c>
      <c r="K31" s="325">
        <v>4249900</v>
      </c>
      <c r="L31" s="323">
        <v>0</v>
      </c>
      <c r="M31" s="316"/>
      <c r="N31" s="326">
        <v>1440</v>
      </c>
      <c r="O31" s="326">
        <v>0</v>
      </c>
      <c r="P31" s="326">
        <v>0</v>
      </c>
      <c r="Q31" s="326">
        <v>0</v>
      </c>
      <c r="R31" s="326">
        <v>488.6</v>
      </c>
      <c r="S31" s="318">
        <v>0</v>
      </c>
      <c r="T31" s="319">
        <v>0</v>
      </c>
      <c r="U31" s="319">
        <v>0</v>
      </c>
      <c r="V31" s="309"/>
    </row>
    <row r="32" spans="1:22" s="12" customFormat="1" ht="21.75" customHeight="1">
      <c r="A32" s="301"/>
      <c r="B32" s="320"/>
      <c r="C32" s="311"/>
      <c r="D32" s="321"/>
      <c r="E32" s="321"/>
      <c r="F32" s="322"/>
      <c r="G32" s="624" t="s">
        <v>497</v>
      </c>
      <c r="H32" s="625"/>
      <c r="I32" s="323">
        <v>905</v>
      </c>
      <c r="J32" s="324">
        <v>702</v>
      </c>
      <c r="K32" s="325">
        <v>4249900</v>
      </c>
      <c r="L32" s="323">
        <v>1</v>
      </c>
      <c r="M32" s="316"/>
      <c r="N32" s="326">
        <v>1440</v>
      </c>
      <c r="O32" s="326">
        <v>0</v>
      </c>
      <c r="P32" s="326">
        <v>0</v>
      </c>
      <c r="Q32" s="326">
        <v>0</v>
      </c>
      <c r="R32" s="326">
        <v>488.6</v>
      </c>
      <c r="S32" s="318">
        <v>0</v>
      </c>
      <c r="T32" s="319">
        <v>0</v>
      </c>
      <c r="U32" s="319">
        <v>0</v>
      </c>
      <c r="V32" s="309"/>
    </row>
    <row r="33" spans="1:22" s="12" customFormat="1" ht="15" customHeight="1">
      <c r="A33" s="301"/>
      <c r="B33" s="310"/>
      <c r="C33" s="620" t="s">
        <v>385</v>
      </c>
      <c r="D33" s="620"/>
      <c r="E33" s="620"/>
      <c r="F33" s="620"/>
      <c r="G33" s="620"/>
      <c r="H33" s="621"/>
      <c r="I33" s="313">
        <v>905</v>
      </c>
      <c r="J33" s="314">
        <v>801</v>
      </c>
      <c r="K33" s="315">
        <v>0</v>
      </c>
      <c r="L33" s="313">
        <v>0</v>
      </c>
      <c r="M33" s="316"/>
      <c r="N33" s="317">
        <v>6348.7</v>
      </c>
      <c r="O33" s="317">
        <v>598</v>
      </c>
      <c r="P33" s="317">
        <v>158</v>
      </c>
      <c r="Q33" s="317">
        <v>563.2</v>
      </c>
      <c r="R33" s="317">
        <v>2182</v>
      </c>
      <c r="S33" s="318">
        <v>0</v>
      </c>
      <c r="T33" s="319">
        <v>0</v>
      </c>
      <c r="U33" s="319">
        <v>0</v>
      </c>
      <c r="V33" s="309"/>
    </row>
    <row r="34" spans="1:22" s="12" customFormat="1" ht="32.25" customHeight="1">
      <c r="A34" s="301"/>
      <c r="B34" s="320"/>
      <c r="C34" s="312"/>
      <c r="D34" s="622" t="s">
        <v>263</v>
      </c>
      <c r="E34" s="622"/>
      <c r="F34" s="622"/>
      <c r="G34" s="622"/>
      <c r="H34" s="623"/>
      <c r="I34" s="323">
        <v>905</v>
      </c>
      <c r="J34" s="324">
        <v>801</v>
      </c>
      <c r="K34" s="325">
        <v>4400000</v>
      </c>
      <c r="L34" s="323">
        <v>0</v>
      </c>
      <c r="M34" s="316"/>
      <c r="N34" s="326">
        <v>6132.7</v>
      </c>
      <c r="O34" s="326">
        <v>588</v>
      </c>
      <c r="P34" s="326">
        <v>155</v>
      </c>
      <c r="Q34" s="326">
        <v>547.2</v>
      </c>
      <c r="R34" s="326">
        <v>2033</v>
      </c>
      <c r="S34" s="318">
        <v>0</v>
      </c>
      <c r="T34" s="319">
        <v>0</v>
      </c>
      <c r="U34" s="319">
        <v>0</v>
      </c>
      <c r="V34" s="309"/>
    </row>
    <row r="35" spans="1:22" s="12" customFormat="1" ht="30" customHeight="1">
      <c r="A35" s="301"/>
      <c r="B35" s="320"/>
      <c r="C35" s="311"/>
      <c r="D35" s="322"/>
      <c r="E35" s="622" t="s">
        <v>249</v>
      </c>
      <c r="F35" s="622"/>
      <c r="G35" s="622"/>
      <c r="H35" s="623"/>
      <c r="I35" s="323">
        <v>905</v>
      </c>
      <c r="J35" s="324">
        <v>801</v>
      </c>
      <c r="K35" s="325">
        <v>4409900</v>
      </c>
      <c r="L35" s="323">
        <v>0</v>
      </c>
      <c r="M35" s="316"/>
      <c r="N35" s="326">
        <v>6132.7</v>
      </c>
      <c r="O35" s="326">
        <v>588</v>
      </c>
      <c r="P35" s="326">
        <v>155</v>
      </c>
      <c r="Q35" s="326">
        <v>547.2</v>
      </c>
      <c r="R35" s="326">
        <v>2033</v>
      </c>
      <c r="S35" s="318">
        <v>0</v>
      </c>
      <c r="T35" s="319">
        <v>0</v>
      </c>
      <c r="U35" s="319">
        <v>0</v>
      </c>
      <c r="V35" s="309"/>
    </row>
    <row r="36" spans="1:22" s="12" customFormat="1" ht="42.75" customHeight="1">
      <c r="A36" s="301"/>
      <c r="B36" s="320"/>
      <c r="C36" s="311"/>
      <c r="D36" s="321"/>
      <c r="E36" s="322"/>
      <c r="F36" s="622" t="s">
        <v>386</v>
      </c>
      <c r="G36" s="622"/>
      <c r="H36" s="623"/>
      <c r="I36" s="323">
        <v>905</v>
      </c>
      <c r="J36" s="324">
        <v>801</v>
      </c>
      <c r="K36" s="325">
        <v>4409901</v>
      </c>
      <c r="L36" s="323">
        <v>0</v>
      </c>
      <c r="M36" s="316"/>
      <c r="N36" s="326">
        <v>2450</v>
      </c>
      <c r="O36" s="326">
        <v>157</v>
      </c>
      <c r="P36" s="326">
        <v>42</v>
      </c>
      <c r="Q36" s="326">
        <v>525.2</v>
      </c>
      <c r="R36" s="326">
        <v>854</v>
      </c>
      <c r="S36" s="318">
        <v>0</v>
      </c>
      <c r="T36" s="319">
        <v>0</v>
      </c>
      <c r="U36" s="319">
        <v>0</v>
      </c>
      <c r="V36" s="309"/>
    </row>
    <row r="37" spans="1:22" s="12" customFormat="1" ht="21.75" customHeight="1">
      <c r="A37" s="301"/>
      <c r="B37" s="320"/>
      <c r="C37" s="311"/>
      <c r="D37" s="321"/>
      <c r="E37" s="321"/>
      <c r="F37" s="322"/>
      <c r="G37" s="624" t="s">
        <v>497</v>
      </c>
      <c r="H37" s="625"/>
      <c r="I37" s="323">
        <v>905</v>
      </c>
      <c r="J37" s="324">
        <v>801</v>
      </c>
      <c r="K37" s="325">
        <v>4409901</v>
      </c>
      <c r="L37" s="323">
        <v>1</v>
      </c>
      <c r="M37" s="316"/>
      <c r="N37" s="326">
        <v>2450</v>
      </c>
      <c r="O37" s="326">
        <v>157</v>
      </c>
      <c r="P37" s="326">
        <v>42</v>
      </c>
      <c r="Q37" s="326">
        <v>525.2</v>
      </c>
      <c r="R37" s="326">
        <v>854</v>
      </c>
      <c r="S37" s="318">
        <v>0</v>
      </c>
      <c r="T37" s="319">
        <v>0</v>
      </c>
      <c r="U37" s="319">
        <v>0</v>
      </c>
      <c r="V37" s="309"/>
    </row>
    <row r="38" spans="1:22" s="12" customFormat="1" ht="42.75" customHeight="1">
      <c r="A38" s="301"/>
      <c r="B38" s="320"/>
      <c r="C38" s="311"/>
      <c r="D38" s="321"/>
      <c r="E38" s="322"/>
      <c r="F38" s="622" t="s">
        <v>387</v>
      </c>
      <c r="G38" s="622"/>
      <c r="H38" s="623"/>
      <c r="I38" s="323">
        <v>905</v>
      </c>
      <c r="J38" s="324">
        <v>801</v>
      </c>
      <c r="K38" s="325">
        <v>4409902</v>
      </c>
      <c r="L38" s="323">
        <v>0</v>
      </c>
      <c r="M38" s="316"/>
      <c r="N38" s="326">
        <v>1155</v>
      </c>
      <c r="O38" s="326">
        <v>190</v>
      </c>
      <c r="P38" s="326">
        <v>50</v>
      </c>
      <c r="Q38" s="326">
        <v>15</v>
      </c>
      <c r="R38" s="326">
        <v>241</v>
      </c>
      <c r="S38" s="318">
        <v>0</v>
      </c>
      <c r="T38" s="319">
        <v>0</v>
      </c>
      <c r="U38" s="319">
        <v>0</v>
      </c>
      <c r="V38" s="309"/>
    </row>
    <row r="39" spans="1:22" s="12" customFormat="1" ht="21.75" customHeight="1">
      <c r="A39" s="301"/>
      <c r="B39" s="320"/>
      <c r="C39" s="311"/>
      <c r="D39" s="321"/>
      <c r="E39" s="321"/>
      <c r="F39" s="322"/>
      <c r="G39" s="624" t="s">
        <v>497</v>
      </c>
      <c r="H39" s="625"/>
      <c r="I39" s="323">
        <v>905</v>
      </c>
      <c r="J39" s="324">
        <v>801</v>
      </c>
      <c r="K39" s="325">
        <v>4409902</v>
      </c>
      <c r="L39" s="323">
        <v>1</v>
      </c>
      <c r="M39" s="316"/>
      <c r="N39" s="326">
        <v>1155</v>
      </c>
      <c r="O39" s="326">
        <v>190</v>
      </c>
      <c r="P39" s="326">
        <v>50</v>
      </c>
      <c r="Q39" s="326">
        <v>15</v>
      </c>
      <c r="R39" s="326">
        <v>241</v>
      </c>
      <c r="S39" s="318">
        <v>0</v>
      </c>
      <c r="T39" s="319">
        <v>0</v>
      </c>
      <c r="U39" s="319">
        <v>0</v>
      </c>
      <c r="V39" s="309"/>
    </row>
    <row r="40" spans="1:22" s="12" customFormat="1" ht="42.75" customHeight="1">
      <c r="A40" s="301"/>
      <c r="B40" s="320"/>
      <c r="C40" s="311"/>
      <c r="D40" s="321"/>
      <c r="E40" s="322"/>
      <c r="F40" s="622" t="s">
        <v>388</v>
      </c>
      <c r="G40" s="622"/>
      <c r="H40" s="623"/>
      <c r="I40" s="323">
        <v>905</v>
      </c>
      <c r="J40" s="324">
        <v>801</v>
      </c>
      <c r="K40" s="325">
        <v>4409903</v>
      </c>
      <c r="L40" s="323">
        <v>0</v>
      </c>
      <c r="M40" s="316"/>
      <c r="N40" s="326">
        <v>469</v>
      </c>
      <c r="O40" s="326">
        <v>0</v>
      </c>
      <c r="P40" s="326">
        <v>0</v>
      </c>
      <c r="Q40" s="326">
        <v>7</v>
      </c>
      <c r="R40" s="326">
        <v>30</v>
      </c>
      <c r="S40" s="318">
        <v>0</v>
      </c>
      <c r="T40" s="319">
        <v>0</v>
      </c>
      <c r="U40" s="319">
        <v>0</v>
      </c>
      <c r="V40" s="309"/>
    </row>
    <row r="41" spans="1:22" s="12" customFormat="1" ht="21.75" customHeight="1">
      <c r="A41" s="301"/>
      <c r="B41" s="320"/>
      <c r="C41" s="311"/>
      <c r="D41" s="321"/>
      <c r="E41" s="321"/>
      <c r="F41" s="322"/>
      <c r="G41" s="624" t="s">
        <v>497</v>
      </c>
      <c r="H41" s="625"/>
      <c r="I41" s="323">
        <v>905</v>
      </c>
      <c r="J41" s="324">
        <v>801</v>
      </c>
      <c r="K41" s="325">
        <v>4409903</v>
      </c>
      <c r="L41" s="323">
        <v>1</v>
      </c>
      <c r="M41" s="316"/>
      <c r="N41" s="326">
        <v>469</v>
      </c>
      <c r="O41" s="326">
        <v>0</v>
      </c>
      <c r="P41" s="326">
        <v>0</v>
      </c>
      <c r="Q41" s="326">
        <v>7</v>
      </c>
      <c r="R41" s="326">
        <v>30</v>
      </c>
      <c r="S41" s="318">
        <v>0</v>
      </c>
      <c r="T41" s="319">
        <v>0</v>
      </c>
      <c r="U41" s="319">
        <v>0</v>
      </c>
      <c r="V41" s="309"/>
    </row>
    <row r="42" spans="1:22" s="12" customFormat="1" ht="49.5" customHeight="1">
      <c r="A42" s="301"/>
      <c r="B42" s="320"/>
      <c r="C42" s="311"/>
      <c r="D42" s="321"/>
      <c r="E42" s="322"/>
      <c r="F42" s="622" t="s">
        <v>389</v>
      </c>
      <c r="G42" s="622"/>
      <c r="H42" s="623"/>
      <c r="I42" s="323">
        <v>905</v>
      </c>
      <c r="J42" s="324">
        <v>801</v>
      </c>
      <c r="K42" s="325">
        <v>4409904</v>
      </c>
      <c r="L42" s="323">
        <v>0</v>
      </c>
      <c r="M42" s="316"/>
      <c r="N42" s="326">
        <v>1338.7</v>
      </c>
      <c r="O42" s="326">
        <v>100</v>
      </c>
      <c r="P42" s="326">
        <v>26</v>
      </c>
      <c r="Q42" s="326">
        <v>0</v>
      </c>
      <c r="R42" s="326">
        <v>831</v>
      </c>
      <c r="S42" s="318">
        <v>0</v>
      </c>
      <c r="T42" s="319">
        <v>0</v>
      </c>
      <c r="U42" s="319">
        <v>0</v>
      </c>
      <c r="V42" s="309"/>
    </row>
    <row r="43" spans="1:22" s="12" customFormat="1" ht="21.75" customHeight="1">
      <c r="A43" s="301"/>
      <c r="B43" s="320"/>
      <c r="C43" s="311"/>
      <c r="D43" s="321"/>
      <c r="E43" s="321"/>
      <c r="F43" s="322"/>
      <c r="G43" s="624" t="s">
        <v>497</v>
      </c>
      <c r="H43" s="625"/>
      <c r="I43" s="323">
        <v>905</v>
      </c>
      <c r="J43" s="324">
        <v>801</v>
      </c>
      <c r="K43" s="325">
        <v>4409904</v>
      </c>
      <c r="L43" s="323">
        <v>1</v>
      </c>
      <c r="M43" s="316"/>
      <c r="N43" s="326">
        <v>1338.7</v>
      </c>
      <c r="O43" s="326">
        <v>100</v>
      </c>
      <c r="P43" s="326">
        <v>26</v>
      </c>
      <c r="Q43" s="326">
        <v>0</v>
      </c>
      <c r="R43" s="326">
        <v>831</v>
      </c>
      <c r="S43" s="318">
        <v>0</v>
      </c>
      <c r="T43" s="319">
        <v>0</v>
      </c>
      <c r="U43" s="319">
        <v>0</v>
      </c>
      <c r="V43" s="309"/>
    </row>
    <row r="44" spans="1:22" s="12" customFormat="1" ht="49.5" customHeight="1">
      <c r="A44" s="301"/>
      <c r="B44" s="320"/>
      <c r="C44" s="311"/>
      <c r="D44" s="321"/>
      <c r="E44" s="322"/>
      <c r="F44" s="622" t="s">
        <v>390</v>
      </c>
      <c r="G44" s="622"/>
      <c r="H44" s="623"/>
      <c r="I44" s="323">
        <v>905</v>
      </c>
      <c r="J44" s="324">
        <v>801</v>
      </c>
      <c r="K44" s="325">
        <v>4409905</v>
      </c>
      <c r="L44" s="323">
        <v>0</v>
      </c>
      <c r="M44" s="316"/>
      <c r="N44" s="326">
        <v>720</v>
      </c>
      <c r="O44" s="326">
        <v>141</v>
      </c>
      <c r="P44" s="326">
        <v>37</v>
      </c>
      <c r="Q44" s="326">
        <v>0</v>
      </c>
      <c r="R44" s="326">
        <v>77</v>
      </c>
      <c r="S44" s="318">
        <v>0</v>
      </c>
      <c r="T44" s="319">
        <v>0</v>
      </c>
      <c r="U44" s="319">
        <v>0</v>
      </c>
      <c r="V44" s="309"/>
    </row>
    <row r="45" spans="1:22" s="12" customFormat="1" ht="21.75" customHeight="1">
      <c r="A45" s="301"/>
      <c r="B45" s="320"/>
      <c r="C45" s="311"/>
      <c r="D45" s="321"/>
      <c r="E45" s="321"/>
      <c r="F45" s="322"/>
      <c r="G45" s="624" t="s">
        <v>497</v>
      </c>
      <c r="H45" s="625"/>
      <c r="I45" s="323">
        <v>905</v>
      </c>
      <c r="J45" s="324">
        <v>801</v>
      </c>
      <c r="K45" s="325">
        <v>4409905</v>
      </c>
      <c r="L45" s="323">
        <v>1</v>
      </c>
      <c r="M45" s="316"/>
      <c r="N45" s="326">
        <v>720</v>
      </c>
      <c r="O45" s="326">
        <v>141</v>
      </c>
      <c r="P45" s="326">
        <v>37</v>
      </c>
      <c r="Q45" s="326">
        <v>0</v>
      </c>
      <c r="R45" s="326">
        <v>77</v>
      </c>
      <c r="S45" s="318">
        <v>0</v>
      </c>
      <c r="T45" s="319">
        <v>0</v>
      </c>
      <c r="U45" s="319">
        <v>0</v>
      </c>
      <c r="V45" s="309"/>
    </row>
    <row r="46" spans="1:22" s="12" customFormat="1" ht="13.5" customHeight="1">
      <c r="A46" s="301"/>
      <c r="B46" s="320"/>
      <c r="C46" s="312"/>
      <c r="D46" s="622" t="s">
        <v>393</v>
      </c>
      <c r="E46" s="622"/>
      <c r="F46" s="622"/>
      <c r="G46" s="622"/>
      <c r="H46" s="623"/>
      <c r="I46" s="323">
        <v>905</v>
      </c>
      <c r="J46" s="324">
        <v>801</v>
      </c>
      <c r="K46" s="325">
        <v>4420000</v>
      </c>
      <c r="L46" s="323">
        <v>0</v>
      </c>
      <c r="M46" s="316"/>
      <c r="N46" s="326">
        <v>216</v>
      </c>
      <c r="O46" s="326">
        <v>10</v>
      </c>
      <c r="P46" s="326">
        <v>3</v>
      </c>
      <c r="Q46" s="326">
        <v>16</v>
      </c>
      <c r="R46" s="326">
        <v>149</v>
      </c>
      <c r="S46" s="318">
        <v>0</v>
      </c>
      <c r="T46" s="319">
        <v>0</v>
      </c>
      <c r="U46" s="319">
        <v>0</v>
      </c>
      <c r="V46" s="309"/>
    </row>
    <row r="47" spans="1:22" s="12" customFormat="1" ht="27" customHeight="1">
      <c r="A47" s="301"/>
      <c r="B47" s="320"/>
      <c r="C47" s="311"/>
      <c r="D47" s="322"/>
      <c r="E47" s="622" t="s">
        <v>249</v>
      </c>
      <c r="F47" s="622"/>
      <c r="G47" s="622"/>
      <c r="H47" s="623"/>
      <c r="I47" s="323">
        <v>905</v>
      </c>
      <c r="J47" s="324">
        <v>801</v>
      </c>
      <c r="K47" s="325">
        <v>4429900</v>
      </c>
      <c r="L47" s="323">
        <v>0</v>
      </c>
      <c r="M47" s="316"/>
      <c r="N47" s="326">
        <v>216</v>
      </c>
      <c r="O47" s="326">
        <v>10</v>
      </c>
      <c r="P47" s="326">
        <v>3</v>
      </c>
      <c r="Q47" s="326">
        <v>16</v>
      </c>
      <c r="R47" s="326">
        <v>149</v>
      </c>
      <c r="S47" s="318">
        <v>0</v>
      </c>
      <c r="T47" s="319">
        <v>0</v>
      </c>
      <c r="U47" s="319">
        <v>0</v>
      </c>
      <c r="V47" s="309"/>
    </row>
    <row r="48" spans="1:22" s="12" customFormat="1" ht="21.75" customHeight="1">
      <c r="A48" s="301"/>
      <c r="B48" s="320"/>
      <c r="C48" s="311"/>
      <c r="D48" s="321"/>
      <c r="E48" s="321"/>
      <c r="F48" s="322"/>
      <c r="G48" s="624" t="s">
        <v>497</v>
      </c>
      <c r="H48" s="625"/>
      <c r="I48" s="323">
        <v>905</v>
      </c>
      <c r="J48" s="324">
        <v>801</v>
      </c>
      <c r="K48" s="325">
        <v>4429900</v>
      </c>
      <c r="L48" s="323">
        <v>1</v>
      </c>
      <c r="M48" s="316"/>
      <c r="N48" s="326">
        <v>216</v>
      </c>
      <c r="O48" s="326">
        <v>10</v>
      </c>
      <c r="P48" s="326">
        <v>3</v>
      </c>
      <c r="Q48" s="326">
        <v>16</v>
      </c>
      <c r="R48" s="326">
        <v>149</v>
      </c>
      <c r="S48" s="318">
        <v>0</v>
      </c>
      <c r="T48" s="319">
        <v>0</v>
      </c>
      <c r="U48" s="319">
        <v>0</v>
      </c>
      <c r="V48" s="309"/>
    </row>
    <row r="49" spans="1:22" s="12" customFormat="1" ht="18.75" customHeight="1">
      <c r="A49" s="301"/>
      <c r="B49" s="310"/>
      <c r="C49" s="620" t="s">
        <v>402</v>
      </c>
      <c r="D49" s="620"/>
      <c r="E49" s="620"/>
      <c r="F49" s="620"/>
      <c r="G49" s="620"/>
      <c r="H49" s="621"/>
      <c r="I49" s="313">
        <v>905</v>
      </c>
      <c r="J49" s="314">
        <v>901</v>
      </c>
      <c r="K49" s="315">
        <v>0</v>
      </c>
      <c r="L49" s="313">
        <v>0</v>
      </c>
      <c r="M49" s="316"/>
      <c r="N49" s="317">
        <v>38674.3</v>
      </c>
      <c r="O49" s="317">
        <v>18848.8</v>
      </c>
      <c r="P49" s="317">
        <v>4906.1</v>
      </c>
      <c r="Q49" s="317">
        <v>1186.4</v>
      </c>
      <c r="R49" s="317">
        <v>4094.6</v>
      </c>
      <c r="S49" s="318">
        <v>0</v>
      </c>
      <c r="T49" s="319">
        <v>0</v>
      </c>
      <c r="U49" s="319">
        <v>0</v>
      </c>
      <c r="V49" s="309"/>
    </row>
    <row r="50" spans="1:22" s="12" customFormat="1" ht="26.25" customHeight="1">
      <c r="A50" s="301"/>
      <c r="B50" s="320"/>
      <c r="C50" s="312"/>
      <c r="D50" s="622" t="s">
        <v>403</v>
      </c>
      <c r="E50" s="622"/>
      <c r="F50" s="622"/>
      <c r="G50" s="622"/>
      <c r="H50" s="623"/>
      <c r="I50" s="323">
        <v>905</v>
      </c>
      <c r="J50" s="324">
        <v>901</v>
      </c>
      <c r="K50" s="325">
        <v>4700000</v>
      </c>
      <c r="L50" s="323">
        <v>0</v>
      </c>
      <c r="M50" s="316"/>
      <c r="N50" s="326">
        <v>32982</v>
      </c>
      <c r="O50" s="326">
        <v>15909</v>
      </c>
      <c r="P50" s="326">
        <v>4168.2</v>
      </c>
      <c r="Q50" s="326">
        <v>1131</v>
      </c>
      <c r="R50" s="326">
        <v>3454.6</v>
      </c>
      <c r="S50" s="318">
        <v>0</v>
      </c>
      <c r="T50" s="319">
        <v>0</v>
      </c>
      <c r="U50" s="319">
        <v>0</v>
      </c>
      <c r="V50" s="309"/>
    </row>
    <row r="51" spans="1:22" s="12" customFormat="1" ht="28.5" customHeight="1">
      <c r="A51" s="301"/>
      <c r="B51" s="320"/>
      <c r="C51" s="311"/>
      <c r="D51" s="322"/>
      <c r="E51" s="622" t="s">
        <v>249</v>
      </c>
      <c r="F51" s="622"/>
      <c r="G51" s="622"/>
      <c r="H51" s="623"/>
      <c r="I51" s="323">
        <v>905</v>
      </c>
      <c r="J51" s="324">
        <v>901</v>
      </c>
      <c r="K51" s="325">
        <v>4709900</v>
      </c>
      <c r="L51" s="323">
        <v>0</v>
      </c>
      <c r="M51" s="316"/>
      <c r="N51" s="326">
        <v>32982</v>
      </c>
      <c r="O51" s="326">
        <v>15909</v>
      </c>
      <c r="P51" s="326">
        <v>4168.2</v>
      </c>
      <c r="Q51" s="326">
        <v>1131</v>
      </c>
      <c r="R51" s="326">
        <v>3454.6</v>
      </c>
      <c r="S51" s="318">
        <v>0</v>
      </c>
      <c r="T51" s="319">
        <v>0</v>
      </c>
      <c r="U51" s="319">
        <v>0</v>
      </c>
      <c r="V51" s="309"/>
    </row>
    <row r="52" spans="1:22" s="12" customFormat="1" ht="21.75" customHeight="1">
      <c r="A52" s="301"/>
      <c r="B52" s="320"/>
      <c r="C52" s="311"/>
      <c r="D52" s="321"/>
      <c r="E52" s="321"/>
      <c r="F52" s="322"/>
      <c r="G52" s="624" t="s">
        <v>497</v>
      </c>
      <c r="H52" s="625"/>
      <c r="I52" s="323">
        <v>905</v>
      </c>
      <c r="J52" s="324">
        <v>901</v>
      </c>
      <c r="K52" s="325">
        <v>4709900</v>
      </c>
      <c r="L52" s="323">
        <v>1</v>
      </c>
      <c r="M52" s="316"/>
      <c r="N52" s="326">
        <v>32982</v>
      </c>
      <c r="O52" s="326">
        <v>15909</v>
      </c>
      <c r="P52" s="326">
        <v>4168.2</v>
      </c>
      <c r="Q52" s="326">
        <v>1131</v>
      </c>
      <c r="R52" s="326">
        <v>3454.6</v>
      </c>
      <c r="S52" s="318">
        <v>0</v>
      </c>
      <c r="T52" s="319">
        <v>0</v>
      </c>
      <c r="U52" s="319">
        <v>0</v>
      </c>
      <c r="V52" s="309"/>
    </row>
    <row r="53" spans="1:22" s="12" customFormat="1" ht="12" customHeight="1">
      <c r="A53" s="301"/>
      <c r="B53" s="320"/>
      <c r="C53" s="312"/>
      <c r="D53" s="622" t="s">
        <v>406</v>
      </c>
      <c r="E53" s="622"/>
      <c r="F53" s="622"/>
      <c r="G53" s="622"/>
      <c r="H53" s="623"/>
      <c r="I53" s="323">
        <v>905</v>
      </c>
      <c r="J53" s="324">
        <v>901</v>
      </c>
      <c r="K53" s="325">
        <v>4760000</v>
      </c>
      <c r="L53" s="323">
        <v>0</v>
      </c>
      <c r="M53" s="316"/>
      <c r="N53" s="326">
        <v>5692.3</v>
      </c>
      <c r="O53" s="326">
        <v>2939.8</v>
      </c>
      <c r="P53" s="326">
        <v>737.9</v>
      </c>
      <c r="Q53" s="326">
        <v>55.4</v>
      </c>
      <c r="R53" s="326">
        <v>640</v>
      </c>
      <c r="S53" s="318">
        <v>0</v>
      </c>
      <c r="T53" s="319">
        <v>0</v>
      </c>
      <c r="U53" s="319">
        <v>0</v>
      </c>
      <c r="V53" s="309"/>
    </row>
    <row r="54" spans="1:22" s="12" customFormat="1" ht="28.5" customHeight="1">
      <c r="A54" s="301"/>
      <c r="B54" s="320"/>
      <c r="C54" s="311"/>
      <c r="D54" s="322"/>
      <c r="E54" s="622" t="s">
        <v>249</v>
      </c>
      <c r="F54" s="622"/>
      <c r="G54" s="622"/>
      <c r="H54" s="623"/>
      <c r="I54" s="323">
        <v>905</v>
      </c>
      <c r="J54" s="324">
        <v>901</v>
      </c>
      <c r="K54" s="325">
        <v>4769900</v>
      </c>
      <c r="L54" s="323">
        <v>0</v>
      </c>
      <c r="M54" s="316"/>
      <c r="N54" s="326">
        <v>5692.3</v>
      </c>
      <c r="O54" s="326">
        <v>2939.8</v>
      </c>
      <c r="P54" s="326">
        <v>737.9</v>
      </c>
      <c r="Q54" s="326">
        <v>55.4</v>
      </c>
      <c r="R54" s="326">
        <v>640</v>
      </c>
      <c r="S54" s="318">
        <v>0</v>
      </c>
      <c r="T54" s="319">
        <v>0</v>
      </c>
      <c r="U54" s="319">
        <v>0</v>
      </c>
      <c r="V54" s="309"/>
    </row>
    <row r="55" spans="1:22" s="12" customFormat="1" ht="21.75" customHeight="1">
      <c r="A55" s="301"/>
      <c r="B55" s="320"/>
      <c r="C55" s="311"/>
      <c r="D55" s="321"/>
      <c r="E55" s="321"/>
      <c r="F55" s="322"/>
      <c r="G55" s="624" t="s">
        <v>497</v>
      </c>
      <c r="H55" s="625"/>
      <c r="I55" s="323">
        <v>905</v>
      </c>
      <c r="J55" s="324">
        <v>901</v>
      </c>
      <c r="K55" s="325">
        <v>4769900</v>
      </c>
      <c r="L55" s="323">
        <v>1</v>
      </c>
      <c r="M55" s="316"/>
      <c r="N55" s="326">
        <v>5692.3</v>
      </c>
      <c r="O55" s="326">
        <v>2939.8</v>
      </c>
      <c r="P55" s="326">
        <v>737.9</v>
      </c>
      <c r="Q55" s="326">
        <v>55.4</v>
      </c>
      <c r="R55" s="326">
        <v>640</v>
      </c>
      <c r="S55" s="318">
        <v>0</v>
      </c>
      <c r="T55" s="319">
        <v>0</v>
      </c>
      <c r="U55" s="319">
        <v>0</v>
      </c>
      <c r="V55" s="309"/>
    </row>
    <row r="56" spans="1:22" s="12" customFormat="1" ht="17.25" customHeight="1">
      <c r="A56" s="301"/>
      <c r="B56" s="310"/>
      <c r="C56" s="620" t="s">
        <v>410</v>
      </c>
      <c r="D56" s="620"/>
      <c r="E56" s="620"/>
      <c r="F56" s="620"/>
      <c r="G56" s="620"/>
      <c r="H56" s="621"/>
      <c r="I56" s="313">
        <v>905</v>
      </c>
      <c r="J56" s="314">
        <v>902</v>
      </c>
      <c r="K56" s="315">
        <v>0</v>
      </c>
      <c r="L56" s="313">
        <v>0</v>
      </c>
      <c r="M56" s="316"/>
      <c r="N56" s="317">
        <v>57063.2</v>
      </c>
      <c r="O56" s="317">
        <v>28774.6</v>
      </c>
      <c r="P56" s="317">
        <v>7473.3</v>
      </c>
      <c r="Q56" s="317">
        <v>2329.7</v>
      </c>
      <c r="R56" s="317">
        <v>6077</v>
      </c>
      <c r="S56" s="318">
        <v>0</v>
      </c>
      <c r="T56" s="319">
        <v>0</v>
      </c>
      <c r="U56" s="319">
        <v>0</v>
      </c>
      <c r="V56" s="309"/>
    </row>
    <row r="57" spans="1:22" s="12" customFormat="1" ht="28.5" customHeight="1">
      <c r="A57" s="301"/>
      <c r="B57" s="320"/>
      <c r="C57" s="312"/>
      <c r="D57" s="622" t="s">
        <v>403</v>
      </c>
      <c r="E57" s="622"/>
      <c r="F57" s="622"/>
      <c r="G57" s="622"/>
      <c r="H57" s="623"/>
      <c r="I57" s="323">
        <v>905</v>
      </c>
      <c r="J57" s="324">
        <v>902</v>
      </c>
      <c r="K57" s="325">
        <v>4700000</v>
      </c>
      <c r="L57" s="323">
        <v>0</v>
      </c>
      <c r="M57" s="316"/>
      <c r="N57" s="326">
        <v>12003.7</v>
      </c>
      <c r="O57" s="326">
        <v>6665.6</v>
      </c>
      <c r="P57" s="326">
        <v>1667</v>
      </c>
      <c r="Q57" s="326">
        <v>398.6</v>
      </c>
      <c r="R57" s="326">
        <v>772</v>
      </c>
      <c r="S57" s="318">
        <v>0</v>
      </c>
      <c r="T57" s="319">
        <v>0</v>
      </c>
      <c r="U57" s="319">
        <v>0</v>
      </c>
      <c r="V57" s="309"/>
    </row>
    <row r="58" spans="1:22" s="12" customFormat="1" ht="28.5" customHeight="1">
      <c r="A58" s="301"/>
      <c r="B58" s="320"/>
      <c r="C58" s="311"/>
      <c r="D58" s="322"/>
      <c r="E58" s="622" t="s">
        <v>249</v>
      </c>
      <c r="F58" s="622"/>
      <c r="G58" s="622"/>
      <c r="H58" s="623"/>
      <c r="I58" s="323">
        <v>905</v>
      </c>
      <c r="J58" s="324">
        <v>902</v>
      </c>
      <c r="K58" s="325">
        <v>4709900</v>
      </c>
      <c r="L58" s="323">
        <v>0</v>
      </c>
      <c r="M58" s="316"/>
      <c r="N58" s="326">
        <v>12003.7</v>
      </c>
      <c r="O58" s="326">
        <v>6665.6</v>
      </c>
      <c r="P58" s="326">
        <v>1667</v>
      </c>
      <c r="Q58" s="326">
        <v>398.6</v>
      </c>
      <c r="R58" s="326">
        <v>772</v>
      </c>
      <c r="S58" s="318">
        <v>0</v>
      </c>
      <c r="T58" s="319">
        <v>0</v>
      </c>
      <c r="U58" s="319">
        <v>0</v>
      </c>
      <c r="V58" s="309"/>
    </row>
    <row r="59" spans="1:22" s="12" customFormat="1" ht="21.75" customHeight="1">
      <c r="A59" s="301"/>
      <c r="B59" s="320"/>
      <c r="C59" s="311"/>
      <c r="D59" s="321"/>
      <c r="E59" s="321"/>
      <c r="F59" s="322"/>
      <c r="G59" s="624" t="s">
        <v>497</v>
      </c>
      <c r="H59" s="625"/>
      <c r="I59" s="323">
        <v>905</v>
      </c>
      <c r="J59" s="324">
        <v>902</v>
      </c>
      <c r="K59" s="325">
        <v>4709900</v>
      </c>
      <c r="L59" s="323">
        <v>1</v>
      </c>
      <c r="M59" s="316"/>
      <c r="N59" s="326">
        <v>10768</v>
      </c>
      <c r="O59" s="326">
        <v>6000</v>
      </c>
      <c r="P59" s="326">
        <v>1500</v>
      </c>
      <c r="Q59" s="326">
        <v>385</v>
      </c>
      <c r="R59" s="326">
        <v>722</v>
      </c>
      <c r="S59" s="318">
        <v>0</v>
      </c>
      <c r="T59" s="319">
        <v>0</v>
      </c>
      <c r="U59" s="319">
        <v>0</v>
      </c>
      <c r="V59" s="309"/>
    </row>
    <row r="60" spans="1:22" s="12" customFormat="1" ht="18" customHeight="1">
      <c r="A60" s="301"/>
      <c r="B60" s="320"/>
      <c r="C60" s="311"/>
      <c r="D60" s="321"/>
      <c r="E60" s="322"/>
      <c r="F60" s="622" t="s">
        <v>413</v>
      </c>
      <c r="G60" s="622"/>
      <c r="H60" s="623"/>
      <c r="I60" s="323">
        <v>905</v>
      </c>
      <c r="J60" s="324">
        <v>902</v>
      </c>
      <c r="K60" s="325">
        <v>4709906</v>
      </c>
      <c r="L60" s="323">
        <v>0</v>
      </c>
      <c r="M60" s="316"/>
      <c r="N60" s="326">
        <v>1235.7</v>
      </c>
      <c r="O60" s="326">
        <v>665.6</v>
      </c>
      <c r="P60" s="326">
        <v>167</v>
      </c>
      <c r="Q60" s="326">
        <v>13.6</v>
      </c>
      <c r="R60" s="326">
        <v>50</v>
      </c>
      <c r="S60" s="318">
        <v>0</v>
      </c>
      <c r="T60" s="319">
        <v>0</v>
      </c>
      <c r="U60" s="319">
        <v>0</v>
      </c>
      <c r="V60" s="309"/>
    </row>
    <row r="61" spans="1:22" s="12" customFormat="1" ht="21.75" customHeight="1">
      <c r="A61" s="301"/>
      <c r="B61" s="320"/>
      <c r="C61" s="311"/>
      <c r="D61" s="321"/>
      <c r="E61" s="321"/>
      <c r="F61" s="322"/>
      <c r="G61" s="624" t="s">
        <v>497</v>
      </c>
      <c r="H61" s="625"/>
      <c r="I61" s="323">
        <v>905</v>
      </c>
      <c r="J61" s="324">
        <v>902</v>
      </c>
      <c r="K61" s="325">
        <v>4709906</v>
      </c>
      <c r="L61" s="323">
        <v>1</v>
      </c>
      <c r="M61" s="316"/>
      <c r="N61" s="326">
        <v>1235.7</v>
      </c>
      <c r="O61" s="326">
        <v>665.6</v>
      </c>
      <c r="P61" s="326">
        <v>167</v>
      </c>
      <c r="Q61" s="326">
        <v>13.6</v>
      </c>
      <c r="R61" s="326">
        <v>50</v>
      </c>
      <c r="S61" s="318">
        <v>0</v>
      </c>
      <c r="T61" s="319">
        <v>0</v>
      </c>
      <c r="U61" s="319">
        <v>0</v>
      </c>
      <c r="V61" s="309"/>
    </row>
    <row r="62" spans="1:22" s="12" customFormat="1" ht="21.75" customHeight="1">
      <c r="A62" s="301"/>
      <c r="B62" s="320"/>
      <c r="C62" s="312"/>
      <c r="D62" s="622" t="s">
        <v>415</v>
      </c>
      <c r="E62" s="622"/>
      <c r="F62" s="622"/>
      <c r="G62" s="622"/>
      <c r="H62" s="623"/>
      <c r="I62" s="323">
        <v>905</v>
      </c>
      <c r="J62" s="324">
        <v>902</v>
      </c>
      <c r="K62" s="325">
        <v>4710000</v>
      </c>
      <c r="L62" s="323">
        <v>0</v>
      </c>
      <c r="M62" s="316"/>
      <c r="N62" s="326">
        <v>45059.5</v>
      </c>
      <c r="O62" s="326">
        <v>22109</v>
      </c>
      <c r="P62" s="326">
        <v>5806.3</v>
      </c>
      <c r="Q62" s="326">
        <v>1931.1</v>
      </c>
      <c r="R62" s="326">
        <v>5305</v>
      </c>
      <c r="S62" s="318">
        <v>0</v>
      </c>
      <c r="T62" s="319">
        <v>0</v>
      </c>
      <c r="U62" s="319">
        <v>0</v>
      </c>
      <c r="V62" s="309"/>
    </row>
    <row r="63" spans="1:22" s="12" customFormat="1" ht="32.25" customHeight="1">
      <c r="A63" s="301"/>
      <c r="B63" s="320"/>
      <c r="C63" s="311"/>
      <c r="D63" s="322"/>
      <c r="E63" s="622" t="s">
        <v>249</v>
      </c>
      <c r="F63" s="622"/>
      <c r="G63" s="622"/>
      <c r="H63" s="623"/>
      <c r="I63" s="323">
        <v>905</v>
      </c>
      <c r="J63" s="324">
        <v>902</v>
      </c>
      <c r="K63" s="325">
        <v>4719900</v>
      </c>
      <c r="L63" s="323">
        <v>0</v>
      </c>
      <c r="M63" s="316"/>
      <c r="N63" s="326">
        <v>45059.5</v>
      </c>
      <c r="O63" s="326">
        <v>22109</v>
      </c>
      <c r="P63" s="326">
        <v>5806.3</v>
      </c>
      <c r="Q63" s="326">
        <v>1931.1</v>
      </c>
      <c r="R63" s="326">
        <v>5305</v>
      </c>
      <c r="S63" s="318">
        <v>0</v>
      </c>
      <c r="T63" s="319">
        <v>0</v>
      </c>
      <c r="U63" s="319">
        <v>0</v>
      </c>
      <c r="V63" s="309"/>
    </row>
    <row r="64" spans="1:22" s="12" customFormat="1" ht="21.75" customHeight="1">
      <c r="A64" s="301"/>
      <c r="B64" s="320"/>
      <c r="C64" s="311"/>
      <c r="D64" s="321"/>
      <c r="E64" s="321"/>
      <c r="F64" s="322"/>
      <c r="G64" s="624" t="s">
        <v>497</v>
      </c>
      <c r="H64" s="625"/>
      <c r="I64" s="323">
        <v>905</v>
      </c>
      <c r="J64" s="324">
        <v>902</v>
      </c>
      <c r="K64" s="325">
        <v>4719900</v>
      </c>
      <c r="L64" s="323">
        <v>1</v>
      </c>
      <c r="M64" s="316"/>
      <c r="N64" s="326">
        <v>45059.5</v>
      </c>
      <c r="O64" s="326">
        <v>22109</v>
      </c>
      <c r="P64" s="326">
        <v>5806.3</v>
      </c>
      <c r="Q64" s="326">
        <v>1931.1</v>
      </c>
      <c r="R64" s="326">
        <v>5305</v>
      </c>
      <c r="S64" s="318">
        <v>0</v>
      </c>
      <c r="T64" s="319">
        <v>0</v>
      </c>
      <c r="U64" s="319">
        <v>0</v>
      </c>
      <c r="V64" s="309"/>
    </row>
    <row r="65" spans="1:22" s="12" customFormat="1" ht="27.75" customHeight="1">
      <c r="A65" s="301"/>
      <c r="B65" s="310"/>
      <c r="C65" s="620" t="s">
        <v>421</v>
      </c>
      <c r="D65" s="620"/>
      <c r="E65" s="620"/>
      <c r="F65" s="620"/>
      <c r="G65" s="620"/>
      <c r="H65" s="621"/>
      <c r="I65" s="313">
        <v>905</v>
      </c>
      <c r="J65" s="314">
        <v>903</v>
      </c>
      <c r="K65" s="315">
        <v>0</v>
      </c>
      <c r="L65" s="313">
        <v>0</v>
      </c>
      <c r="M65" s="316"/>
      <c r="N65" s="317">
        <v>72</v>
      </c>
      <c r="O65" s="317">
        <v>0</v>
      </c>
      <c r="P65" s="317">
        <v>0</v>
      </c>
      <c r="Q65" s="317">
        <v>10</v>
      </c>
      <c r="R65" s="317">
        <v>0</v>
      </c>
      <c r="S65" s="318">
        <v>0</v>
      </c>
      <c r="T65" s="319">
        <v>0</v>
      </c>
      <c r="U65" s="319">
        <v>0</v>
      </c>
      <c r="V65" s="309"/>
    </row>
    <row r="66" spans="1:22" s="12" customFormat="1" ht="30" customHeight="1">
      <c r="A66" s="301"/>
      <c r="B66" s="320"/>
      <c r="C66" s="312"/>
      <c r="D66" s="622" t="s">
        <v>403</v>
      </c>
      <c r="E66" s="622"/>
      <c r="F66" s="622"/>
      <c r="G66" s="622"/>
      <c r="H66" s="623"/>
      <c r="I66" s="323">
        <v>905</v>
      </c>
      <c r="J66" s="324">
        <v>903</v>
      </c>
      <c r="K66" s="325">
        <v>4700000</v>
      </c>
      <c r="L66" s="323">
        <v>0</v>
      </c>
      <c r="M66" s="316"/>
      <c r="N66" s="326">
        <v>72</v>
      </c>
      <c r="O66" s="326">
        <v>0</v>
      </c>
      <c r="P66" s="326">
        <v>0</v>
      </c>
      <c r="Q66" s="326">
        <v>10</v>
      </c>
      <c r="R66" s="326">
        <v>0</v>
      </c>
      <c r="S66" s="318">
        <v>0</v>
      </c>
      <c r="T66" s="319">
        <v>0</v>
      </c>
      <c r="U66" s="319">
        <v>0</v>
      </c>
      <c r="V66" s="309"/>
    </row>
    <row r="67" spans="1:22" s="12" customFormat="1" ht="27.75" customHeight="1">
      <c r="A67" s="301"/>
      <c r="B67" s="320"/>
      <c r="C67" s="311"/>
      <c r="D67" s="322"/>
      <c r="E67" s="622" t="s">
        <v>249</v>
      </c>
      <c r="F67" s="622"/>
      <c r="G67" s="622"/>
      <c r="H67" s="623"/>
      <c r="I67" s="323">
        <v>905</v>
      </c>
      <c r="J67" s="324">
        <v>903</v>
      </c>
      <c r="K67" s="325">
        <v>4709900</v>
      </c>
      <c r="L67" s="323">
        <v>0</v>
      </c>
      <c r="M67" s="316"/>
      <c r="N67" s="326">
        <v>72</v>
      </c>
      <c r="O67" s="326">
        <v>0</v>
      </c>
      <c r="P67" s="326">
        <v>0</v>
      </c>
      <c r="Q67" s="326">
        <v>10</v>
      </c>
      <c r="R67" s="326">
        <v>0</v>
      </c>
      <c r="S67" s="318">
        <v>0</v>
      </c>
      <c r="T67" s="319">
        <v>0</v>
      </c>
      <c r="U67" s="319">
        <v>0</v>
      </c>
      <c r="V67" s="309"/>
    </row>
    <row r="68" spans="1:22" s="12" customFormat="1" ht="32.25" customHeight="1">
      <c r="A68" s="301"/>
      <c r="B68" s="320"/>
      <c r="C68" s="311"/>
      <c r="D68" s="321"/>
      <c r="E68" s="322"/>
      <c r="F68" s="622" t="s">
        <v>422</v>
      </c>
      <c r="G68" s="622"/>
      <c r="H68" s="623"/>
      <c r="I68" s="323">
        <v>905</v>
      </c>
      <c r="J68" s="324">
        <v>903</v>
      </c>
      <c r="K68" s="325">
        <v>4709907</v>
      </c>
      <c r="L68" s="323">
        <v>0</v>
      </c>
      <c r="M68" s="316"/>
      <c r="N68" s="326">
        <v>72</v>
      </c>
      <c r="O68" s="326">
        <v>0</v>
      </c>
      <c r="P68" s="326">
        <v>0</v>
      </c>
      <c r="Q68" s="326">
        <v>10</v>
      </c>
      <c r="R68" s="326">
        <v>0</v>
      </c>
      <c r="S68" s="318">
        <v>0</v>
      </c>
      <c r="T68" s="319">
        <v>0</v>
      </c>
      <c r="U68" s="319">
        <v>0</v>
      </c>
      <c r="V68" s="309"/>
    </row>
    <row r="69" spans="1:22" s="12" customFormat="1" ht="21.75" customHeight="1">
      <c r="A69" s="301"/>
      <c r="B69" s="320"/>
      <c r="C69" s="311"/>
      <c r="D69" s="321"/>
      <c r="E69" s="321"/>
      <c r="F69" s="322"/>
      <c r="G69" s="624" t="s">
        <v>497</v>
      </c>
      <c r="H69" s="625"/>
      <c r="I69" s="323">
        <v>905</v>
      </c>
      <c r="J69" s="324">
        <v>903</v>
      </c>
      <c r="K69" s="325">
        <v>4709907</v>
      </c>
      <c r="L69" s="323">
        <v>1</v>
      </c>
      <c r="M69" s="316"/>
      <c r="N69" s="326">
        <v>72</v>
      </c>
      <c r="O69" s="326">
        <v>0</v>
      </c>
      <c r="P69" s="326">
        <v>0</v>
      </c>
      <c r="Q69" s="326">
        <v>10</v>
      </c>
      <c r="R69" s="326">
        <v>0</v>
      </c>
      <c r="S69" s="318">
        <v>0</v>
      </c>
      <c r="T69" s="319">
        <v>0</v>
      </c>
      <c r="U69" s="319">
        <v>0</v>
      </c>
      <c r="V69" s="309"/>
    </row>
    <row r="70" spans="1:22" s="12" customFormat="1" ht="14.25" customHeight="1">
      <c r="A70" s="301"/>
      <c r="B70" s="310"/>
      <c r="C70" s="620" t="s">
        <v>424</v>
      </c>
      <c r="D70" s="620"/>
      <c r="E70" s="620"/>
      <c r="F70" s="620"/>
      <c r="G70" s="620"/>
      <c r="H70" s="621"/>
      <c r="I70" s="313">
        <v>905</v>
      </c>
      <c r="J70" s="314">
        <v>904</v>
      </c>
      <c r="K70" s="315">
        <v>0</v>
      </c>
      <c r="L70" s="313">
        <v>0</v>
      </c>
      <c r="M70" s="316"/>
      <c r="N70" s="317">
        <v>950</v>
      </c>
      <c r="O70" s="317">
        <v>0</v>
      </c>
      <c r="P70" s="317">
        <v>0</v>
      </c>
      <c r="Q70" s="317">
        <v>60</v>
      </c>
      <c r="R70" s="317">
        <v>400</v>
      </c>
      <c r="S70" s="318">
        <v>0</v>
      </c>
      <c r="T70" s="319">
        <v>0</v>
      </c>
      <c r="U70" s="319">
        <v>0</v>
      </c>
      <c r="V70" s="309"/>
    </row>
    <row r="71" spans="1:22" s="12" customFormat="1" ht="18.75" customHeight="1">
      <c r="A71" s="301"/>
      <c r="B71" s="320"/>
      <c r="C71" s="312"/>
      <c r="D71" s="622" t="s">
        <v>425</v>
      </c>
      <c r="E71" s="622"/>
      <c r="F71" s="622"/>
      <c r="G71" s="622"/>
      <c r="H71" s="623"/>
      <c r="I71" s="323">
        <v>905</v>
      </c>
      <c r="J71" s="324">
        <v>904</v>
      </c>
      <c r="K71" s="325">
        <v>4770000</v>
      </c>
      <c r="L71" s="323">
        <v>0</v>
      </c>
      <c r="M71" s="316"/>
      <c r="N71" s="326">
        <v>950</v>
      </c>
      <c r="O71" s="326">
        <v>0</v>
      </c>
      <c r="P71" s="326">
        <v>0</v>
      </c>
      <c r="Q71" s="326">
        <v>60</v>
      </c>
      <c r="R71" s="326">
        <v>400</v>
      </c>
      <c r="S71" s="318">
        <v>0</v>
      </c>
      <c r="T71" s="319">
        <v>0</v>
      </c>
      <c r="U71" s="319">
        <v>0</v>
      </c>
      <c r="V71" s="309"/>
    </row>
    <row r="72" spans="1:22" s="12" customFormat="1" ht="28.5" customHeight="1">
      <c r="A72" s="301"/>
      <c r="B72" s="320"/>
      <c r="C72" s="311"/>
      <c r="D72" s="322"/>
      <c r="E72" s="622" t="s">
        <v>249</v>
      </c>
      <c r="F72" s="622"/>
      <c r="G72" s="622"/>
      <c r="H72" s="623"/>
      <c r="I72" s="323">
        <v>905</v>
      </c>
      <c r="J72" s="324">
        <v>904</v>
      </c>
      <c r="K72" s="325">
        <v>4779900</v>
      </c>
      <c r="L72" s="323">
        <v>0</v>
      </c>
      <c r="M72" s="316"/>
      <c r="N72" s="326">
        <v>950</v>
      </c>
      <c r="O72" s="326">
        <v>0</v>
      </c>
      <c r="P72" s="326">
        <v>0</v>
      </c>
      <c r="Q72" s="326">
        <v>60</v>
      </c>
      <c r="R72" s="326">
        <v>400</v>
      </c>
      <c r="S72" s="318">
        <v>0</v>
      </c>
      <c r="T72" s="319">
        <v>0</v>
      </c>
      <c r="U72" s="319">
        <v>0</v>
      </c>
      <c r="V72" s="309"/>
    </row>
    <row r="73" spans="1:22" s="12" customFormat="1" ht="21.75" customHeight="1">
      <c r="A73" s="301"/>
      <c r="B73" s="320"/>
      <c r="C73" s="311"/>
      <c r="D73" s="321"/>
      <c r="E73" s="321"/>
      <c r="F73" s="322"/>
      <c r="G73" s="624" t="s">
        <v>497</v>
      </c>
      <c r="H73" s="625"/>
      <c r="I73" s="323">
        <v>905</v>
      </c>
      <c r="J73" s="324">
        <v>904</v>
      </c>
      <c r="K73" s="325">
        <v>4779900</v>
      </c>
      <c r="L73" s="323">
        <v>1</v>
      </c>
      <c r="M73" s="316"/>
      <c r="N73" s="326">
        <v>950</v>
      </c>
      <c r="O73" s="326">
        <v>0</v>
      </c>
      <c r="P73" s="326">
        <v>0</v>
      </c>
      <c r="Q73" s="326">
        <v>60</v>
      </c>
      <c r="R73" s="326">
        <v>400</v>
      </c>
      <c r="S73" s="318">
        <v>0</v>
      </c>
      <c r="T73" s="319">
        <v>0</v>
      </c>
      <c r="U73" s="319">
        <v>0</v>
      </c>
      <c r="V73" s="309"/>
    </row>
    <row r="74" spans="1:22" s="12" customFormat="1" ht="32.25" customHeight="1">
      <c r="A74" s="301"/>
      <c r="B74" s="310"/>
      <c r="C74" s="620" t="s">
        <v>429</v>
      </c>
      <c r="D74" s="620"/>
      <c r="E74" s="620"/>
      <c r="F74" s="620"/>
      <c r="G74" s="620"/>
      <c r="H74" s="621"/>
      <c r="I74" s="313">
        <v>905</v>
      </c>
      <c r="J74" s="314">
        <v>910</v>
      </c>
      <c r="K74" s="315">
        <v>0</v>
      </c>
      <c r="L74" s="313">
        <v>0</v>
      </c>
      <c r="M74" s="316"/>
      <c r="N74" s="317">
        <v>7300</v>
      </c>
      <c r="O74" s="317">
        <v>2787.1</v>
      </c>
      <c r="P74" s="317">
        <v>730.2</v>
      </c>
      <c r="Q74" s="317">
        <v>58.8</v>
      </c>
      <c r="R74" s="317">
        <v>302.6</v>
      </c>
      <c r="S74" s="318">
        <v>0</v>
      </c>
      <c r="T74" s="319">
        <v>0</v>
      </c>
      <c r="U74" s="319">
        <v>0</v>
      </c>
      <c r="V74" s="309"/>
    </row>
    <row r="75" spans="1:22" s="12" customFormat="1" ht="32.25" customHeight="1">
      <c r="A75" s="301"/>
      <c r="B75" s="320"/>
      <c r="C75" s="312"/>
      <c r="D75" s="622" t="s">
        <v>430</v>
      </c>
      <c r="E75" s="622"/>
      <c r="F75" s="622"/>
      <c r="G75" s="622"/>
      <c r="H75" s="623"/>
      <c r="I75" s="323">
        <v>905</v>
      </c>
      <c r="J75" s="324">
        <v>910</v>
      </c>
      <c r="K75" s="325">
        <v>4690000</v>
      </c>
      <c r="L75" s="323">
        <v>0</v>
      </c>
      <c r="M75" s="316"/>
      <c r="N75" s="326">
        <v>7300</v>
      </c>
      <c r="O75" s="326">
        <v>2787.1</v>
      </c>
      <c r="P75" s="326">
        <v>730.2</v>
      </c>
      <c r="Q75" s="326">
        <v>58.8</v>
      </c>
      <c r="R75" s="326">
        <v>302.6</v>
      </c>
      <c r="S75" s="318">
        <v>0</v>
      </c>
      <c r="T75" s="319">
        <v>0</v>
      </c>
      <c r="U75" s="319">
        <v>0</v>
      </c>
      <c r="V75" s="309"/>
    </row>
    <row r="76" spans="1:22" s="12" customFormat="1" ht="30" customHeight="1">
      <c r="A76" s="301"/>
      <c r="B76" s="320"/>
      <c r="C76" s="311"/>
      <c r="D76" s="322"/>
      <c r="E76" s="622" t="s">
        <v>249</v>
      </c>
      <c r="F76" s="622"/>
      <c r="G76" s="622"/>
      <c r="H76" s="623"/>
      <c r="I76" s="323">
        <v>905</v>
      </c>
      <c r="J76" s="324">
        <v>910</v>
      </c>
      <c r="K76" s="325">
        <v>4699900</v>
      </c>
      <c r="L76" s="323">
        <v>0</v>
      </c>
      <c r="M76" s="316"/>
      <c r="N76" s="326">
        <v>7300</v>
      </c>
      <c r="O76" s="326">
        <v>2787.1</v>
      </c>
      <c r="P76" s="326">
        <v>730.2</v>
      </c>
      <c r="Q76" s="326">
        <v>58.8</v>
      </c>
      <c r="R76" s="326">
        <v>302.6</v>
      </c>
      <c r="S76" s="318">
        <v>0</v>
      </c>
      <c r="T76" s="319">
        <v>0</v>
      </c>
      <c r="U76" s="319">
        <v>0</v>
      </c>
      <c r="V76" s="309"/>
    </row>
    <row r="77" spans="1:22" s="12" customFormat="1" ht="21.75" customHeight="1">
      <c r="A77" s="301"/>
      <c r="B77" s="320"/>
      <c r="C77" s="311"/>
      <c r="D77" s="321"/>
      <c r="E77" s="321"/>
      <c r="F77" s="322"/>
      <c r="G77" s="624" t="s">
        <v>497</v>
      </c>
      <c r="H77" s="625"/>
      <c r="I77" s="323">
        <v>905</v>
      </c>
      <c r="J77" s="324">
        <v>910</v>
      </c>
      <c r="K77" s="325">
        <v>4699900</v>
      </c>
      <c r="L77" s="323">
        <v>1</v>
      </c>
      <c r="M77" s="316"/>
      <c r="N77" s="326">
        <v>7300</v>
      </c>
      <c r="O77" s="326">
        <v>2787.1</v>
      </c>
      <c r="P77" s="326">
        <v>730.2</v>
      </c>
      <c r="Q77" s="326">
        <v>58.8</v>
      </c>
      <c r="R77" s="326">
        <v>302.6</v>
      </c>
      <c r="S77" s="318">
        <v>0</v>
      </c>
      <c r="T77" s="319">
        <v>0</v>
      </c>
      <c r="U77" s="319">
        <v>0</v>
      </c>
      <c r="V77" s="309"/>
    </row>
    <row r="78" spans="1:22" s="12" customFormat="1" ht="32.25" customHeight="1">
      <c r="A78" s="301"/>
      <c r="B78" s="626" t="s">
        <v>469</v>
      </c>
      <c r="C78" s="626"/>
      <c r="D78" s="626"/>
      <c r="E78" s="626"/>
      <c r="F78" s="626"/>
      <c r="G78" s="626"/>
      <c r="H78" s="627"/>
      <c r="I78" s="327">
        <v>915</v>
      </c>
      <c r="J78" s="328">
        <v>0</v>
      </c>
      <c r="K78" s="329">
        <v>0</v>
      </c>
      <c r="L78" s="327">
        <v>0</v>
      </c>
      <c r="M78" s="316"/>
      <c r="N78" s="330">
        <v>1200</v>
      </c>
      <c r="O78" s="330">
        <v>720</v>
      </c>
      <c r="P78" s="330">
        <v>188</v>
      </c>
      <c r="Q78" s="330">
        <v>0</v>
      </c>
      <c r="R78" s="330">
        <v>156</v>
      </c>
      <c r="S78" s="318">
        <v>0</v>
      </c>
      <c r="T78" s="319">
        <v>0</v>
      </c>
      <c r="U78" s="319">
        <v>0</v>
      </c>
      <c r="V78" s="309"/>
    </row>
    <row r="79" spans="1:22" s="12" customFormat="1" ht="21.75" customHeight="1">
      <c r="A79" s="301"/>
      <c r="B79" s="310"/>
      <c r="C79" s="620" t="s">
        <v>445</v>
      </c>
      <c r="D79" s="620"/>
      <c r="E79" s="620"/>
      <c r="F79" s="620"/>
      <c r="G79" s="620"/>
      <c r="H79" s="621"/>
      <c r="I79" s="313">
        <v>915</v>
      </c>
      <c r="J79" s="314">
        <v>1002</v>
      </c>
      <c r="K79" s="315">
        <v>0</v>
      </c>
      <c r="L79" s="313">
        <v>0</v>
      </c>
      <c r="M79" s="316"/>
      <c r="N79" s="317">
        <v>1200</v>
      </c>
      <c r="O79" s="317">
        <v>720</v>
      </c>
      <c r="P79" s="317">
        <v>188</v>
      </c>
      <c r="Q79" s="317">
        <v>0</v>
      </c>
      <c r="R79" s="317">
        <v>156</v>
      </c>
      <c r="S79" s="318">
        <v>0</v>
      </c>
      <c r="T79" s="319">
        <v>0</v>
      </c>
      <c r="U79" s="319">
        <v>0</v>
      </c>
      <c r="V79" s="309"/>
    </row>
    <row r="80" spans="1:22" s="12" customFormat="1" ht="21.75" customHeight="1">
      <c r="A80" s="301"/>
      <c r="B80" s="320"/>
      <c r="C80" s="312"/>
      <c r="D80" s="622" t="s">
        <v>446</v>
      </c>
      <c r="E80" s="622"/>
      <c r="F80" s="622"/>
      <c r="G80" s="622"/>
      <c r="H80" s="623"/>
      <c r="I80" s="323">
        <v>915</v>
      </c>
      <c r="J80" s="324">
        <v>1002</v>
      </c>
      <c r="K80" s="325">
        <v>5070000</v>
      </c>
      <c r="L80" s="323">
        <v>0</v>
      </c>
      <c r="M80" s="316"/>
      <c r="N80" s="326">
        <v>1200</v>
      </c>
      <c r="O80" s="326">
        <v>720</v>
      </c>
      <c r="P80" s="326">
        <v>188</v>
      </c>
      <c r="Q80" s="326">
        <v>0</v>
      </c>
      <c r="R80" s="326">
        <v>156</v>
      </c>
      <c r="S80" s="318">
        <v>0</v>
      </c>
      <c r="T80" s="319">
        <v>0</v>
      </c>
      <c r="U80" s="319">
        <v>0</v>
      </c>
      <c r="V80" s="309"/>
    </row>
    <row r="81" spans="1:22" s="12" customFormat="1" ht="28.5" customHeight="1">
      <c r="A81" s="301"/>
      <c r="B81" s="320"/>
      <c r="C81" s="311"/>
      <c r="D81" s="322"/>
      <c r="E81" s="622" t="s">
        <v>249</v>
      </c>
      <c r="F81" s="622"/>
      <c r="G81" s="622"/>
      <c r="H81" s="623"/>
      <c r="I81" s="323">
        <v>915</v>
      </c>
      <c r="J81" s="324">
        <v>1002</v>
      </c>
      <c r="K81" s="325">
        <v>5079900</v>
      </c>
      <c r="L81" s="323">
        <v>0</v>
      </c>
      <c r="M81" s="316"/>
      <c r="N81" s="326">
        <v>1200</v>
      </c>
      <c r="O81" s="326">
        <v>720</v>
      </c>
      <c r="P81" s="326">
        <v>188</v>
      </c>
      <c r="Q81" s="326">
        <v>0</v>
      </c>
      <c r="R81" s="326">
        <v>156</v>
      </c>
      <c r="S81" s="318">
        <v>0</v>
      </c>
      <c r="T81" s="319">
        <v>0</v>
      </c>
      <c r="U81" s="319">
        <v>0</v>
      </c>
      <c r="V81" s="309"/>
    </row>
    <row r="82" spans="1:22" s="12" customFormat="1" ht="21.75" customHeight="1">
      <c r="A82" s="301"/>
      <c r="B82" s="320"/>
      <c r="C82" s="311"/>
      <c r="D82" s="321"/>
      <c r="E82" s="321"/>
      <c r="F82" s="322"/>
      <c r="G82" s="624" t="s">
        <v>497</v>
      </c>
      <c r="H82" s="625"/>
      <c r="I82" s="323">
        <v>915</v>
      </c>
      <c r="J82" s="324">
        <v>1002</v>
      </c>
      <c r="K82" s="325">
        <v>5079900</v>
      </c>
      <c r="L82" s="323">
        <v>1</v>
      </c>
      <c r="M82" s="316"/>
      <c r="N82" s="326">
        <v>1200</v>
      </c>
      <c r="O82" s="326">
        <v>720</v>
      </c>
      <c r="P82" s="326">
        <v>188</v>
      </c>
      <c r="Q82" s="326">
        <v>0</v>
      </c>
      <c r="R82" s="326">
        <v>156</v>
      </c>
      <c r="S82" s="318">
        <v>0</v>
      </c>
      <c r="T82" s="319">
        <v>0</v>
      </c>
      <c r="U82" s="319">
        <v>0</v>
      </c>
      <c r="V82" s="309"/>
    </row>
    <row r="83" spans="1:22" s="12" customFormat="1" ht="32.25" customHeight="1">
      <c r="A83" s="301"/>
      <c r="B83" s="626" t="s">
        <v>214</v>
      </c>
      <c r="C83" s="626"/>
      <c r="D83" s="626"/>
      <c r="E83" s="626"/>
      <c r="F83" s="626"/>
      <c r="G83" s="626"/>
      <c r="H83" s="627"/>
      <c r="I83" s="327">
        <v>927</v>
      </c>
      <c r="J83" s="328">
        <v>0</v>
      </c>
      <c r="K83" s="329">
        <v>0</v>
      </c>
      <c r="L83" s="327">
        <v>0</v>
      </c>
      <c r="M83" s="316"/>
      <c r="N83" s="330">
        <v>650</v>
      </c>
      <c r="O83" s="330">
        <v>0</v>
      </c>
      <c r="P83" s="330">
        <v>0</v>
      </c>
      <c r="Q83" s="330">
        <v>0</v>
      </c>
      <c r="R83" s="330">
        <v>285</v>
      </c>
      <c r="S83" s="318">
        <v>0</v>
      </c>
      <c r="T83" s="319">
        <v>0</v>
      </c>
      <c r="U83" s="319">
        <v>0</v>
      </c>
      <c r="V83" s="309"/>
    </row>
    <row r="84" spans="1:22" s="12" customFormat="1" ht="18" customHeight="1">
      <c r="A84" s="301"/>
      <c r="B84" s="310"/>
      <c r="C84" s="620" t="s">
        <v>236</v>
      </c>
      <c r="D84" s="620"/>
      <c r="E84" s="620"/>
      <c r="F84" s="620"/>
      <c r="G84" s="620"/>
      <c r="H84" s="621"/>
      <c r="I84" s="313">
        <v>927</v>
      </c>
      <c r="J84" s="314">
        <v>114</v>
      </c>
      <c r="K84" s="315">
        <v>0</v>
      </c>
      <c r="L84" s="313">
        <v>0</v>
      </c>
      <c r="M84" s="316"/>
      <c r="N84" s="317">
        <v>650</v>
      </c>
      <c r="O84" s="317">
        <v>0</v>
      </c>
      <c r="P84" s="317">
        <v>0</v>
      </c>
      <c r="Q84" s="317">
        <v>0</v>
      </c>
      <c r="R84" s="317">
        <v>285</v>
      </c>
      <c r="S84" s="318">
        <v>0</v>
      </c>
      <c r="T84" s="319">
        <v>0</v>
      </c>
      <c r="U84" s="319">
        <v>0</v>
      </c>
      <c r="V84" s="309"/>
    </row>
    <row r="85" spans="1:22" s="12" customFormat="1" ht="30.75" customHeight="1">
      <c r="A85" s="301"/>
      <c r="B85" s="320"/>
      <c r="C85" s="312"/>
      <c r="D85" s="622" t="s">
        <v>248</v>
      </c>
      <c r="E85" s="622"/>
      <c r="F85" s="622"/>
      <c r="G85" s="622"/>
      <c r="H85" s="623"/>
      <c r="I85" s="323">
        <v>927</v>
      </c>
      <c r="J85" s="324">
        <v>114</v>
      </c>
      <c r="K85" s="325">
        <v>930000</v>
      </c>
      <c r="L85" s="323">
        <v>0</v>
      </c>
      <c r="M85" s="316"/>
      <c r="N85" s="326">
        <v>650</v>
      </c>
      <c r="O85" s="326">
        <v>0</v>
      </c>
      <c r="P85" s="326">
        <v>0</v>
      </c>
      <c r="Q85" s="326">
        <v>0</v>
      </c>
      <c r="R85" s="326">
        <v>285</v>
      </c>
      <c r="S85" s="318">
        <v>0</v>
      </c>
      <c r="T85" s="319">
        <v>0</v>
      </c>
      <c r="U85" s="319">
        <v>0</v>
      </c>
      <c r="V85" s="309"/>
    </row>
    <row r="86" spans="1:22" s="12" customFormat="1" ht="27" customHeight="1">
      <c r="A86" s="301"/>
      <c r="B86" s="320"/>
      <c r="C86" s="311"/>
      <c r="D86" s="322"/>
      <c r="E86" s="622" t="s">
        <v>249</v>
      </c>
      <c r="F86" s="622"/>
      <c r="G86" s="622"/>
      <c r="H86" s="623"/>
      <c r="I86" s="323">
        <v>927</v>
      </c>
      <c r="J86" s="324">
        <v>114</v>
      </c>
      <c r="K86" s="325">
        <v>939900</v>
      </c>
      <c r="L86" s="323">
        <v>0</v>
      </c>
      <c r="M86" s="316"/>
      <c r="N86" s="326">
        <v>650</v>
      </c>
      <c r="O86" s="326">
        <v>0</v>
      </c>
      <c r="P86" s="326">
        <v>0</v>
      </c>
      <c r="Q86" s="326">
        <v>0</v>
      </c>
      <c r="R86" s="326">
        <v>285</v>
      </c>
      <c r="S86" s="318">
        <v>0</v>
      </c>
      <c r="T86" s="319">
        <v>0</v>
      </c>
      <c r="U86" s="319">
        <v>0</v>
      </c>
      <c r="V86" s="309"/>
    </row>
    <row r="87" spans="1:22" s="12" customFormat="1" ht="27" customHeight="1">
      <c r="A87" s="301"/>
      <c r="B87" s="320"/>
      <c r="C87" s="311"/>
      <c r="D87" s="321"/>
      <c r="E87" s="322"/>
      <c r="F87" s="622" t="s">
        <v>255</v>
      </c>
      <c r="G87" s="622"/>
      <c r="H87" s="623"/>
      <c r="I87" s="323">
        <v>927</v>
      </c>
      <c r="J87" s="324">
        <v>114</v>
      </c>
      <c r="K87" s="325">
        <v>939907</v>
      </c>
      <c r="L87" s="323">
        <v>0</v>
      </c>
      <c r="M87" s="316"/>
      <c r="N87" s="326">
        <v>650</v>
      </c>
      <c r="O87" s="326">
        <v>0</v>
      </c>
      <c r="P87" s="326">
        <v>0</v>
      </c>
      <c r="Q87" s="326">
        <v>0</v>
      </c>
      <c r="R87" s="326">
        <v>285</v>
      </c>
      <c r="S87" s="318">
        <v>0</v>
      </c>
      <c r="T87" s="319">
        <v>0</v>
      </c>
      <c r="U87" s="319">
        <v>0</v>
      </c>
      <c r="V87" s="309"/>
    </row>
    <row r="88" spans="1:22" s="12" customFormat="1" ht="21.75" customHeight="1" thickBot="1">
      <c r="A88" s="301"/>
      <c r="B88" s="331"/>
      <c r="C88" s="332"/>
      <c r="D88" s="333"/>
      <c r="E88" s="333"/>
      <c r="F88" s="334"/>
      <c r="G88" s="628" t="s">
        <v>497</v>
      </c>
      <c r="H88" s="629"/>
      <c r="I88" s="360">
        <v>927</v>
      </c>
      <c r="J88" s="361">
        <v>114</v>
      </c>
      <c r="K88" s="362">
        <v>939907</v>
      </c>
      <c r="L88" s="360">
        <v>1</v>
      </c>
      <c r="M88" s="335"/>
      <c r="N88" s="336">
        <v>650</v>
      </c>
      <c r="O88" s="336">
        <v>0</v>
      </c>
      <c r="P88" s="336">
        <v>0</v>
      </c>
      <c r="Q88" s="336">
        <v>0</v>
      </c>
      <c r="R88" s="336">
        <v>285</v>
      </c>
      <c r="S88" s="337">
        <v>0</v>
      </c>
      <c r="T88" s="338">
        <v>0</v>
      </c>
      <c r="U88" s="338">
        <v>0</v>
      </c>
      <c r="V88" s="309"/>
    </row>
    <row r="89" spans="1:22" s="12" customFormat="1" ht="16.5" customHeight="1" thickBot="1">
      <c r="A89" s="339"/>
      <c r="B89" s="340"/>
      <c r="C89" s="341"/>
      <c r="D89" s="341"/>
      <c r="E89" s="341"/>
      <c r="F89" s="341"/>
      <c r="G89" s="341"/>
      <c r="H89" s="630" t="s">
        <v>576</v>
      </c>
      <c r="I89" s="630"/>
      <c r="J89" s="630"/>
      <c r="K89" s="630"/>
      <c r="L89" s="630"/>
      <c r="M89" s="342"/>
      <c r="N89" s="306">
        <v>230923.7</v>
      </c>
      <c r="O89" s="343">
        <v>52216.5</v>
      </c>
      <c r="P89" s="343">
        <v>13583.6</v>
      </c>
      <c r="Q89" s="343">
        <v>5075.2</v>
      </c>
      <c r="R89" s="343">
        <v>17947.7</v>
      </c>
      <c r="S89" s="344">
        <v>0</v>
      </c>
      <c r="T89" s="344">
        <v>0</v>
      </c>
      <c r="U89" s="345">
        <v>0</v>
      </c>
      <c r="V89" s="309"/>
    </row>
    <row r="90" spans="1:22" ht="25.5" customHeight="1">
      <c r="A90" s="171"/>
      <c r="B90" s="298"/>
      <c r="C90" s="299"/>
      <c r="D90" s="299"/>
      <c r="E90" s="299"/>
      <c r="F90" s="299"/>
      <c r="G90" s="299"/>
      <c r="H90" s="363"/>
      <c r="I90" s="298"/>
      <c r="J90" s="181"/>
      <c r="K90" s="363"/>
      <c r="L90" s="363"/>
      <c r="M90" s="179"/>
      <c r="N90" s="300"/>
      <c r="O90" s="300"/>
      <c r="P90" s="300"/>
      <c r="Q90" s="300"/>
      <c r="R90" s="300"/>
      <c r="S90" s="300"/>
      <c r="T90" s="300"/>
      <c r="U90" s="300"/>
      <c r="V90" s="171"/>
    </row>
    <row r="91" spans="1:15" ht="11.25" customHeight="1">
      <c r="A91" s="171"/>
      <c r="B91" s="171"/>
      <c r="C91" s="171"/>
      <c r="D91" s="171"/>
      <c r="E91" s="171"/>
      <c r="F91" s="171"/>
      <c r="G91" s="171"/>
      <c r="H91" s="185"/>
      <c r="I91" s="185"/>
      <c r="J91" s="185"/>
      <c r="K91" s="185"/>
      <c r="L91" s="185"/>
      <c r="M91" s="185"/>
      <c r="N91" s="185"/>
      <c r="O91" s="171"/>
    </row>
    <row r="92" spans="17:18" ht="12.75">
      <c r="Q92" s="631"/>
      <c r="R92" s="631"/>
    </row>
  </sheetData>
  <sheetProtection/>
  <mergeCells count="92">
    <mergeCell ref="F87:H87"/>
    <mergeCell ref="G88:H88"/>
    <mergeCell ref="H89:L89"/>
    <mergeCell ref="Q92:R92"/>
    <mergeCell ref="E81:H81"/>
    <mergeCell ref="G82:H82"/>
    <mergeCell ref="B83:H83"/>
    <mergeCell ref="C84:H84"/>
    <mergeCell ref="D85:H85"/>
    <mergeCell ref="E86:H86"/>
    <mergeCell ref="D75:H75"/>
    <mergeCell ref="E76:H76"/>
    <mergeCell ref="G77:H77"/>
    <mergeCell ref="B78:H78"/>
    <mergeCell ref="C79:H79"/>
    <mergeCell ref="D80:H80"/>
    <mergeCell ref="G69:H69"/>
    <mergeCell ref="C70:H70"/>
    <mergeCell ref="D71:H71"/>
    <mergeCell ref="E72:H72"/>
    <mergeCell ref="G73:H73"/>
    <mergeCell ref="C74:H74"/>
    <mergeCell ref="E63:H63"/>
    <mergeCell ref="G64:H64"/>
    <mergeCell ref="C65:H65"/>
    <mergeCell ref="D66:H66"/>
    <mergeCell ref="E67:H67"/>
    <mergeCell ref="F68:H68"/>
    <mergeCell ref="D57:H57"/>
    <mergeCell ref="E58:H58"/>
    <mergeCell ref="G59:H59"/>
    <mergeCell ref="F60:H60"/>
    <mergeCell ref="G61:H61"/>
    <mergeCell ref="D62:H62"/>
    <mergeCell ref="E51:H51"/>
    <mergeCell ref="G52:H52"/>
    <mergeCell ref="D53:H53"/>
    <mergeCell ref="E54:H54"/>
    <mergeCell ref="G55:H55"/>
    <mergeCell ref="C56:H56"/>
    <mergeCell ref="G45:H45"/>
    <mergeCell ref="D46:H46"/>
    <mergeCell ref="E47:H47"/>
    <mergeCell ref="G48:H48"/>
    <mergeCell ref="C49:H49"/>
    <mergeCell ref="D50:H50"/>
    <mergeCell ref="G39:H39"/>
    <mergeCell ref="F40:H40"/>
    <mergeCell ref="G41:H41"/>
    <mergeCell ref="F42:H42"/>
    <mergeCell ref="G43:H43"/>
    <mergeCell ref="F44:H44"/>
    <mergeCell ref="C33:H33"/>
    <mergeCell ref="D34:H34"/>
    <mergeCell ref="E35:H35"/>
    <mergeCell ref="F36:H36"/>
    <mergeCell ref="G37:H37"/>
    <mergeCell ref="F38:H38"/>
    <mergeCell ref="G27:H27"/>
    <mergeCell ref="F28:H28"/>
    <mergeCell ref="G29:H29"/>
    <mergeCell ref="D30:H30"/>
    <mergeCell ref="E31:H31"/>
    <mergeCell ref="G32:H32"/>
    <mergeCell ref="D21:H21"/>
    <mergeCell ref="E22:H22"/>
    <mergeCell ref="G23:H23"/>
    <mergeCell ref="D24:H24"/>
    <mergeCell ref="E25:H25"/>
    <mergeCell ref="F26:H26"/>
    <mergeCell ref="B15:H15"/>
    <mergeCell ref="C16:H16"/>
    <mergeCell ref="D17:H17"/>
    <mergeCell ref="E18:H18"/>
    <mergeCell ref="G19:H19"/>
    <mergeCell ref="C20:H20"/>
    <mergeCell ref="K12:K13"/>
    <mergeCell ref="L12:L13"/>
    <mergeCell ref="O12:O13"/>
    <mergeCell ref="P12:P13"/>
    <mergeCell ref="Q12:Q13"/>
    <mergeCell ref="R12:R13"/>
    <mergeCell ref="Q1:R1"/>
    <mergeCell ref="P2:R2"/>
    <mergeCell ref="P3:R3"/>
    <mergeCell ref="P4:R4"/>
    <mergeCell ref="B11:H13"/>
    <mergeCell ref="I11:L11"/>
    <mergeCell ref="N11:N13"/>
    <mergeCell ref="O11:R11"/>
    <mergeCell ref="I12:I13"/>
    <mergeCell ref="J12:J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zoomScale="75" zoomScaleNormal="75" zoomScalePageLayoutView="0" workbookViewId="0" topLeftCell="A1">
      <selection activeCell="O3" sqref="O3"/>
    </sheetView>
  </sheetViews>
  <sheetFormatPr defaultColWidth="9.00390625" defaultRowHeight="12.75" outlineLevelRow="1" outlineLevelCol="1"/>
  <cols>
    <col min="1" max="1" width="62.625" style="365" customWidth="1"/>
    <col min="2" max="2" width="19.75390625" style="365" hidden="1" customWidth="1" outlineLevel="1"/>
    <col min="3" max="3" width="13.25390625" style="365" hidden="1" customWidth="1" outlineLevel="1"/>
    <col min="4" max="5" width="0" style="365" hidden="1" customWidth="1" outlineLevel="1"/>
    <col min="6" max="6" width="18.25390625" style="365" hidden="1" customWidth="1" outlineLevel="1"/>
    <col min="7" max="11" width="0" style="365" hidden="1" customWidth="1" outlineLevel="1"/>
    <col min="12" max="12" width="0.12890625" style="365" hidden="1" customWidth="1" outlineLevel="1"/>
    <col min="13" max="13" width="2.75390625" style="365" hidden="1" customWidth="1" outlineLevel="1"/>
    <col min="14" max="14" width="17.25390625" style="365" customWidth="1" collapsed="1"/>
    <col min="15" max="16384" width="9.125" style="365" customWidth="1"/>
  </cols>
  <sheetData>
    <row r="1" spans="1:14" ht="15.75" outlineLevel="1">
      <c r="A1" s="632" t="s">
        <v>583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15.75" outlineLevel="1">
      <c r="A2" s="632" t="s">
        <v>485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ht="15.75" outlineLevel="1">
      <c r="A3" s="632" t="s">
        <v>134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</row>
    <row r="4" spans="1:14" ht="15.75" outlineLevel="1">
      <c r="A4" s="632" t="s">
        <v>736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1:14" ht="15.75" outlineLevel="1">
      <c r="A5" s="364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ht="21" customHeight="1"/>
    <row r="7" spans="1:14" ht="36.75" customHeight="1">
      <c r="A7" s="633" t="s">
        <v>584</v>
      </c>
      <c r="B7" s="633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</row>
    <row r="8" spans="1:14" ht="12.75" customHeight="1">
      <c r="A8" s="366"/>
      <c r="B8" s="36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21.75" customHeight="1">
      <c r="A9" s="367"/>
      <c r="B9" s="368"/>
      <c r="N9" s="368" t="s">
        <v>2</v>
      </c>
    </row>
    <row r="10" spans="1:14" ht="35.25" customHeight="1">
      <c r="A10" s="369" t="s">
        <v>194</v>
      </c>
      <c r="B10" s="369" t="s">
        <v>585</v>
      </c>
      <c r="C10" t="s">
        <v>586</v>
      </c>
      <c r="M10" s="370" t="s">
        <v>493</v>
      </c>
      <c r="N10" s="371" t="s">
        <v>587</v>
      </c>
    </row>
    <row r="11" spans="1:14" ht="37.5">
      <c r="A11" s="413" t="s">
        <v>588</v>
      </c>
      <c r="B11" s="372" t="e">
        <f>#REF!+B13</f>
        <v>#REF!</v>
      </c>
      <c r="C11" s="373"/>
      <c r="D11" s="374"/>
      <c r="M11" s="372" t="e">
        <f>#REF!+M13</f>
        <v>#REF!</v>
      </c>
      <c r="N11" s="375">
        <f>N13</f>
        <v>200000</v>
      </c>
    </row>
    <row r="12" spans="1:14" ht="18.75">
      <c r="A12" s="414"/>
      <c r="B12" s="376"/>
      <c r="C12" s="377"/>
      <c r="M12" s="378"/>
      <c r="N12" s="375"/>
    </row>
    <row r="13" spans="1:14" ht="36.75" customHeight="1">
      <c r="A13" s="415" t="s">
        <v>589</v>
      </c>
      <c r="B13" s="379">
        <f>B14-B15</f>
        <v>-249835</v>
      </c>
      <c r="C13" s="377"/>
      <c r="M13" s="379">
        <f>M14-M15</f>
        <v>0</v>
      </c>
      <c r="N13" s="375">
        <f>N14-N15</f>
        <v>200000</v>
      </c>
    </row>
    <row r="14" spans="1:14" ht="18.75">
      <c r="A14" s="416" t="s">
        <v>590</v>
      </c>
      <c r="B14" s="380">
        <v>1815358.4</v>
      </c>
      <c r="C14" s="381">
        <v>41648</v>
      </c>
      <c r="D14" s="365" t="s">
        <v>591</v>
      </c>
      <c r="E14" s="365">
        <f>(230000)*24%*185/365+2553</f>
        <v>30531.08219178082</v>
      </c>
      <c r="F14" s="365" t="s">
        <v>592</v>
      </c>
      <c r="G14" s="382">
        <f>E14-23377-2909</f>
        <v>4245.082191780821</v>
      </c>
      <c r="L14" s="383"/>
      <c r="M14" s="378">
        <v>24620.5</v>
      </c>
      <c r="N14" s="375">
        <v>1341775</v>
      </c>
    </row>
    <row r="15" spans="1:14" ht="18.75">
      <c r="A15" s="416" t="s">
        <v>593</v>
      </c>
      <c r="B15" s="384">
        <v>2065193.4</v>
      </c>
      <c r="C15" s="381">
        <v>80000</v>
      </c>
      <c r="D15" s="365" t="s">
        <v>594</v>
      </c>
      <c r="L15" s="383"/>
      <c r="M15" s="378">
        <v>24620.5</v>
      </c>
      <c r="N15" s="375">
        <v>1141775</v>
      </c>
    </row>
    <row r="16" spans="1:12" ht="18.75" customHeight="1" hidden="1" outlineLevel="1">
      <c r="A16" s="385" t="s">
        <v>595</v>
      </c>
      <c r="B16" s="386"/>
      <c r="C16" s="387"/>
      <c r="D16" s="388"/>
      <c r="E16" s="389"/>
      <c r="F16" s="389"/>
      <c r="L16" s="390"/>
    </row>
    <row r="17" spans="1:12" ht="18.75" customHeight="1" hidden="1">
      <c r="A17" s="391" t="s">
        <v>596</v>
      </c>
      <c r="B17" s="392"/>
      <c r="C17" s="387"/>
      <c r="D17" s="388"/>
      <c r="E17" s="389"/>
      <c r="F17" s="389"/>
      <c r="L17" s="393"/>
    </row>
    <row r="18" spans="1:12" ht="18.75" customHeight="1" hidden="1">
      <c r="A18" s="391" t="s">
        <v>597</v>
      </c>
      <c r="B18" s="392"/>
      <c r="C18" s="387"/>
      <c r="D18" s="388"/>
      <c r="E18" s="389"/>
      <c r="F18" s="389"/>
      <c r="L18" s="393"/>
    </row>
    <row r="19" spans="1:12" ht="18.75" customHeight="1" hidden="1">
      <c r="A19" s="394"/>
      <c r="B19" s="392"/>
      <c r="C19" s="387"/>
      <c r="D19" s="388"/>
      <c r="E19" s="389"/>
      <c r="F19" s="389"/>
      <c r="L19" s="395"/>
    </row>
    <row r="20" spans="1:3" ht="40.5" customHeight="1" hidden="1">
      <c r="A20" s="396" t="s">
        <v>598</v>
      </c>
      <c r="B20" s="397">
        <v>5000</v>
      </c>
      <c r="C20" s="387"/>
    </row>
    <row r="21" spans="1:3" ht="18.75" customHeight="1" hidden="1">
      <c r="A21" s="398" t="s">
        <v>599</v>
      </c>
      <c r="B21" s="399">
        <v>5000</v>
      </c>
      <c r="C21" s="387"/>
    </row>
    <row r="22" spans="1:3" ht="18.75" customHeight="1" hidden="1">
      <c r="A22" s="400" t="s">
        <v>600</v>
      </c>
      <c r="B22" s="392"/>
      <c r="C22" s="387"/>
    </row>
    <row r="23" spans="1:3" ht="38.25" customHeight="1" hidden="1">
      <c r="A23" s="401" t="s">
        <v>601</v>
      </c>
      <c r="B23" s="402">
        <v>285645.90477</v>
      </c>
      <c r="C23" s="387"/>
    </row>
    <row r="24" spans="1:3" ht="18.75" customHeight="1" hidden="1">
      <c r="A24" s="403" t="s">
        <v>602</v>
      </c>
      <c r="B24" s="404">
        <v>3994.56</v>
      </c>
      <c r="C24" s="387"/>
    </row>
    <row r="25" spans="1:3" ht="18.75" customHeight="1" hidden="1">
      <c r="A25" s="403" t="s">
        <v>603</v>
      </c>
      <c r="B25" s="404">
        <v>119000</v>
      </c>
      <c r="C25" s="387"/>
    </row>
    <row r="26" spans="1:3" ht="18.75" customHeight="1" hidden="1">
      <c r="A26" s="403" t="s">
        <v>604</v>
      </c>
      <c r="B26" s="404">
        <v>87500</v>
      </c>
      <c r="C26" s="387"/>
    </row>
    <row r="27" spans="1:3" ht="18.75" customHeight="1" hidden="1">
      <c r="A27" s="403" t="s">
        <v>605</v>
      </c>
      <c r="B27" s="404">
        <v>1500</v>
      </c>
      <c r="C27" s="387"/>
    </row>
    <row r="28" spans="1:3" ht="18.75" customHeight="1" hidden="1">
      <c r="A28" s="405" t="s">
        <v>606</v>
      </c>
      <c r="B28" s="406">
        <v>20000</v>
      </c>
      <c r="C28" s="387"/>
    </row>
    <row r="29" spans="1:3" ht="18.75" customHeight="1" hidden="1">
      <c r="A29" s="405" t="s">
        <v>607</v>
      </c>
      <c r="B29" s="406">
        <v>10000</v>
      </c>
      <c r="C29" s="387"/>
    </row>
    <row r="30" spans="1:3" ht="18.75" customHeight="1" hidden="1">
      <c r="A30" s="405" t="s">
        <v>605</v>
      </c>
      <c r="B30" s="406">
        <v>30000</v>
      </c>
      <c r="C30" s="387"/>
    </row>
    <row r="31" spans="1:3" ht="18.75" customHeight="1" hidden="1">
      <c r="A31" s="407" t="s">
        <v>608</v>
      </c>
      <c r="B31" s="408">
        <v>13651.34477</v>
      </c>
      <c r="C31" s="387"/>
    </row>
    <row r="32" spans="2:3" ht="15.75">
      <c r="B32" s="387"/>
      <c r="C32" s="387"/>
    </row>
    <row r="33" spans="2:3" ht="15.75">
      <c r="B33" s="409"/>
      <c r="C33" s="409"/>
    </row>
    <row r="34" s="75" customFormat="1" ht="21.75" customHeight="1"/>
    <row r="35" spans="1:14" ht="15.75">
      <c r="A35" s="634"/>
      <c r="B35" s="635"/>
      <c r="N35" s="265"/>
    </row>
    <row r="36" spans="1:2" ht="15.75">
      <c r="A36" s="410"/>
      <c r="B36" s="411"/>
    </row>
    <row r="38" spans="2:3" ht="15.75">
      <c r="B38" s="412"/>
      <c r="C38" s="412"/>
    </row>
  </sheetData>
  <sheetProtection/>
  <mergeCells count="6">
    <mergeCell ref="A1:N1"/>
    <mergeCell ref="A2:N2"/>
    <mergeCell ref="A3:N3"/>
    <mergeCell ref="A4:N4"/>
    <mergeCell ref="A7:N7"/>
    <mergeCell ref="A35:B35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="77" zoomScaleNormal="77" zoomScalePageLayoutView="0" workbookViewId="0" topLeftCell="A1">
      <selection activeCell="P5" sqref="P5"/>
    </sheetView>
  </sheetViews>
  <sheetFormatPr defaultColWidth="9.00390625" defaultRowHeight="12.75" outlineLevelRow="1" outlineLevelCol="1"/>
  <cols>
    <col min="1" max="1" width="38.625" style="365" customWidth="1"/>
    <col min="2" max="2" width="19.75390625" style="365" hidden="1" customWidth="1" outlineLevel="1"/>
    <col min="3" max="3" width="13.25390625" style="365" hidden="1" customWidth="1" outlineLevel="1"/>
    <col min="4" max="5" width="0" style="365" hidden="1" customWidth="1" outlineLevel="1"/>
    <col min="6" max="6" width="18.25390625" style="365" hidden="1" customWidth="1" outlineLevel="1"/>
    <col min="7" max="11" width="0" style="365" hidden="1" customWidth="1" outlineLevel="1"/>
    <col min="12" max="12" width="0.12890625" style="365" hidden="1" customWidth="1" outlineLevel="1"/>
    <col min="13" max="13" width="16.625" style="365" hidden="1" customWidth="1" outlineLevel="1"/>
    <col min="14" max="14" width="27.375" style="365" customWidth="1" collapsed="1"/>
    <col min="15" max="15" width="17.00390625" style="365" customWidth="1"/>
    <col min="16" max="16384" width="9.125" style="365" customWidth="1"/>
  </cols>
  <sheetData>
    <row r="1" spans="1:15" ht="15.75">
      <c r="A1" s="636" t="s">
        <v>609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</row>
    <row r="2" spans="1:15" ht="15.75">
      <c r="A2" s="636" t="s">
        <v>485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</row>
    <row r="3" spans="1:15" ht="15.75">
      <c r="A3" s="636" t="s">
        <v>134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</row>
    <row r="4" spans="1:15" ht="15.75" outlineLevel="1">
      <c r="A4" s="636" t="s">
        <v>736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</row>
    <row r="5" spans="1:15" ht="15.75" outlineLevel="1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</row>
    <row r="6" ht="21" customHeight="1"/>
    <row r="7" spans="1:15" ht="36.75" customHeight="1">
      <c r="A7" s="633" t="s">
        <v>610</v>
      </c>
      <c r="B7" s="633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</row>
    <row r="8" spans="1:14" ht="18.75" customHeight="1">
      <c r="A8" s="366"/>
      <c r="B8" s="36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22.5" customHeight="1">
      <c r="A9" s="367"/>
      <c r="B9" s="368"/>
      <c r="N9" s="368"/>
    </row>
    <row r="10" spans="1:15" ht="84.75" customHeight="1">
      <c r="A10" s="418"/>
      <c r="B10" s="418" t="s">
        <v>585</v>
      </c>
      <c r="C10" s="419" t="s">
        <v>586</v>
      </c>
      <c r="D10" s="419"/>
      <c r="E10" s="419"/>
      <c r="F10" s="419"/>
      <c r="G10" s="419"/>
      <c r="H10" s="419"/>
      <c r="I10" s="419"/>
      <c r="J10" s="419"/>
      <c r="K10" s="419"/>
      <c r="L10" s="419"/>
      <c r="M10" s="420" t="s">
        <v>493</v>
      </c>
      <c r="N10" s="421" t="s">
        <v>611</v>
      </c>
      <c r="O10" s="422" t="s">
        <v>612</v>
      </c>
    </row>
    <row r="11" spans="1:15" ht="63">
      <c r="A11" s="453" t="s">
        <v>613</v>
      </c>
      <c r="B11" s="423"/>
      <c r="C11" s="377"/>
      <c r="M11" s="424"/>
      <c r="N11" s="421" t="s">
        <v>614</v>
      </c>
      <c r="O11" s="456">
        <v>300</v>
      </c>
    </row>
    <row r="12" spans="1:15" ht="66" customHeight="1">
      <c r="A12" s="453" t="s">
        <v>615</v>
      </c>
      <c r="B12" s="425"/>
      <c r="C12" s="377"/>
      <c r="M12" s="425"/>
      <c r="N12" s="421" t="s">
        <v>614</v>
      </c>
      <c r="O12" s="456">
        <v>55</v>
      </c>
    </row>
    <row r="13" spans="1:15" ht="66" customHeight="1">
      <c r="A13" s="453" t="s">
        <v>616</v>
      </c>
      <c r="B13" s="425"/>
      <c r="C13" s="377"/>
      <c r="M13" s="425"/>
      <c r="N13" s="421" t="s">
        <v>617</v>
      </c>
      <c r="O13" s="456">
        <v>60</v>
      </c>
    </row>
    <row r="14" spans="1:15" ht="64.5" customHeight="1">
      <c r="A14" s="453" t="s">
        <v>618</v>
      </c>
      <c r="B14" s="426"/>
      <c r="C14" s="381"/>
      <c r="G14" s="382"/>
      <c r="L14" s="383"/>
      <c r="M14" s="424"/>
      <c r="N14" s="421" t="s">
        <v>619</v>
      </c>
      <c r="O14" s="456">
        <v>580</v>
      </c>
    </row>
    <row r="15" spans="1:15" ht="37.5" customHeight="1">
      <c r="A15" s="453" t="s">
        <v>620</v>
      </c>
      <c r="B15" s="427"/>
      <c r="C15" s="381"/>
      <c r="L15" s="383"/>
      <c r="M15" s="424"/>
      <c r="N15" s="421" t="s">
        <v>621</v>
      </c>
      <c r="O15" s="456">
        <v>50</v>
      </c>
    </row>
    <row r="16" spans="1:15" ht="18.75" customHeight="1" hidden="1" outlineLevel="1">
      <c r="A16" s="454" t="s">
        <v>595</v>
      </c>
      <c r="B16" s="428"/>
      <c r="C16" s="387"/>
      <c r="D16" s="388"/>
      <c r="E16" s="389"/>
      <c r="F16" s="389"/>
      <c r="L16" s="429"/>
      <c r="O16" s="412"/>
    </row>
    <row r="17" spans="1:15" ht="18.75" customHeight="1" hidden="1">
      <c r="A17" s="455" t="s">
        <v>596</v>
      </c>
      <c r="B17" s="430"/>
      <c r="C17" s="387"/>
      <c r="D17" s="388"/>
      <c r="E17" s="389"/>
      <c r="F17" s="389"/>
      <c r="L17" s="374"/>
      <c r="O17" s="412"/>
    </row>
    <row r="18" spans="1:15" ht="18.75" customHeight="1" hidden="1">
      <c r="A18" s="455" t="s">
        <v>597</v>
      </c>
      <c r="B18" s="430"/>
      <c r="C18" s="387"/>
      <c r="D18" s="388"/>
      <c r="E18" s="389"/>
      <c r="F18" s="389"/>
      <c r="L18" s="374"/>
      <c r="O18" s="412"/>
    </row>
    <row r="19" spans="1:15" ht="18.75" customHeight="1" hidden="1">
      <c r="A19" s="431"/>
      <c r="B19" s="430"/>
      <c r="C19" s="387"/>
      <c r="D19" s="388"/>
      <c r="E19" s="389"/>
      <c r="F19" s="389"/>
      <c r="O19" s="412"/>
    </row>
    <row r="20" spans="1:15" ht="40.5" customHeight="1" hidden="1">
      <c r="A20" s="432" t="s">
        <v>598</v>
      </c>
      <c r="B20" s="433">
        <v>5000</v>
      </c>
      <c r="C20" s="387"/>
      <c r="O20" s="412"/>
    </row>
    <row r="21" spans="1:15" ht="18.75" customHeight="1" hidden="1">
      <c r="A21" s="434" t="s">
        <v>599</v>
      </c>
      <c r="B21" s="435">
        <v>5000</v>
      </c>
      <c r="C21" s="387"/>
      <c r="O21" s="412"/>
    </row>
    <row r="22" spans="1:15" ht="18.75" customHeight="1" hidden="1">
      <c r="A22" s="436" t="s">
        <v>600</v>
      </c>
      <c r="B22" s="430"/>
      <c r="C22" s="387"/>
      <c r="O22" s="412"/>
    </row>
    <row r="23" spans="1:15" ht="38.25" customHeight="1" hidden="1">
      <c r="A23" s="437" t="s">
        <v>601</v>
      </c>
      <c r="B23" s="438">
        <v>285645.90477</v>
      </c>
      <c r="C23" s="387"/>
      <c r="O23" s="412"/>
    </row>
    <row r="24" spans="1:15" ht="18.75" customHeight="1" hidden="1">
      <c r="A24" s="439" t="s">
        <v>602</v>
      </c>
      <c r="B24" s="440">
        <v>3994.56</v>
      </c>
      <c r="C24" s="387"/>
      <c r="O24" s="412"/>
    </row>
    <row r="25" spans="1:15" ht="18.75" customHeight="1" hidden="1">
      <c r="A25" s="439" t="s">
        <v>603</v>
      </c>
      <c r="B25" s="440">
        <v>119000</v>
      </c>
      <c r="C25" s="387"/>
      <c r="O25" s="412"/>
    </row>
    <row r="26" spans="1:15" ht="18.75" customHeight="1" hidden="1">
      <c r="A26" s="439" t="s">
        <v>604</v>
      </c>
      <c r="B26" s="440">
        <v>87500</v>
      </c>
      <c r="C26" s="387"/>
      <c r="O26" s="412"/>
    </row>
    <row r="27" spans="1:15" ht="18.75" customHeight="1" hidden="1">
      <c r="A27" s="439" t="s">
        <v>605</v>
      </c>
      <c r="B27" s="440">
        <v>1500</v>
      </c>
      <c r="C27" s="387"/>
      <c r="O27" s="412"/>
    </row>
    <row r="28" spans="1:15" ht="18.75" customHeight="1" hidden="1">
      <c r="A28" s="441" t="s">
        <v>606</v>
      </c>
      <c r="B28" s="442">
        <v>20000</v>
      </c>
      <c r="C28" s="387"/>
      <c r="O28" s="412"/>
    </row>
    <row r="29" spans="1:15" ht="18.75" customHeight="1" hidden="1">
      <c r="A29" s="441" t="s">
        <v>607</v>
      </c>
      <c r="B29" s="442">
        <v>10000</v>
      </c>
      <c r="C29" s="387"/>
      <c r="O29" s="412"/>
    </row>
    <row r="30" spans="1:15" ht="18.75" customHeight="1" hidden="1">
      <c r="A30" s="441" t="s">
        <v>605</v>
      </c>
      <c r="B30" s="442">
        <v>30000</v>
      </c>
      <c r="C30" s="387"/>
      <c r="O30" s="412"/>
    </row>
    <row r="31" spans="1:15" ht="18.75" customHeight="1" hidden="1">
      <c r="A31" s="443" t="s">
        <v>608</v>
      </c>
      <c r="B31" s="442">
        <v>13651.34477</v>
      </c>
      <c r="C31" s="387"/>
      <c r="O31" s="412"/>
    </row>
    <row r="32" spans="1:15" ht="22.5" customHeight="1">
      <c r="A32" s="444" t="s">
        <v>101</v>
      </c>
      <c r="B32" s="445"/>
      <c r="C32" s="446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57">
        <f>O11+O12+O13+O14+O15</f>
        <v>1045</v>
      </c>
    </row>
    <row r="33" spans="1:15" ht="18.75" customHeight="1">
      <c r="A33" s="448"/>
      <c r="B33" s="449"/>
      <c r="C33" s="450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2"/>
    </row>
    <row r="34" spans="1:15" ht="18.75" customHeight="1">
      <c r="A34" s="448"/>
      <c r="B34" s="449"/>
      <c r="C34" s="450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2"/>
    </row>
    <row r="35" s="75" customFormat="1" ht="21.75" customHeight="1"/>
    <row r="36" spans="1:15" ht="15.75">
      <c r="A36" s="634"/>
      <c r="B36" s="635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265"/>
    </row>
    <row r="37" spans="1:2" ht="15.75">
      <c r="A37" s="410"/>
      <c r="B37" s="411"/>
    </row>
    <row r="39" spans="2:3" ht="15.75">
      <c r="B39" s="412"/>
      <c r="C39" s="412"/>
    </row>
  </sheetData>
  <sheetProtection/>
  <mergeCells count="6">
    <mergeCell ref="A1:O1"/>
    <mergeCell ref="A2:O2"/>
    <mergeCell ref="A3:O3"/>
    <mergeCell ref="A4:O4"/>
    <mergeCell ref="A7:O7"/>
    <mergeCell ref="A36:N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="79" zoomScaleNormal="79" zoomScalePageLayoutView="0" workbookViewId="0" topLeftCell="C1">
      <selection activeCell="A8" sqref="A8:G8"/>
    </sheetView>
  </sheetViews>
  <sheetFormatPr defaultColWidth="9.00390625" defaultRowHeight="12.75" outlineLevelCol="1"/>
  <cols>
    <col min="1" max="1" width="6.25390625" style="467" customWidth="1"/>
    <col min="2" max="2" width="24.25390625" style="469" hidden="1" customWidth="1" outlineLevel="1"/>
    <col min="3" max="3" width="84.25390625" style="459" customWidth="1" collapsed="1"/>
    <col min="4" max="4" width="11.75390625" style="459" customWidth="1"/>
    <col min="5" max="5" width="12.125" style="459" customWidth="1"/>
    <col min="6" max="6" width="10.25390625" style="459" customWidth="1"/>
    <col min="7" max="7" width="12.75390625" style="459" customWidth="1"/>
    <col min="8" max="16384" width="9.125" style="459" customWidth="1"/>
  </cols>
  <sheetData>
    <row r="1" spans="1:7" ht="15.75">
      <c r="A1" s="496"/>
      <c r="B1" s="496"/>
      <c r="C1" s="497"/>
      <c r="D1" s="497"/>
      <c r="E1" s="497"/>
      <c r="F1" s="642" t="s">
        <v>622</v>
      </c>
      <c r="G1" s="642"/>
    </row>
    <row r="2" spans="1:7" ht="15.75">
      <c r="A2" s="496"/>
      <c r="B2" s="496"/>
      <c r="C2" s="497"/>
      <c r="D2" s="642" t="s">
        <v>485</v>
      </c>
      <c r="E2" s="642"/>
      <c r="F2" s="642"/>
      <c r="G2" s="642"/>
    </row>
    <row r="3" spans="1:7" ht="15.75">
      <c r="A3" s="496"/>
      <c r="B3" s="496"/>
      <c r="C3" s="497"/>
      <c r="D3" s="642" t="s">
        <v>134</v>
      </c>
      <c r="E3" s="642"/>
      <c r="F3" s="642"/>
      <c r="G3" s="642"/>
    </row>
    <row r="4" spans="1:7" ht="15.75">
      <c r="A4" s="643" t="s">
        <v>736</v>
      </c>
      <c r="B4" s="643"/>
      <c r="C4" s="599"/>
      <c r="D4" s="599"/>
      <c r="E4" s="599"/>
      <c r="F4" s="599"/>
      <c r="G4" s="599"/>
    </row>
    <row r="5" spans="1:7" ht="15.75">
      <c r="A5" s="637" t="s">
        <v>623</v>
      </c>
      <c r="B5" s="637"/>
      <c r="C5" s="637"/>
      <c r="D5" s="637"/>
      <c r="E5" s="637"/>
      <c r="F5" s="637"/>
      <c r="G5" s="637"/>
    </row>
    <row r="6" spans="1:7" ht="15.75">
      <c r="A6" s="637" t="s">
        <v>624</v>
      </c>
      <c r="B6" s="637"/>
      <c r="C6" s="637"/>
      <c r="D6" s="637"/>
      <c r="E6" s="637"/>
      <c r="F6" s="637"/>
      <c r="G6" s="637"/>
    </row>
    <row r="7" spans="1:7" ht="15.75">
      <c r="A7" s="637" t="s">
        <v>625</v>
      </c>
      <c r="B7" s="637"/>
      <c r="C7" s="637"/>
      <c r="D7" s="637"/>
      <c r="E7" s="637"/>
      <c r="F7" s="637"/>
      <c r="G7" s="637"/>
    </row>
    <row r="8" spans="1:7" ht="15.75">
      <c r="A8" s="637" t="s">
        <v>626</v>
      </c>
      <c r="B8" s="637"/>
      <c r="C8" s="637"/>
      <c r="D8" s="637"/>
      <c r="E8" s="637"/>
      <c r="F8" s="637"/>
      <c r="G8" s="637"/>
    </row>
    <row r="9" spans="1:7" ht="17.25" customHeight="1">
      <c r="A9" s="460"/>
      <c r="B9" s="461"/>
      <c r="C9" s="460"/>
      <c r="D9" s="460"/>
      <c r="E9" s="460"/>
      <c r="F9" s="460"/>
      <c r="G9" s="460" t="s">
        <v>480</v>
      </c>
    </row>
    <row r="10" spans="1:7" s="462" customFormat="1" ht="77.25" customHeight="1">
      <c r="A10" s="470" t="s">
        <v>627</v>
      </c>
      <c r="B10" s="470"/>
      <c r="C10" s="470" t="s">
        <v>194</v>
      </c>
      <c r="D10" s="470" t="s">
        <v>628</v>
      </c>
      <c r="E10" s="470" t="s">
        <v>629</v>
      </c>
      <c r="F10" s="470" t="s">
        <v>630</v>
      </c>
      <c r="G10" s="470" t="s">
        <v>631</v>
      </c>
    </row>
    <row r="11" spans="1:7" s="462" customFormat="1" ht="17.25" customHeight="1">
      <c r="A11" s="470">
        <v>1</v>
      </c>
      <c r="B11" s="470"/>
      <c r="C11" s="470">
        <v>2</v>
      </c>
      <c r="D11" s="470">
        <v>3</v>
      </c>
      <c r="E11" s="470">
        <v>4</v>
      </c>
      <c r="F11" s="470">
        <v>5</v>
      </c>
      <c r="G11" s="470">
        <v>6</v>
      </c>
    </row>
    <row r="12" spans="1:7" ht="14.25" customHeight="1">
      <c r="A12" s="471" t="s">
        <v>632</v>
      </c>
      <c r="B12" s="471"/>
      <c r="C12" s="472" t="s">
        <v>633</v>
      </c>
      <c r="D12" s="473">
        <f>D13+D19</f>
        <v>71704</v>
      </c>
      <c r="E12" s="473">
        <f>E13</f>
        <v>0</v>
      </c>
      <c r="F12" s="473">
        <f>F13</f>
        <v>0</v>
      </c>
      <c r="G12" s="473">
        <f>SUM(D12:F12)</f>
        <v>71704</v>
      </c>
    </row>
    <row r="13" spans="1:7" s="463" customFormat="1" ht="30">
      <c r="A13" s="474" t="s">
        <v>632</v>
      </c>
      <c r="B13" s="474"/>
      <c r="C13" s="475" t="s">
        <v>634</v>
      </c>
      <c r="D13" s="476">
        <f>D15+D17</f>
        <v>67430</v>
      </c>
      <c r="E13" s="476">
        <f>E15+E17+E37+E19+E38</f>
        <v>0</v>
      </c>
      <c r="F13" s="476">
        <f>F15+F17+F37+F19+F38</f>
        <v>0</v>
      </c>
      <c r="G13" s="476">
        <f>SUM(D13:F13)</f>
        <v>67430</v>
      </c>
    </row>
    <row r="14" spans="1:7" s="463" customFormat="1" ht="14.25" customHeight="1">
      <c r="A14" s="474"/>
      <c r="B14" s="474"/>
      <c r="C14" s="477" t="s">
        <v>490</v>
      </c>
      <c r="D14" s="476"/>
      <c r="E14" s="476"/>
      <c r="F14" s="476"/>
      <c r="G14" s="476"/>
    </row>
    <row r="15" spans="1:7" s="464" customFormat="1" ht="23.25" customHeight="1">
      <c r="A15" s="478" t="s">
        <v>635</v>
      </c>
      <c r="B15" s="478"/>
      <c r="C15" s="479" t="s">
        <v>636</v>
      </c>
      <c r="D15" s="480">
        <f>D16</f>
        <v>30000</v>
      </c>
      <c r="E15" s="480"/>
      <c r="F15" s="480"/>
      <c r="G15" s="480">
        <f>SUM(D15:F15)</f>
        <v>30000</v>
      </c>
    </row>
    <row r="16" spans="1:7" s="465" customFormat="1" ht="36" customHeight="1">
      <c r="A16" s="478" t="s">
        <v>637</v>
      </c>
      <c r="B16" s="478" t="s">
        <v>638</v>
      </c>
      <c r="C16" s="479" t="s">
        <v>639</v>
      </c>
      <c r="D16" s="480">
        <v>30000</v>
      </c>
      <c r="E16" s="480"/>
      <c r="F16" s="480"/>
      <c r="G16" s="480">
        <f>SUM(D16:F16)</f>
        <v>30000</v>
      </c>
    </row>
    <row r="17" spans="1:7" s="464" customFormat="1" ht="50.25" customHeight="1">
      <c r="A17" s="478" t="s">
        <v>640</v>
      </c>
      <c r="B17" s="478"/>
      <c r="C17" s="479" t="s">
        <v>641</v>
      </c>
      <c r="D17" s="480">
        <f>SUM(D18:D18)</f>
        <v>37430</v>
      </c>
      <c r="E17" s="480">
        <f>SUM(E18:E18)</f>
        <v>0</v>
      </c>
      <c r="F17" s="480">
        <f>SUM(F18:F18)</f>
        <v>0</v>
      </c>
      <c r="G17" s="480">
        <f>SUM(G18:G18)</f>
        <v>37430</v>
      </c>
    </row>
    <row r="18" spans="1:7" ht="20.25" customHeight="1">
      <c r="A18" s="478" t="s">
        <v>642</v>
      </c>
      <c r="B18" s="478" t="s">
        <v>643</v>
      </c>
      <c r="C18" s="67" t="s">
        <v>644</v>
      </c>
      <c r="D18" s="481">
        <v>37430</v>
      </c>
      <c r="E18" s="481"/>
      <c r="F18" s="481"/>
      <c r="G18" s="481">
        <f>SUM(D18:F18)</f>
        <v>37430</v>
      </c>
    </row>
    <row r="19" spans="1:7" ht="30">
      <c r="A19" s="478" t="s">
        <v>645</v>
      </c>
      <c r="B19" s="478" t="s">
        <v>646</v>
      </c>
      <c r="C19" s="479" t="s">
        <v>647</v>
      </c>
      <c r="D19" s="481">
        <v>4274</v>
      </c>
      <c r="E19" s="481"/>
      <c r="F19" s="481"/>
      <c r="G19" s="481">
        <f>SUM(D19:F19)</f>
        <v>4274</v>
      </c>
    </row>
    <row r="20" spans="1:7" ht="16.5" customHeight="1">
      <c r="A20" s="471">
        <v>2</v>
      </c>
      <c r="B20" s="471"/>
      <c r="C20" s="472" t="s">
        <v>648</v>
      </c>
      <c r="D20" s="473">
        <f>D21++D22+D34</f>
        <v>34252</v>
      </c>
      <c r="E20" s="473">
        <f>E21++E22</f>
        <v>0</v>
      </c>
      <c r="F20" s="473">
        <f>F21++F22+F34</f>
        <v>77920</v>
      </c>
      <c r="G20" s="473">
        <f>SUM(D20:F20)</f>
        <v>112172</v>
      </c>
    </row>
    <row r="21" spans="1:7" ht="34.5" customHeight="1">
      <c r="A21" s="482" t="s">
        <v>649</v>
      </c>
      <c r="B21" s="482" t="s">
        <v>650</v>
      </c>
      <c r="C21" s="68" t="s">
        <v>651</v>
      </c>
      <c r="D21" s="483">
        <v>10000</v>
      </c>
      <c r="E21" s="483"/>
      <c r="F21" s="483"/>
      <c r="G21" s="483">
        <f>SUM(D21:F21)</f>
        <v>10000</v>
      </c>
    </row>
    <row r="22" spans="1:7" ht="15">
      <c r="A22" s="478" t="s">
        <v>652</v>
      </c>
      <c r="B22" s="478"/>
      <c r="C22" s="68" t="s">
        <v>653</v>
      </c>
      <c r="D22" s="484">
        <f>SUM(D24:D33)</f>
        <v>24252</v>
      </c>
      <c r="E22" s="484">
        <f>SUM(E24:E33)</f>
        <v>0</v>
      </c>
      <c r="F22" s="484">
        <f>SUM(F24:F33)</f>
        <v>0</v>
      </c>
      <c r="G22" s="484">
        <f>SUM(G24:G33)</f>
        <v>24252</v>
      </c>
    </row>
    <row r="23" spans="1:7" s="463" customFormat="1" ht="12" customHeight="1">
      <c r="A23" s="474"/>
      <c r="B23" s="474"/>
      <c r="C23" s="477" t="s">
        <v>490</v>
      </c>
      <c r="D23" s="476"/>
      <c r="E23" s="476"/>
      <c r="F23" s="476"/>
      <c r="G23" s="476"/>
    </row>
    <row r="24" spans="1:7" ht="23.25" customHeight="1">
      <c r="A24" s="482" t="s">
        <v>654</v>
      </c>
      <c r="B24" s="482" t="s">
        <v>655</v>
      </c>
      <c r="C24" s="479" t="s">
        <v>656</v>
      </c>
      <c r="D24" s="483">
        <v>1960</v>
      </c>
      <c r="E24" s="483"/>
      <c r="F24" s="483"/>
      <c r="G24" s="484">
        <f aca="true" t="shared" si="0" ref="G24:G50">SUM(D24:F24)</f>
        <v>1960</v>
      </c>
    </row>
    <row r="25" spans="1:7" ht="22.5" customHeight="1">
      <c r="A25" s="482" t="s">
        <v>657</v>
      </c>
      <c r="B25" s="482" t="s">
        <v>658</v>
      </c>
      <c r="C25" s="479" t="s">
        <v>659</v>
      </c>
      <c r="D25" s="485">
        <v>730</v>
      </c>
      <c r="E25" s="483"/>
      <c r="F25" s="486"/>
      <c r="G25" s="484">
        <f t="shared" si="0"/>
        <v>730</v>
      </c>
    </row>
    <row r="26" spans="1:7" ht="30">
      <c r="A26" s="482" t="s">
        <v>660</v>
      </c>
      <c r="B26" s="482" t="s">
        <v>661</v>
      </c>
      <c r="C26" s="68" t="s">
        <v>662</v>
      </c>
      <c r="D26" s="483">
        <v>2212</v>
      </c>
      <c r="E26" s="483"/>
      <c r="F26" s="483"/>
      <c r="G26" s="483">
        <f t="shared" si="0"/>
        <v>2212</v>
      </c>
    </row>
    <row r="27" spans="1:7" ht="30">
      <c r="A27" s="482" t="s">
        <v>663</v>
      </c>
      <c r="B27" s="482" t="s">
        <v>664</v>
      </c>
      <c r="C27" s="479" t="s">
        <v>665</v>
      </c>
      <c r="D27" s="483">
        <v>4200</v>
      </c>
      <c r="E27" s="483"/>
      <c r="F27" s="483"/>
      <c r="G27" s="484">
        <f t="shared" si="0"/>
        <v>4200</v>
      </c>
    </row>
    <row r="28" spans="1:7" ht="34.5" customHeight="1">
      <c r="A28" s="482" t="s">
        <v>666</v>
      </c>
      <c r="B28" s="482" t="s">
        <v>667</v>
      </c>
      <c r="C28" s="487" t="s">
        <v>668</v>
      </c>
      <c r="D28" s="483">
        <v>2690</v>
      </c>
      <c r="E28" s="483"/>
      <c r="F28" s="483"/>
      <c r="G28" s="484">
        <f t="shared" si="0"/>
        <v>2690</v>
      </c>
    </row>
    <row r="29" spans="1:7" ht="37.5" customHeight="1">
      <c r="A29" s="482" t="s">
        <v>669</v>
      </c>
      <c r="B29" s="482" t="s">
        <v>670</v>
      </c>
      <c r="C29" s="479" t="s">
        <v>671</v>
      </c>
      <c r="D29" s="481">
        <v>5020</v>
      </c>
      <c r="E29" s="483"/>
      <c r="F29" s="483"/>
      <c r="G29" s="484">
        <f t="shared" si="0"/>
        <v>5020</v>
      </c>
    </row>
    <row r="30" spans="1:7" ht="34.5" customHeight="1">
      <c r="A30" s="482" t="s">
        <v>672</v>
      </c>
      <c r="B30" s="482" t="s">
        <v>673</v>
      </c>
      <c r="C30" s="479" t="s">
        <v>674</v>
      </c>
      <c r="D30" s="483">
        <v>3240</v>
      </c>
      <c r="E30" s="483"/>
      <c r="F30" s="483"/>
      <c r="G30" s="484">
        <f t="shared" si="0"/>
        <v>3240</v>
      </c>
    </row>
    <row r="31" spans="1:7" ht="25.5" customHeight="1">
      <c r="A31" s="482" t="s">
        <v>675</v>
      </c>
      <c r="B31" s="482" t="s">
        <v>676</v>
      </c>
      <c r="C31" s="68" t="s">
        <v>677</v>
      </c>
      <c r="D31" s="483">
        <v>2000</v>
      </c>
      <c r="E31" s="488"/>
      <c r="F31" s="488"/>
      <c r="G31" s="483">
        <f t="shared" si="0"/>
        <v>2000</v>
      </c>
    </row>
    <row r="32" spans="1:7" ht="30">
      <c r="A32" s="482" t="s">
        <v>678</v>
      </c>
      <c r="B32" s="482" t="s">
        <v>676</v>
      </c>
      <c r="C32" s="68" t="s">
        <v>679</v>
      </c>
      <c r="D32" s="483">
        <v>2000</v>
      </c>
      <c r="E32" s="483"/>
      <c r="F32" s="483"/>
      <c r="G32" s="483">
        <f t="shared" si="0"/>
        <v>2000</v>
      </c>
    </row>
    <row r="33" spans="1:7" ht="30">
      <c r="A33" s="482" t="s">
        <v>680</v>
      </c>
      <c r="B33" s="482"/>
      <c r="C33" s="68" t="s">
        <v>681</v>
      </c>
      <c r="D33" s="483">
        <v>200</v>
      </c>
      <c r="E33" s="483"/>
      <c r="F33" s="483"/>
      <c r="G33" s="483">
        <f t="shared" si="0"/>
        <v>200</v>
      </c>
    </row>
    <row r="34" spans="1:7" ht="30">
      <c r="A34" s="478" t="s">
        <v>682</v>
      </c>
      <c r="B34" s="482" t="s">
        <v>683</v>
      </c>
      <c r="C34" s="68" t="s">
        <v>684</v>
      </c>
      <c r="D34" s="483"/>
      <c r="E34" s="483"/>
      <c r="F34" s="483">
        <v>77920</v>
      </c>
      <c r="G34" s="483">
        <f t="shared" si="0"/>
        <v>77920</v>
      </c>
    </row>
    <row r="35" spans="1:7" ht="14.25" customHeight="1">
      <c r="A35" s="471">
        <v>3</v>
      </c>
      <c r="B35" s="471"/>
      <c r="C35" s="472" t="s">
        <v>685</v>
      </c>
      <c r="D35" s="473">
        <f>SUM(D36:D38)</f>
        <v>8360</v>
      </c>
      <c r="E35" s="473">
        <f>SUM(E36)</f>
        <v>0</v>
      </c>
      <c r="F35" s="473">
        <f>SUM(F36)</f>
        <v>0</v>
      </c>
      <c r="G35" s="473">
        <f t="shared" si="0"/>
        <v>8360</v>
      </c>
    </row>
    <row r="36" spans="1:7" ht="20.25" customHeight="1">
      <c r="A36" s="478" t="s">
        <v>686</v>
      </c>
      <c r="B36" s="478"/>
      <c r="C36" s="479" t="s">
        <v>687</v>
      </c>
      <c r="D36" s="481">
        <v>2360</v>
      </c>
      <c r="E36" s="481"/>
      <c r="F36" s="481"/>
      <c r="G36" s="481">
        <f t="shared" si="0"/>
        <v>2360</v>
      </c>
    </row>
    <row r="37" spans="1:7" ht="30">
      <c r="A37" s="478" t="s">
        <v>688</v>
      </c>
      <c r="B37" s="478" t="s">
        <v>689</v>
      </c>
      <c r="C37" s="68" t="s">
        <v>690</v>
      </c>
      <c r="D37" s="481">
        <v>4000</v>
      </c>
      <c r="E37" s="481"/>
      <c r="F37" s="481"/>
      <c r="G37" s="481">
        <f t="shared" si="0"/>
        <v>4000</v>
      </c>
    </row>
    <row r="38" spans="1:7" ht="18.75" customHeight="1">
      <c r="A38" s="478" t="s">
        <v>691</v>
      </c>
      <c r="B38" s="478" t="s">
        <v>689</v>
      </c>
      <c r="C38" s="479" t="s">
        <v>692</v>
      </c>
      <c r="D38" s="481">
        <v>2000</v>
      </c>
      <c r="E38" s="481"/>
      <c r="F38" s="481"/>
      <c r="G38" s="481">
        <f t="shared" si="0"/>
        <v>2000</v>
      </c>
    </row>
    <row r="39" spans="1:7" ht="14.25" customHeight="1">
      <c r="A39" s="471">
        <v>4</v>
      </c>
      <c r="B39" s="471"/>
      <c r="C39" s="472" t="s">
        <v>693</v>
      </c>
      <c r="D39" s="473">
        <f>D40+D43</f>
        <v>78774.1</v>
      </c>
      <c r="E39" s="473">
        <f>E40+E43</f>
        <v>4700</v>
      </c>
      <c r="F39" s="473">
        <f>F40+F43</f>
        <v>0</v>
      </c>
      <c r="G39" s="473">
        <f t="shared" si="0"/>
        <v>83474.1</v>
      </c>
    </row>
    <row r="40" spans="1:7" ht="14.25" customHeight="1">
      <c r="A40" s="478" t="s">
        <v>694</v>
      </c>
      <c r="B40" s="478"/>
      <c r="C40" s="479" t="s">
        <v>695</v>
      </c>
      <c r="D40" s="483">
        <f>SUM(D41:D42)</f>
        <v>400</v>
      </c>
      <c r="E40" s="483">
        <f>SUM(E41:E42)</f>
        <v>4700</v>
      </c>
      <c r="F40" s="483">
        <f>SUM(F41:F42)</f>
        <v>0</v>
      </c>
      <c r="G40" s="483">
        <f t="shared" si="0"/>
        <v>5100</v>
      </c>
    </row>
    <row r="41" spans="1:7" s="466" customFormat="1" ht="14.25" customHeight="1">
      <c r="A41" s="478" t="s">
        <v>696</v>
      </c>
      <c r="B41" s="478" t="s">
        <v>697</v>
      </c>
      <c r="C41" s="479" t="s">
        <v>698</v>
      </c>
      <c r="D41" s="483">
        <v>200</v>
      </c>
      <c r="E41" s="484">
        <v>2600</v>
      </c>
      <c r="F41" s="483"/>
      <c r="G41" s="483">
        <f t="shared" si="0"/>
        <v>2800</v>
      </c>
    </row>
    <row r="42" spans="1:7" s="466" customFormat="1" ht="19.5" customHeight="1">
      <c r="A42" s="478" t="s">
        <v>699</v>
      </c>
      <c r="B42" s="478" t="s">
        <v>697</v>
      </c>
      <c r="C42" s="479" t="s">
        <v>700</v>
      </c>
      <c r="D42" s="483">
        <v>200</v>
      </c>
      <c r="E42" s="484">
        <v>2100</v>
      </c>
      <c r="F42" s="483"/>
      <c r="G42" s="483">
        <f t="shared" si="0"/>
        <v>2300</v>
      </c>
    </row>
    <row r="43" spans="1:7" ht="14.25" customHeight="1">
      <c r="A43" s="478" t="s">
        <v>701</v>
      </c>
      <c r="B43" s="478" t="s">
        <v>702</v>
      </c>
      <c r="C43" s="479" t="s">
        <v>703</v>
      </c>
      <c r="D43" s="483">
        <f>38374.1+40000</f>
        <v>78374.1</v>
      </c>
      <c r="E43" s="483"/>
      <c r="F43" s="483"/>
      <c r="G43" s="483">
        <f t="shared" si="0"/>
        <v>78374.1</v>
      </c>
    </row>
    <row r="44" spans="1:7" ht="21" customHeight="1">
      <c r="A44" s="471">
        <v>5</v>
      </c>
      <c r="B44" s="471"/>
      <c r="C44" s="489" t="s">
        <v>704</v>
      </c>
      <c r="D44" s="473">
        <f>D45</f>
        <v>500.3</v>
      </c>
      <c r="E44" s="473">
        <v>0</v>
      </c>
      <c r="F44" s="473">
        <v>0</v>
      </c>
      <c r="G44" s="473">
        <f t="shared" si="0"/>
        <v>500.3</v>
      </c>
    </row>
    <row r="45" spans="1:7" ht="16.5" customHeight="1">
      <c r="A45" s="287"/>
      <c r="B45" s="287"/>
      <c r="C45" s="68" t="s">
        <v>705</v>
      </c>
      <c r="D45" s="484">
        <v>500.3</v>
      </c>
      <c r="E45" s="484"/>
      <c r="F45" s="484"/>
      <c r="G45" s="484">
        <f t="shared" si="0"/>
        <v>500.3</v>
      </c>
    </row>
    <row r="46" spans="1:7" ht="14.25">
      <c r="A46" s="471">
        <v>6</v>
      </c>
      <c r="B46" s="471"/>
      <c r="C46" s="472" t="s">
        <v>706</v>
      </c>
      <c r="D46" s="473">
        <f>D47+D48+D51</f>
        <v>12999.8</v>
      </c>
      <c r="E46" s="473">
        <f>E47+E48+E51</f>
        <v>27435</v>
      </c>
      <c r="F46" s="473">
        <f>F47+F48+F51</f>
        <v>0</v>
      </c>
      <c r="G46" s="473">
        <f t="shared" si="0"/>
        <v>40434.8</v>
      </c>
    </row>
    <row r="47" spans="1:7" ht="26.25" customHeight="1">
      <c r="A47" s="478" t="s">
        <v>707</v>
      </c>
      <c r="B47" s="478" t="s">
        <v>708</v>
      </c>
      <c r="C47" s="479" t="s">
        <v>709</v>
      </c>
      <c r="D47" s="481">
        <v>7500</v>
      </c>
      <c r="E47" s="481"/>
      <c r="F47" s="481"/>
      <c r="G47" s="481">
        <f t="shared" si="0"/>
        <v>7500</v>
      </c>
    </row>
    <row r="48" spans="1:7" ht="14.25" customHeight="1">
      <c r="A48" s="478" t="s">
        <v>710</v>
      </c>
      <c r="B48" s="478"/>
      <c r="C48" s="479" t="s">
        <v>711</v>
      </c>
      <c r="D48" s="481">
        <f>SUM(D49:D50)</f>
        <v>4599.8</v>
      </c>
      <c r="E48" s="481">
        <f>SUM(E49:E50)</f>
        <v>0</v>
      </c>
      <c r="F48" s="481">
        <f>SUM(F49:F50)</f>
        <v>0</v>
      </c>
      <c r="G48" s="490">
        <f t="shared" si="0"/>
        <v>4599.8</v>
      </c>
    </row>
    <row r="49" spans="1:7" s="466" customFormat="1" ht="21.75" customHeight="1">
      <c r="A49" s="478" t="s">
        <v>712</v>
      </c>
      <c r="B49" s="478" t="s">
        <v>713</v>
      </c>
      <c r="C49" s="68" t="s">
        <v>714</v>
      </c>
      <c r="D49" s="481">
        <v>2185</v>
      </c>
      <c r="E49" s="481"/>
      <c r="F49" s="490"/>
      <c r="G49" s="490">
        <f t="shared" si="0"/>
        <v>2185</v>
      </c>
    </row>
    <row r="50" spans="1:7" s="466" customFormat="1" ht="21.75" customHeight="1">
      <c r="A50" s="478" t="s">
        <v>715</v>
      </c>
      <c r="B50" s="478" t="s">
        <v>713</v>
      </c>
      <c r="C50" s="68" t="s">
        <v>716</v>
      </c>
      <c r="D50" s="481">
        <v>2414.8</v>
      </c>
      <c r="E50" s="481"/>
      <c r="F50" s="490"/>
      <c r="G50" s="490">
        <f t="shared" si="0"/>
        <v>2414.8</v>
      </c>
    </row>
    <row r="51" spans="1:7" ht="14.25" customHeight="1">
      <c r="A51" s="478" t="s">
        <v>717</v>
      </c>
      <c r="B51" s="478"/>
      <c r="C51" s="68" t="s">
        <v>718</v>
      </c>
      <c r="D51" s="481">
        <f>SUM(D52:D57)</f>
        <v>900</v>
      </c>
      <c r="E51" s="481">
        <f>SUM(E52:E57)</f>
        <v>27435</v>
      </c>
      <c r="F51" s="481">
        <f>SUM(F52:F57)</f>
        <v>0</v>
      </c>
      <c r="G51" s="481">
        <f>SUM(G52:G57)</f>
        <v>28335</v>
      </c>
    </row>
    <row r="52" spans="1:7" s="466" customFormat="1" ht="14.25" customHeight="1">
      <c r="A52" s="478" t="s">
        <v>719</v>
      </c>
      <c r="B52" s="478" t="s">
        <v>713</v>
      </c>
      <c r="C52" s="68" t="s">
        <v>720</v>
      </c>
      <c r="D52" s="481">
        <v>200</v>
      </c>
      <c r="E52" s="491">
        <v>3100</v>
      </c>
      <c r="F52" s="481"/>
      <c r="G52" s="481">
        <f aca="true" t="shared" si="1" ref="G52:G58">SUM(D52:F52)</f>
        <v>3300</v>
      </c>
    </row>
    <row r="53" spans="1:7" s="466" customFormat="1" ht="14.25" customHeight="1">
      <c r="A53" s="478" t="s">
        <v>721</v>
      </c>
      <c r="B53" s="478" t="s">
        <v>713</v>
      </c>
      <c r="C53" s="68" t="s">
        <v>722</v>
      </c>
      <c r="D53" s="481"/>
      <c r="E53" s="491">
        <v>2874</v>
      </c>
      <c r="F53" s="481"/>
      <c r="G53" s="481">
        <f t="shared" si="1"/>
        <v>2874</v>
      </c>
    </row>
    <row r="54" spans="1:7" s="466" customFormat="1" ht="14.25" customHeight="1">
      <c r="A54" s="478" t="s">
        <v>723</v>
      </c>
      <c r="B54" s="478" t="s">
        <v>713</v>
      </c>
      <c r="C54" s="68" t="s">
        <v>724</v>
      </c>
      <c r="D54" s="481">
        <v>100</v>
      </c>
      <c r="E54" s="491">
        <v>300</v>
      </c>
      <c r="F54" s="481"/>
      <c r="G54" s="481">
        <f t="shared" si="1"/>
        <v>400</v>
      </c>
    </row>
    <row r="55" spans="1:7" s="466" customFormat="1" ht="27" customHeight="1">
      <c r="A55" s="478" t="s">
        <v>725</v>
      </c>
      <c r="B55" s="478" t="s">
        <v>713</v>
      </c>
      <c r="C55" s="68" t="s">
        <v>726</v>
      </c>
      <c r="D55" s="481">
        <v>200</v>
      </c>
      <c r="E55" s="491">
        <v>2400</v>
      </c>
      <c r="F55" s="481"/>
      <c r="G55" s="481">
        <f t="shared" si="1"/>
        <v>2600</v>
      </c>
    </row>
    <row r="56" spans="1:7" s="466" customFormat="1" ht="14.25" customHeight="1">
      <c r="A56" s="478" t="s">
        <v>727</v>
      </c>
      <c r="B56" s="478" t="s">
        <v>713</v>
      </c>
      <c r="C56" s="68" t="s">
        <v>728</v>
      </c>
      <c r="D56" s="481">
        <v>200</v>
      </c>
      <c r="E56" s="491">
        <v>10230</v>
      </c>
      <c r="F56" s="481"/>
      <c r="G56" s="481">
        <f t="shared" si="1"/>
        <v>10430</v>
      </c>
    </row>
    <row r="57" spans="1:7" s="466" customFormat="1" ht="14.25" customHeight="1" thickBot="1">
      <c r="A57" s="478" t="s">
        <v>729</v>
      </c>
      <c r="B57" s="478" t="s">
        <v>713</v>
      </c>
      <c r="C57" s="68" t="s">
        <v>730</v>
      </c>
      <c r="D57" s="481">
        <v>200</v>
      </c>
      <c r="E57" s="491">
        <v>8531</v>
      </c>
      <c r="F57" s="481"/>
      <c r="G57" s="481">
        <f t="shared" si="1"/>
        <v>8731</v>
      </c>
    </row>
    <row r="58" spans="1:7" s="465" customFormat="1" ht="15" customHeight="1" thickBot="1">
      <c r="A58" s="638" t="s">
        <v>731</v>
      </c>
      <c r="B58" s="639"/>
      <c r="C58" s="640"/>
      <c r="D58" s="492">
        <f>D12+D20+D35+D39+D44+D46</f>
        <v>206590.19999999998</v>
      </c>
      <c r="E58" s="493">
        <f>E12+E20+E35+E39+E44+E46</f>
        <v>32135</v>
      </c>
      <c r="F58" s="493">
        <f>F12+F20+F35+F39+F44+F46</f>
        <v>77920</v>
      </c>
      <c r="G58" s="494">
        <f t="shared" si="1"/>
        <v>316645.19999999995</v>
      </c>
    </row>
    <row r="59" spans="1:14" ht="32.25" customHeight="1">
      <c r="A59" s="641"/>
      <c r="B59" s="641"/>
      <c r="C59" s="641"/>
      <c r="D59" s="495"/>
      <c r="E59" s="495"/>
      <c r="F59" s="495"/>
      <c r="G59" s="495"/>
      <c r="H59" s="458"/>
      <c r="I59" s="458"/>
      <c r="J59" s="458"/>
      <c r="K59" s="458"/>
      <c r="L59" s="458"/>
      <c r="M59" s="458"/>
      <c r="N59" s="458"/>
    </row>
    <row r="60" spans="2:3" ht="12.75">
      <c r="B60" s="459"/>
      <c r="C60" s="468"/>
    </row>
    <row r="61" ht="12.75">
      <c r="B61" s="459"/>
    </row>
  </sheetData>
  <sheetProtection/>
  <mergeCells count="10">
    <mergeCell ref="A7:G7"/>
    <mergeCell ref="A8:G8"/>
    <mergeCell ref="A58:C58"/>
    <mergeCell ref="A59:C59"/>
    <mergeCell ref="F1:G1"/>
    <mergeCell ref="D2:G2"/>
    <mergeCell ref="D3:G3"/>
    <mergeCell ref="A4:G4"/>
    <mergeCell ref="A5:G5"/>
    <mergeCell ref="A6:G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FKU</dc:creator>
  <cp:keywords/>
  <dc:description/>
  <cp:lastModifiedBy>potilicina</cp:lastModifiedBy>
  <cp:lastPrinted>2008-12-25T03:47:11Z</cp:lastPrinted>
  <dcterms:created xsi:type="dcterms:W3CDTF">2008-01-30T22:55:55Z</dcterms:created>
  <dcterms:modified xsi:type="dcterms:W3CDTF">2008-12-29T23:47:58Z</dcterms:modified>
  <cp:category/>
  <cp:version/>
  <cp:contentType/>
  <cp:contentStatus/>
</cp:coreProperties>
</file>