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75" activeTab="0"/>
  </bookViews>
  <sheets>
    <sheet name="Пр.1" sheetId="1" r:id="rId1"/>
    <sheet name="Прил 2" sheetId="2" r:id="rId2"/>
    <sheet name="Пр.3" sheetId="3" r:id="rId3"/>
    <sheet name="прил 4(4)" sheetId="4" r:id="rId4"/>
    <sheet name="прил 5(5)" sheetId="5" r:id="rId5"/>
    <sheet name="Пр.6(6)" sheetId="6" r:id="rId6"/>
    <sheet name="Пр.7(7)" sheetId="7" r:id="rId7"/>
    <sheet name="8(8)" sheetId="8" r:id="rId8"/>
    <sheet name="9(9)" sheetId="9" r:id="rId9"/>
    <sheet name="10(10)" sheetId="10" r:id="rId10"/>
    <sheet name="11(11)" sheetId="11" r:id="rId11"/>
    <sheet name="12(11.1)" sheetId="12" r:id="rId12"/>
    <sheet name="прил 13(12)" sheetId="13" r:id="rId13"/>
    <sheet name="прил 14" sheetId="14" r:id="rId14"/>
    <sheet name="прил 15 (14.1)" sheetId="15" r:id="rId15"/>
    <sheet name="прил 16(15)" sheetId="16" r:id="rId16"/>
    <sheet name="прил 17(16.1)" sheetId="17" r:id="rId17"/>
    <sheet name="Прил 18(16.2)" sheetId="18" r:id="rId18"/>
    <sheet name="Пр.19(16)" sheetId="19" r:id="rId19"/>
    <sheet name="Пр.20(17)" sheetId="20" r:id="rId20"/>
  </sheets>
  <definedNames>
    <definedName name="_xlnm.Print_Titles" localSheetId="9">'10(10)'!$24:$24</definedName>
    <definedName name="_xlnm.Print_Titles" localSheetId="10">'11(11)'!$24:$24</definedName>
    <definedName name="_xlnm.Print_Titles" localSheetId="11">'12(11.1)'!$22:$22</definedName>
    <definedName name="_xlnm.Print_Titles" localSheetId="7">'8(8)'!$23:$23</definedName>
    <definedName name="_xlnm.Print_Titles" localSheetId="8">'9(9)'!$22:$22</definedName>
    <definedName name="_xlnm.Print_Titles" localSheetId="0">'Пр.1'!$22:$22</definedName>
    <definedName name="_xlnm.Print_Titles" localSheetId="2">'Пр.3'!$21:$21</definedName>
    <definedName name="_xlnm.Print_Titles" localSheetId="5">'Пр.6(6)'!$24:$24</definedName>
    <definedName name="_xlnm.Print_Titles" localSheetId="6">'Пр.7(7)'!$24:$24</definedName>
    <definedName name="_xlnm.Print_Titles" localSheetId="13">'прил 14'!$22:$22</definedName>
    <definedName name="_xlnm.Print_Titles" localSheetId="14">'прил 15 (14.1)'!$23:$23</definedName>
    <definedName name="_xlnm.Print_Titles" localSheetId="15">'прил 16(15)'!$24:$24</definedName>
    <definedName name="_xlnm.Print_Titles" localSheetId="16">'прил 17(16.1)'!$25:$25</definedName>
    <definedName name="_xlnm.Print_Titles" localSheetId="17">'Прил 18(16.2)'!$23:$23</definedName>
    <definedName name="_xlnm.Print_Titles" localSheetId="3">'прил 4(4)'!$25:$25</definedName>
    <definedName name="_xlnm.Print_Titles" localSheetId="4">'прил 5(5)'!$24:$24</definedName>
    <definedName name="_xlnm.Print_Area" localSheetId="11">'12(11.1)'!$A$1:$G$589</definedName>
    <definedName name="_xlnm.Print_Area" localSheetId="0">'Пр.1'!$A$1:$D$297</definedName>
    <definedName name="_xlnm.Print_Area" localSheetId="18">'Пр.19(16)'!$A$1:$B$27</definedName>
    <definedName name="_xlnm.Print_Area" localSheetId="19">'Пр.20(17)'!$A$1:$C$27</definedName>
    <definedName name="_xlnm.Print_Area" localSheetId="5">'Пр.6(6)'!$A$1:$C$46</definedName>
    <definedName name="_xlnm.Print_Area" localSheetId="6">'Пр.7(7)'!$A$1:$D$46</definedName>
    <definedName name="_xlnm.Print_Area" localSheetId="13">'прил 14'!$A$1:$I$64</definedName>
    <definedName name="_xlnm.Print_Area" localSheetId="14">'прил 15 (14.1)'!$A$1:$J$65</definedName>
    <definedName name="_xlnm.Print_Area" localSheetId="3">'прил 4(4)'!$A$1:$I$111</definedName>
    <definedName name="_xlnm.Print_Area" localSheetId="4">'прил 5(5)'!$A$1:$J$104</definedName>
  </definedNames>
  <calcPr fullCalcOnLoad="1"/>
</workbook>
</file>

<file path=xl/sharedStrings.xml><?xml version="1.0" encoding="utf-8"?>
<sst xmlns="http://schemas.openxmlformats.org/spreadsheetml/2006/main" count="5238" uniqueCount="1227">
  <si>
    <t>Целевые отчисления от лотерей городских округов</t>
  </si>
  <si>
    <t>5.</t>
  </si>
  <si>
    <t>906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</si>
  <si>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</si>
  <si>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</si>
  <si>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1 11 05010 04 0000 120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</si>
  <si>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</si>
  <si>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</si>
  <si>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</si>
  <si>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</si>
  <si>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</si>
  <si>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</si>
  <si>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</si>
  <si>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</si>
  <si>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</si>
  <si>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1 14 01040 04 0000 410</t>
  </si>
  <si>
    <t>Доходы от продажи квартир, находящихся в собственности  городских округов</t>
  </si>
  <si>
    <t>1 14 02032 04 0000 410</t>
  </si>
  <si>
    <t>1 14 02033 04 0000 410</t>
  </si>
  <si>
    <t>1 14 02032 04 0000 440</t>
  </si>
  <si>
    <t>1 14 02033 04 0000 440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</si>
  <si>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</si>
  <si>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</si>
  <si>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</si>
  <si>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</si>
  <si>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</si>
  <si>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</si>
  <si>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202 02008 04 0000 151</t>
  </si>
  <si>
    <t>Субсидии бюджетам городских округов на обеспечение жильем молодых семей</t>
  </si>
  <si>
    <t>202 02051 04 0000 151</t>
  </si>
  <si>
    <t>202 02089 04 0001 151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</si>
  <si>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</si>
  <si>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202 02089 04 0002 151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</si>
  <si>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</si>
  <si>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202 02109 04 0000 151</t>
  </si>
  <si>
    <t>202 03024 04 0000 151</t>
  </si>
  <si>
    <t>202 03064 04 0000 151</t>
  </si>
  <si>
    <t>Субвенции бюджетам городских округов на поддержку экономических значимых региональных программ</t>
  </si>
  <si>
    <t>202 03999 04 0000 151</t>
  </si>
  <si>
    <t>202 04012 04 0000 151</t>
  </si>
  <si>
    <t xml:space="preserve"> 202 09013 04 0000 151</t>
  </si>
  <si>
    <t>202 09023 04 0000 151</t>
  </si>
  <si>
    <t>207 04000 04 0000 180</t>
  </si>
  <si>
    <t>301 02040 04 0000 120</t>
  </si>
  <si>
    <t>302 01040 04 0000 130</t>
  </si>
  <si>
    <t>303 01040 04 0000 180</t>
  </si>
  <si>
    <t>303 02040 04 0000 180</t>
  </si>
  <si>
    <t>303 03040 04 0000 180</t>
  </si>
  <si>
    <t>303 99040 04 0000 180</t>
  </si>
  <si>
    <t>304 04000 04 0000 180</t>
  </si>
  <si>
    <t>6.</t>
  </si>
  <si>
    <t>907</t>
  </si>
  <si>
    <t>111 05034 04 0000 120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</si>
  <si>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</si>
  <si>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</si>
  <si>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казенных)*</t>
  </si>
  <si>
    <t>113 03040 04 0000 130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</si>
  <si>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</si>
  <si>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117 05040 04 0000 180</t>
  </si>
  <si>
    <t>202 02021 04 0000 151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</si>
  <si>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</si>
  <si>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</si>
  <si>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</si>
  <si>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202 02044 04 0000 151</t>
  </si>
  <si>
    <t xml:space="preserve">Субсидии бюджетам городских округов на обеспечение автомобильными дорогами новых микрорайонов
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</si>
  <si>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</si>
  <si>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</si>
  <si>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</si>
  <si>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</si>
  <si>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</si>
  <si>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</si>
  <si>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</si>
  <si>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</si>
  <si>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</si>
  <si>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</si>
  <si>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</si>
  <si>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</si>
  <si>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</si>
  <si>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</si>
  <si>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202 02999 04 0000 151</t>
  </si>
  <si>
    <t>Субвенции бюджетам городских округов на поддержку экономически значимых региональных программ</t>
  </si>
  <si>
    <t>202 04999 04 0000 151</t>
  </si>
  <si>
    <t>202 09013 04 0000  151</t>
  </si>
  <si>
    <t>303  01040 04 0000 180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</si>
  <si>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</si>
  <si>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7.</t>
  </si>
  <si>
    <t>908</t>
  </si>
  <si>
    <t>Департамент градостроительства и земельных отношений Петропавловск – Камчатского городского округа</t>
  </si>
  <si>
    <t>114 06012 04 0000 430</t>
  </si>
  <si>
    <t>Проведение мероприятий по командно-штабным учениям на объекте "Автостанция Петропавловска-Камчатского"</t>
  </si>
  <si>
    <t>Внедрение современных форм организации питания, предусматривающих модернизацию оборудования пищеблоков с целью использования полуфабрикатов высокой степени готовности, создания альтернативны существующей системе организации питания в муниципальных образовательных учреждениях и распространения передового опыта среди учреждений (на базе МОУ СОШ № 27,28,30,31,39)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</si>
  <si>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(за счет средств Федерального бюджета)</t>
  </si>
  <si>
    <t xml:space="preserve"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оплате жилого помещения и коммунальных услуг </t>
  </si>
  <si>
    <t xml:space="preserve"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951) </t>
  </si>
  <si>
    <t xml:space="preserve"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</t>
  </si>
  <si>
    <t xml:space="preserve"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</t>
  </si>
  <si>
    <t xml:space="preserve"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 за счёт средств краевого бюджета) 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</si>
  <si>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</si>
  <si>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</si>
  <si>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Петропавловск-Камчатского городского округа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</si>
  <si>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"Инвестиционные мероприятия" - строительство полигона, теплоснабжение (Постановление администрации Петропавловск-Камчатского городского округа от 02.03.2010 № 635)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</si>
  <si>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</si>
  <si>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* дальнейшее распределение доходов будет осуществляться в соответствии с нормативами согласно Федельному закону "О федеральном бюджете на 2011 год и  плановый период 2012-2013 годов" и законом Камчатского края "О бюджете Камчатского края на 2011 год и плановый период 2012-2013 годов".</t>
  </si>
  <si>
    <t>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</si>
  <si>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</si>
  <si>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</si>
  <si>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</si>
  <si>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</si>
  <si>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</si>
  <si>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</si>
  <si>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</si>
  <si>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</si>
  <si>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</si>
  <si>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</si>
  <si>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</si>
  <si>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</si>
  <si>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</si>
  <si>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</si>
  <si>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</si>
  <si>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</si>
  <si>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</si>
  <si>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</si>
  <si>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1 06 02010 02 0000 110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</si>
  <si>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</si>
  <si>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</si>
  <si>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</si>
  <si>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</si>
  <si>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</si>
  <si>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</si>
  <si>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</si>
  <si>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</si>
  <si>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1 09 06010 02 0000 110</t>
  </si>
  <si>
    <t>Налог с продаж</t>
  </si>
  <si>
    <t>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</si>
  <si>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</si>
  <si>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1 09 07050 04 0000 110</t>
  </si>
  <si>
    <t>Прочие местные налоги и сборы, мобилизуемые на территориях городских округов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</si>
  <si>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</si>
  <si>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</si>
  <si>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</si>
  <si>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</si>
  <si>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</si>
  <si>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</si>
  <si>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22.</t>
  </si>
  <si>
    <t>187</t>
  </si>
  <si>
    <t>Министерство обороны Российской Федерации</t>
  </si>
  <si>
    <t>1 08 07140 01 0000 110</t>
  </si>
  <si>
    <t>23.</t>
  </si>
  <si>
    <t>188</t>
  </si>
  <si>
    <t>Управление внутренних дел по Камчатскому краю (УВД по Камчатскому краю)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</si>
  <si>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</si>
  <si>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</si>
  <si>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</si>
  <si>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</si>
  <si>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</si>
  <si>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24.</t>
  </si>
  <si>
    <t>Аппарат Северо-Восточного пограничного управления береговой охраны</t>
  </si>
  <si>
    <t>189</t>
  </si>
  <si>
    <t>Денежные взыскания (штрафы) за  нарушение  законодательства об охране и использовании животного мира</t>
  </si>
  <si>
    <t>25.</t>
  </si>
  <si>
    <t>192</t>
  </si>
  <si>
    <t>Отдел Федеральной миграционной службы  России по Камчатскому краю</t>
  </si>
  <si>
    <t>26.</t>
  </si>
  <si>
    <t>318</t>
  </si>
  <si>
    <t>Управление Министерства Юстиции Российской Федерации по Камчатскому краю</t>
  </si>
  <si>
    <t>27.</t>
  </si>
  <si>
    <t>320</t>
  </si>
  <si>
    <t>Федеральная служба исполнения наказаний  управление по Камчатскому краю (УФСИН России по Камчатскому краю)</t>
  </si>
  <si>
    <t>28.</t>
  </si>
  <si>
    <t>Управление Федеральной службы государственной регистрации, кадастра и картографии по Камчатскому краю                                     (Управление Росреестра по Камчатскому краю)</t>
  </si>
  <si>
    <t>29.</t>
  </si>
  <si>
    <t xml:space="preserve">Камчатское управление  Федеральной службы по экологическому, технологическому и атомному надзору                                                                     (Камчатское управление Ростехнадзора) </t>
  </si>
  <si>
    <t>30.</t>
  </si>
  <si>
    <t>Министерство природных ресурсов Камчатского края</t>
  </si>
  <si>
    <t>31.</t>
  </si>
  <si>
    <t>Агентство по занятости населения Камчатского края</t>
  </si>
  <si>
    <t>32.</t>
  </si>
  <si>
    <t>Агентство по ветеринарии Камчатского края</t>
  </si>
  <si>
    <t>33.</t>
  </si>
  <si>
    <t>Инспекция государственного технического надзора Камчатского края (Гостехнадзор Камчатского края)</t>
  </si>
  <si>
    <t>34.</t>
  </si>
  <si>
    <t>Государственная жилищная инспекция Камчатского края  (Госжилинспекция Камчатского края)</t>
  </si>
  <si>
    <t>35.</t>
  </si>
  <si>
    <t>Инспекция государственного экологического и водного контроля Камчатского края (КГИЭ и ВК)</t>
  </si>
  <si>
    <r>
      <t xml:space="preserve">  </t>
    </r>
    <r>
      <rPr>
        <sz val="14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классификации".</t>
    </r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</si>
  <si>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</si>
  <si>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</si>
  <si>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</si>
  <si>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</si>
  <si>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</si>
  <si>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</si>
  <si>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</si>
  <si>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</t>
  </si>
  <si>
    <t>202 03022 04 0000 151</t>
  </si>
  <si>
    <t>Управление государственного автодорожного надзора по Камчатскому краю Федеральной службы 
по надзору в сфере транспорта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</si>
  <si>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
  (Главное управление МЧС России по Камчатскому краю)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</si>
  <si>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</si>
  <si>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</si>
  <si>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</si>
  <si>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</t>
  </si>
  <si>
    <t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</t>
  </si>
  <si>
    <t>№</t>
  </si>
  <si>
    <t>Субсидии муниципальному автономному учреждению "Расчётно-кассовый центр по жилищно-коммунальному хозяйству г.Петропавловска-Камчатского" на оказание услуг по расчёту федеральных субсидий на оплату жилого помещения и коммунальных услуг, в соответствии с му</t>
  </si>
  <si>
    <t xml:space="preserve"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</t>
  </si>
  <si>
    <t>Осуществление полномочий субъектов Российской Федерации</t>
  </si>
  <si>
    <t xml:space="preserve"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</si>
  <si>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</si>
  <si>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</t>
  </si>
  <si>
    <t xml:space="preserve"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</si>
  <si>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</si>
  <si>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</si>
  <si>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</t>
  </si>
  <si>
    <t>Внедрение современных форм организации питания, предусматривающих модернизацию оборудования пищеблоков с целью использования полуфабрикатов высокой степени готовности, создания альтернативны существующей системе организации питания в муниципальных образов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</si>
  <si>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</si>
  <si>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</t>
  </si>
  <si>
    <t xml:space="preserve">Поддержка ветеранов Великой Отечественной Войны </t>
  </si>
  <si>
    <t>Федеральные целевые программы</t>
  </si>
  <si>
    <t>Повышение устойчивости жилых домов,основных объектов и систем жизнеобеспечения в сейсмических районах Российской Федерации на 2009-2014 годы</t>
  </si>
  <si>
    <t>Выкуп жилых и нежилых помещений в целях реализации Федеральной целевой программы "Повышение устойчивости жилых домов,основных объектов и систем жизнеобеспечения в сейсмических районах РФ на 2009-2014 годы"</t>
  </si>
  <si>
    <t>Субсидии муниципальному автономному учреждению "Управление жилищно-коммунального хозяйства г.Петропавловска-Камчатского" на оказание муниципальных услуг по приему и выдаче документов связанных с регистрационным учетом граждан  по месту пребывания и по мес</t>
  </si>
  <si>
    <t>Межбюджетные трансферты на  выполнение государственных полномочий Камчатского края</t>
  </si>
  <si>
    <t>Субвенция на выполнение государственных полномочий Камчатского края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</si>
  <si>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</t>
  </si>
  <si>
    <t xml:space="preserve"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(постановление Администрации П-К ГО </t>
  </si>
  <si>
    <t>Инжерно-изыскательные работы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</si>
  <si>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"Инвестиционные мероприятия" - строительство полигона, теплосн</t>
  </si>
  <si>
    <t>Приложение  11</t>
  </si>
  <si>
    <t>"Приложение 11</t>
  </si>
  <si>
    <t>Долгосрочная муниципальная целевая программа "Здоровые дети" на 2011-2014 годы, (Постановление администрации Петропавловск-Камчатского городского округа от 09.09.2010 № 2679)</t>
  </si>
  <si>
    <t xml:space="preserve">Мероприятия в области социальной политики 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</si>
  <si>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</si>
  <si>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Приложение  12</t>
  </si>
  <si>
    <t>"Приложение 11.1</t>
  </si>
  <si>
    <t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оплате жилого помещения и коммунальных услуг</t>
  </si>
  <si>
    <t>Приложение  3</t>
  </si>
  <si>
    <t>"Приложение 3</t>
  </si>
  <si>
    <t>Нормативы  распределения  доходов  бюджета  Петропавловск-Камчатского городского округа в 2011 году 
и плановом периоде 2012-2013 годов</t>
  </si>
  <si>
    <t>(%)</t>
  </si>
  <si>
    <t>Код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</si>
  <si>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</si>
  <si>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Норматив распределения</t>
  </si>
  <si>
    <t>1 00 00000 00 0000 000</t>
  </si>
  <si>
    <t>ДОХОДЫ</t>
  </si>
  <si>
    <t>1 01 00000 00 0000 000</t>
  </si>
  <si>
    <t xml:space="preserve">1 01 01000 00 0000 110 </t>
  </si>
  <si>
    <t xml:space="preserve">1 01 01010 00 0000 110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</si>
  <si>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</si>
  <si>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1 01 01012 02 0000 110 </t>
  </si>
  <si>
    <t xml:space="preserve">1 01 01014 02 0000 110 </t>
  </si>
  <si>
    <t xml:space="preserve"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 </t>
  </si>
  <si>
    <t xml:space="preserve">1 01 01020 01 0000 110 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</si>
  <si>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</t>
  </si>
  <si>
    <t xml:space="preserve">1 01 02000 01 0000 110 </t>
  </si>
  <si>
    <t>Налог на доходы физических лиц с доходов, полученных физическими лицами, являющихся налоговыми резидентами РФ  в виде дивидендов от долевого участия в деятельности организаций</t>
  </si>
  <si>
    <t xml:space="preserve">1 01 02040 01 0000 110 </t>
  </si>
  <si>
    <t xml:space="preserve">1 01 02050 01 0000 110 </t>
  </si>
  <si>
    <t>1 05 00000 00 0000 000</t>
  </si>
  <si>
    <t xml:space="preserve">1 05 01000 00 0000 110 </t>
  </si>
  <si>
    <t xml:space="preserve">Налог, взимаемый в связи с применением упрощенной системы налогообложения </t>
  </si>
  <si>
    <t xml:space="preserve">1 05 01010 01 0000 110 </t>
  </si>
  <si>
    <t xml:space="preserve">1 05 02000 02 0000 110 </t>
  </si>
  <si>
    <t xml:space="preserve">1 05 03000 01 0000 110 </t>
  </si>
  <si>
    <t>1 06 00000 00 0000 000</t>
  </si>
  <si>
    <t>1 06 01000 00 0000 110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</si>
  <si>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</si>
  <si>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</si>
  <si>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 xml:space="preserve">1 06 02000 02 0000 110 </t>
  </si>
  <si>
    <t>Налог на имущество организаций</t>
  </si>
  <si>
    <t xml:space="preserve">1 06 02010 02 0000 110 </t>
  </si>
  <si>
    <t xml:space="preserve">1 06 02020 02 0000 110 </t>
  </si>
  <si>
    <t>Налог на имущество организаций по имуществу, входящему в Единую систему газоснабжения</t>
  </si>
  <si>
    <t xml:space="preserve">1 06 06000 03 0000 110 </t>
  </si>
  <si>
    <t xml:space="preserve">Земельный налог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</si>
  <si>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</si>
  <si>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</si>
  <si>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1 08 00000 00 0000 000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</si>
  <si>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</si>
  <si>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</si>
  <si>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</si>
  <si>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</si>
  <si>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1 08 07140 01 0000 110 </t>
  </si>
  <si>
    <t>1 08 07150 01 0000 110</t>
  </si>
  <si>
    <t>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</si>
  <si>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</si>
  <si>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1 08 07173 01 0000 110</t>
  </si>
  <si>
    <t xml:space="preserve">1 09 04000 00 0000 110 </t>
  </si>
  <si>
    <t xml:space="preserve">Налоги на имущество </t>
  </si>
  <si>
    <t>1 09 04050 00 0000 110</t>
  </si>
  <si>
    <t>Земельный налог (по обязательствам, возникшим до 1 января 2006 года)</t>
  </si>
  <si>
    <t xml:space="preserve">1 09 06000 02 0000 110 </t>
  </si>
  <si>
    <t>Прочие налоги и сборы (по отмененным налогам и сборам субъектов Российской Федерации)</t>
  </si>
  <si>
    <t xml:space="preserve">1 09 06010 02 0000 110 </t>
  </si>
  <si>
    <t>1 09 06030 02 0000 110</t>
  </si>
  <si>
    <t>Прочие налоги и сборы</t>
  </si>
  <si>
    <t>1 09 07000 03 0000 110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</si>
  <si>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</si>
  <si>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</si>
  <si>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</si>
  <si>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</si>
  <si>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</si>
  <si>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</si>
  <si>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</si>
  <si>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</si>
  <si>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1 09 07040 00 0000 110</t>
  </si>
  <si>
    <t>Лицензионный сбор за право торговли спиртными напитками</t>
  </si>
  <si>
    <t>1 09 07040 04 0000 110</t>
  </si>
  <si>
    <t>Лицензионный сбор за право торговли спиртными напитками, мобилизуемый на территориях городских округов</t>
  </si>
  <si>
    <t>1 09 07040 05 0000 110</t>
  </si>
  <si>
    <t>Лицензионный сбор за право торговли спиртными напитками, мобилизуемый на территориях муниципальных районов</t>
  </si>
  <si>
    <t>1 09 07050 00 0000 110</t>
  </si>
  <si>
    <t>Прочие местные налоги и сборы</t>
  </si>
  <si>
    <t>1 11 00000 00 0000 000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</si>
  <si>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</si>
  <si>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</si>
  <si>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</si>
  <si>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 xml:space="preserve">Доходы от размещения средств бюджетов </t>
  </si>
  <si>
    <t>1 11 02032 04 0000 120</t>
  </si>
  <si>
    <t>Доходы от размещения временно свободных средств бюджетов городских округов</t>
  </si>
  <si>
    <t>1 11 02033 05 0000 120</t>
  </si>
  <si>
    <t>Доходы от размещения временно свободных средств бюджетов муниципальных районов</t>
  </si>
  <si>
    <t>1 11 03000 00 0000 120</t>
  </si>
  <si>
    <t>Проценты, полученные от предоставления бюджетных кредитов внутри страны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</si>
  <si>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</si>
  <si>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</si>
  <si>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</si>
  <si>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</si>
  <si>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</si>
  <si>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1 11 05020 00 0000 120</t>
  </si>
  <si>
    <t>1 11 05025 05 0000 120</t>
  </si>
  <si>
    <t>Доходы, получаемые в виде арендной платы, а также средства   от продажи права на  заключение  договоров аренды   за   земли,  находящиеся    в собственности муниципальных районов (за исключением земельных участков муниципальных автономных учреждений, а та</t>
  </si>
  <si>
    <t>1 11 05026 04 0000 120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</si>
  <si>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</si>
  <si>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</si>
  <si>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</si>
  <si>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</si>
  <si>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</si>
  <si>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</si>
  <si>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</si>
  <si>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</si>
  <si>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</si>
  <si>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</si>
  <si>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1 11 08000 00 0000 120</t>
  </si>
  <si>
    <t>1 11 08020 02 0000 120</t>
  </si>
  <si>
    <t>Средства, получаемые от передачи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</t>
  </si>
  <si>
    <t xml:space="preserve">1 11 08040 04 0000 120 </t>
  </si>
  <si>
    <t xml:space="preserve">1 11 09000 00 0000 120 </t>
  </si>
  <si>
    <t>1 11 09014 04 0000 120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</si>
  <si>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</si>
  <si>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</si>
  <si>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</si>
  <si>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</si>
  <si>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</si>
  <si>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1 12 00000 00 0000 000</t>
  </si>
  <si>
    <t xml:space="preserve">1 12 05040 04 0000 120 </t>
  </si>
  <si>
    <t>Плата за пользование водными объектами, находящимися в собственности городских округов</t>
  </si>
  <si>
    <t>1 13 00000 00 0000 000</t>
  </si>
  <si>
    <t>1 13 02024 05 0000 130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</si>
  <si>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</si>
  <si>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Прочие доходы бюджетов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</si>
  <si>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</si>
  <si>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квартир, находящиеся в собственности городских округов</t>
  </si>
  <si>
    <t>1 14 02030 04 0000 410</t>
  </si>
  <si>
    <t xml:space="preserve">1 14 02030 04 0000 440 </t>
  </si>
  <si>
    <t xml:space="preserve">1 14 02032 04 0000 410 </t>
  </si>
  <si>
    <t xml:space="preserve">1 14 02032 04 0000 440 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</si>
  <si>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</si>
  <si>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</si>
  <si>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 xml:space="preserve">Доходы от продажи нематериальных активов, находящихся в собственности городских округов </t>
  </si>
  <si>
    <t xml:space="preserve">1 14 06012 04 0000 430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</si>
  <si>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</si>
  <si>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</si>
  <si>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</si>
  <si>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114 06032 04 0000 430</t>
  </si>
  <si>
    <t>1 15 00000 00 0000 000</t>
  </si>
  <si>
    <t>АДМИНИСТРАТИВНЫЕ ПЛАТЕЖИ И СБОРЫ</t>
  </si>
  <si>
    <t>1 16 00000 00 0000 000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</si>
  <si>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</si>
  <si>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</si>
  <si>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</si>
  <si>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</si>
  <si>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</si>
  <si>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</t>
  </si>
  <si>
    <t>Расходы на землеустроительные и оценочные работы</t>
  </si>
  <si>
    <t>Капитальный ремонт дворцов и домов культуры, других учреждений культуры</t>
  </si>
  <si>
    <t>Управление экономики Петропавловск-Камчатского городского округа</t>
  </si>
  <si>
    <t>Департамент организации муниципальных закупок Петропавловск-Камчатского городского округа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</si>
  <si>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</si>
  <si>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>Погашение кредиторской задолженности по исполнительным листам</t>
  </si>
  <si>
    <t xml:space="preserve">Муниципальное учреждение "Долговой центр г. Петропавловска-Камчатского" </t>
  </si>
  <si>
    <t>Долговой центр г.Петропавловска-Камчатского</t>
  </si>
  <si>
    <t>Управление культуры г.Петропавловска-Камчатского</t>
  </si>
  <si>
    <t>Управление культуры г. Петропавловска-Камчатского</t>
  </si>
  <si>
    <t>Субсидии муниципальному автономному учреждению "Управление жилищно-коммунального хозяйства г.Петропавловска-Камчатского" на оказание муниципальных услуг по приему и выдаче документов связанных с регистрационным учетом граждан  по месту пребывания и по месту жительства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</si>
  <si>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</si>
  <si>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Петропавловск-Камчатского городского округа от 02.03.2010 № 635)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</si>
  <si>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</si>
  <si>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Приложение  1</t>
  </si>
  <si>
    <t>Приложение 1</t>
  </si>
  <si>
    <t xml:space="preserve">                           </t>
  </si>
  <si>
    <t>Главные администраторы доходов бюджета Петропавловск-Камчатского городского округа на 2011 год 
и плановый период 2012-2013 годов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</si>
  <si>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</si>
  <si>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</si>
  <si>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главного администратора доходов</t>
  </si>
  <si>
    <t>Код доходов бюджета Петропавловск-Камчатского городского округа</t>
  </si>
  <si>
    <t>1.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</si>
  <si>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</si>
  <si>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</si>
  <si>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</si>
  <si>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</si>
  <si>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</si>
  <si>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</si>
  <si>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</si>
  <si>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2 02 01001 04 0000 151</t>
  </si>
  <si>
    <t>202 01003 04 0000 151</t>
  </si>
  <si>
    <t>Дотации бюджетам  городских округов на поддержку мер  по обеспечению сбалансированности бюджетов</t>
  </si>
  <si>
    <t>2 02 02999 04 0000 151</t>
  </si>
  <si>
    <t>Прочие субсидии бюджетам городских округов*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</si>
  <si>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</si>
  <si>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</si>
  <si>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2 02 04999 04 0000 151</t>
  </si>
  <si>
    <t xml:space="preserve">Прочие межбюджетные трансферты, передаваемые бюджетам городских округов 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</si>
  <si>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</si>
  <si>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</si>
  <si>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</si>
  <si>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 xml:space="preserve">Прочие безвозмездные поступления в бюджеты городских округов </t>
  </si>
  <si>
    <t xml:space="preserve">208 04000 04 0000 180 </t>
  </si>
  <si>
    <t>210 04000 04 0000 151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</si>
  <si>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</si>
  <si>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</si>
  <si>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</si>
  <si>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2.</t>
  </si>
  <si>
    <t>903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</si>
  <si>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</si>
  <si>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</si>
  <si>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202 03002 04 0000 151</t>
  </si>
  <si>
    <t>Субвенции бюджетам городских округов на осуществление полномочий по подготовке поведения статистических переписей</t>
  </si>
  <si>
    <t>2 02 03024 04 0000 151</t>
  </si>
  <si>
    <t>Субвенции бюджетам городских округов на выполнение передаваемых полномочий субъектов Российской Федерации*</t>
  </si>
  <si>
    <t>202 02100 04 0000 151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</si>
  <si>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</si>
  <si>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3.</t>
  </si>
  <si>
    <t>904</t>
  </si>
  <si>
    <t>1 16 23040 04 0000 140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</si>
  <si>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</si>
  <si>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</si>
  <si>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4.</t>
  </si>
  <si>
    <t>1 11 05034 04 0000 120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</si>
  <si>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</si>
  <si>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</si>
  <si>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</si>
  <si>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</si>
  <si>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</si>
  <si>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</si>
  <si>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Комитет по управлению имуществом Петропавловск-Камчатского городского округа</t>
  </si>
  <si>
    <t>Жилищное хозяйство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</si>
  <si>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</si>
  <si>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</si>
  <si>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</si>
  <si>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Комитет городского хозяйства Петропавловск-Камчатского городского округа</t>
  </si>
  <si>
    <t>Транспорт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</si>
  <si>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</si>
  <si>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Благоустройство</t>
  </si>
  <si>
    <t>Дорожное хозяйство</t>
  </si>
  <si>
    <t>1 16 03000 00 0000 140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</si>
  <si>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</si>
  <si>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 и 119.1, пунктами 1 и 2 статьи 120, статьями 125, 126, 128,  129, 129.1, 132,133,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</si>
  <si>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</si>
  <si>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</si>
  <si>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</si>
  <si>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</si>
  <si>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</si>
  <si>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</si>
  <si>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</si>
  <si>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1 16 25073 04 0000 140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</si>
  <si>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</si>
  <si>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 xml:space="preserve">1 16 25074 05 0000 140 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</si>
  <si>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</si>
  <si>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1 16 25083 04 0000 140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</si>
  <si>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</si>
  <si>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</si>
  <si>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</si>
  <si>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</si>
  <si>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</si>
  <si>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 xml:space="preserve">1 16 33040 04 0000 140 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</si>
  <si>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</si>
  <si>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</si>
  <si>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</si>
  <si>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</si>
  <si>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 xml:space="preserve">1 17 01040 04 0000 180 </t>
  </si>
  <si>
    <t xml:space="preserve">1 17 02000 04 0000 180 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</si>
  <si>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</si>
  <si>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 xml:space="preserve">1 17 05040 04 0000 180 </t>
  </si>
  <si>
    <t>2 10 04000 04 0000 151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</si>
  <si>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</si>
  <si>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городскх округов от возврата остатков субсдй и субвенцй прошлых лет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</si>
  <si>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 средств 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</si>
  <si>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управляющих ипотечным покрытием до 1 января 2007 года 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</si>
  <si>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 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осмотра, национального водительского удостоверения, международного водительского удостоверения, удостоверения тракториста-машиниста (тракториста), временного разрешения на право управления транспортными средствами, за выдачу учебным учреждением свидетельства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за выдачу указанным учреждениям лицензии на право подготовки трактористов и машинистов самоходных машин 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</si>
  <si>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</si>
  <si>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</si>
  <si>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</si>
  <si>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</si>
  <si>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Библиотеки</t>
  </si>
  <si>
    <t>Муниципальная долгосрочная целевая программа "Сохранение и развитие культуры в Петропавловск-Камчатском городском округе на 2010-2014 годы" (постановление Администрации Петропавловск-Камчатского городского округа от 02.07.2010 № 2019)</t>
  </si>
  <si>
    <t>Родильные дома</t>
  </si>
  <si>
    <t>Обеспечение деятельности подведомственных учреждений (Родильные дома) - стационарная помощь</t>
  </si>
  <si>
    <t>Амбулаторная помощь (Родильные дома)</t>
  </si>
  <si>
    <t>Медицинская помощь в дневных стационарах (Родильные дома)</t>
  </si>
  <si>
    <t>Станции скорой и неотложной помощи</t>
  </si>
  <si>
    <t>Обеспечение деятельности подведомственных учреждений (Станции скорой и неотложной помощи)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</si>
  <si>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</si>
  <si>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</si>
  <si>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</si>
  <si>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Медико-социальная экспертная комиссия</t>
  </si>
  <si>
    <t>Психолого-медико-педагогическая комиссия Петропавловск-Камчатского городского округа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</si>
  <si>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</si>
  <si>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</si>
  <si>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Муниципальная социальная поддержка отдельных категорий граждан при оплате жилого помещения и коммунальных услуг</t>
  </si>
  <si>
    <t>Муниципальная социальная поддержка ветеранов Великой Отечественной Войны на ремонт жилых помещений</t>
  </si>
  <si>
    <t>Мероприятия в области социальной политики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</si>
  <si>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</si>
  <si>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</si>
  <si>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 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 (за счет средств краевого бюджета)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</si>
  <si>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</si>
  <si>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1 15 02040 04 0000 140</t>
  </si>
  <si>
    <t>Платежи, взимаемые организациями городских округов за выполнение определенных функций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</si>
  <si>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</si>
  <si>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</si>
  <si>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</si>
  <si>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</si>
  <si>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</si>
  <si>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</si>
  <si>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2 02 02999 04 0000151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</si>
  <si>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</si>
  <si>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</si>
  <si>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2 02 03014 04 0000 151</t>
  </si>
  <si>
    <t>Субвенции бюджетам городских округов на поощрение лучших учителей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</si>
  <si>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</si>
  <si>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</si>
  <si>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2 02 03021 04 0000 151</t>
  </si>
  <si>
    <t>Субвенции бюджетам городских округов на  ежемесячное денежное вознаграждение за классное руководство*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</si>
  <si>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</si>
  <si>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</si>
  <si>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</si>
  <si>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</si>
  <si>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</si>
  <si>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2 02 03029 04 0000 151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</si>
  <si>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</si>
  <si>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2 02 03055 04 0000 151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</si>
  <si>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</si>
  <si>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</si>
  <si>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</si>
  <si>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2 02 03068 04 0000 151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</si>
  <si>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</si>
  <si>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</si>
  <si>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</si>
  <si>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</si>
  <si>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</si>
  <si>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</si>
  <si>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2 02 09013 04 0000 151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</si>
  <si>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</si>
  <si>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</si>
  <si>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</si>
  <si>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</si>
  <si>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</si>
  <si>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</si>
  <si>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</si>
  <si>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</si>
  <si>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</si>
  <si>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</si>
  <si>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</si>
  <si>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</si>
  <si>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</si>
  <si>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</si>
  <si>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</si>
  <si>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</si>
  <si>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</si>
  <si>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</si>
  <si>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</si>
  <si>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</si>
  <si>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</si>
  <si>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</si>
  <si>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</si>
  <si>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20.</t>
  </si>
  <si>
    <t>177</t>
  </si>
  <si>
    <t>21.</t>
  </si>
  <si>
    <t>182</t>
  </si>
  <si>
    <t>Инспекция Федеральной налоговой службы России по г. Петропавловску-Камчатскому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</si>
  <si>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</si>
  <si>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</si>
  <si>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</si>
  <si>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</si>
  <si>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</si>
  <si>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</si>
  <si>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04</t>
  </si>
  <si>
    <t xml:space="preserve">Налог на имущество организаций </t>
  </si>
  <si>
    <t>Налог на имущество организаций по имуществу, не входящему в Единую систему газоснабжения</t>
  </si>
  <si>
    <t>02010</t>
  </si>
  <si>
    <t>Земельный налог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</si>
  <si>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</si>
  <si>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</si>
  <si>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</si>
  <si>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</si>
  <si>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</si>
  <si>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</si>
  <si>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</si>
  <si>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</si>
  <si>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</si>
  <si>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</si>
  <si>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</si>
  <si>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</si>
  <si>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</si>
  <si>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</si>
  <si>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</si>
  <si>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</si>
  <si>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</si>
  <si>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</si>
  <si>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>09044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</si>
  <si>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</si>
  <si>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</si>
  <si>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</si>
  <si>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</si>
  <si>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</si>
  <si>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</si>
  <si>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</si>
  <si>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</si>
  <si>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</si>
  <si>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</si>
  <si>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</si>
  <si>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муниципальных унитарных предприятий, в том числе казенных)</t>
  </si>
  <si>
    <t>02033</t>
  </si>
  <si>
    <t>410</t>
  </si>
  <si>
    <t>ШТРАФЫ, САНКЦИИ, ВОЗМЕЩЕНИЕ УЩЕРБА</t>
  </si>
  <si>
    <t>16</t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</si>
  <si>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</si>
  <si>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</si>
  <si>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</si>
  <si>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</si>
  <si>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</si>
  <si>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</si>
  <si>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</si>
  <si>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нарушение законодательства о недрах</t>
  </si>
  <si>
    <t>25010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</si>
  <si>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</si>
  <si>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</si>
  <si>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</si>
  <si>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</si>
  <si>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</si>
  <si>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</si>
  <si>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</si>
  <si>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</si>
  <si>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 (штрафы) за административные правонарушения в области дорожного движения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</si>
  <si>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</si>
  <si>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</si>
  <si>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</si>
  <si>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</si>
  <si>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</si>
  <si>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</si>
  <si>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</si>
  <si>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</si>
  <si>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</si>
  <si>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</t>
  </si>
  <si>
    <t>ДОТАЦИИ ОТ ДРУГИХ БЮДЖЕТОВ БЮДЖЕТНОЙ СИСТЕМЫ РОССИЙСКОЙ ФЕДЕРАЦИИ</t>
  </si>
  <si>
    <t>01001</t>
  </si>
  <si>
    <t>151</t>
  </si>
  <si>
    <t>Дотации бюджетам городских округов на выравнивание бюджетной обеспеченности</t>
  </si>
  <si>
    <t xml:space="preserve">СУБСИДИИ БЮДЖЕТАМ СУБЪЕКТОВ РОССИЙСКОЙ ФЕДЕРАЦИИ И МУНИЦИПАЛЬНЫХ ОБРАЗОВАНИЙ  (МЕЖБЮДЖЕТНЫЕ СУБСИДИИ) </t>
  </si>
  <si>
    <t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</si>
  <si>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бюджетных и  автономных учреждений)</t>
  </si>
  <si>
    <t xml:space="preserve"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</si>
  <si>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</si>
  <si>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</si>
  <si>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</si>
  <si>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</si>
  <si>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</si>
  <si>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</si>
  <si>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</si>
  <si>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</si>
  <si>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 запасов по указанному имуществу</t>
  </si>
  <si>
    <t>Доходы от продажи земельных участков, которые расположены в границах городских округов, находятся в федеральной собственности, осуществление полномочий по управлению и распоряжению которыми, передано органам государственной власти субъектов Российской Федерации</t>
  </si>
  <si>
    <t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951)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</si>
  <si>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 (постановление Администрации Петропавловск-Камчатского городского округа от 02.03.2010 № 635) всего: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</si>
  <si>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 2305)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</si>
  <si>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городского округа 11.03.2010 № 668)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</si>
  <si>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городского округа от 17.02.2010 № 469)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</si>
  <si>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</si>
  <si>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Перечень муниципальных целевых программ на плановый период 2012-2013 годов</t>
  </si>
  <si>
    <t>Наименование главного распорядителя, получателя бюджетных средств</t>
  </si>
  <si>
    <t>Годовой объем ассигнований 2012</t>
  </si>
  <si>
    <t>Годовой объем ассигнований 2013</t>
  </si>
  <si>
    <t>Муниципальная долгосрочная целевая программа "Профилактика правонарушений в Петропавловск-Камчатском городском округе на 2010-2014 годы" (Постановление Администрации Петропавловск-Камчатского городского округа от 15.03.2010 № 700)</t>
  </si>
  <si>
    <t xml:space="preserve"> 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07.09.2010 № 2642)</t>
  </si>
  <si>
    <t xml:space="preserve"> - подраздел "Инвестиционные мероприятия" - строительство полигона, теплоснабжение, водоснабжение, водоотведение</t>
  </si>
  <si>
    <t xml:space="preserve"> - подраздел "Питьевая вода" </t>
  </si>
  <si>
    <t xml:space="preserve"> - подраздел "Государственный технический учет и техническая инвентаризация объектов жилищно-коммунального хозяйства"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</si>
  <si>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</si>
  <si>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</si>
  <si>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Долгосрочная муниципальная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</si>
  <si>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средств МБ не требуется ); "Отходы на 2010-2014 гг." (потребность 2012 г.- 21533,7 тыс.руб.; 2013 г.- 28669,8 тыс.руб.);  "Организация и безопасность дорожного движения в ПКГО на 2010-2016 годы и на перспективу до 2025 года" (потребность на 2012 г. - 76636,7 тыс.руб.; 2012 г. - 56218,1 тыс.руб.).</t>
  </si>
  <si>
    <t>Необходима корректировка программ "Отходы на 2010-2014 гг." и  "Организация и безопасность дорожного движения в ПКГО на 2010-2016 годы и на перспективу до 2025 года" в связи с двойным учетом некоторых объектов в других программах; "Электронный Петропавловск-Камчатский (2010-2015 годы)" в связи с необходимостью распределения средств на 2014-2015 годы</t>
  </si>
  <si>
    <t>Приложение  2</t>
  </si>
  <si>
    <t>Приложение 2</t>
  </si>
  <si>
    <t xml:space="preserve">Главные администраторы источников финансирования дефицита бюджета Петропавловск-Камчатского городского округа на 2011 год и плановый период 2012-2013 годов </t>
  </si>
  <si>
    <t>Код главы</t>
  </si>
  <si>
    <t>Код вида доходов</t>
  </si>
  <si>
    <t>Главные администраторы, наименование доходов</t>
  </si>
  <si>
    <t>Департамент  экономической и бюджетной политики администрации Петропавловск -Камчатского городского округа</t>
  </si>
  <si>
    <t xml:space="preserve">01 02 00 00 00 0000 000 </t>
  </si>
  <si>
    <t>Кредиты кредитных организаций в валюте Российской Федерации</t>
  </si>
  <si>
    <t xml:space="preserve">01 02 00 00 00 0000 700 </t>
  </si>
  <si>
    <t>Получение кредитов от кредитных организаций в валюте Российской Федерации</t>
  </si>
  <si>
    <t>01 02 00 00 04 0000 710</t>
  </si>
  <si>
    <t>01 02 00 00 04 0000 800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</si>
  <si>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</si>
  <si>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</si>
  <si>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</si>
  <si>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бюджета</t>
  </si>
  <si>
    <t>01 05 00 00 04 0000 500</t>
  </si>
  <si>
    <t>Увеличение остатков средств бюджетов</t>
  </si>
  <si>
    <t>01 05 02 00 04 0000 510</t>
  </si>
  <si>
    <t>Увеличение прочих остатков средств бюджетов</t>
  </si>
  <si>
    <t>01 05 02 01 04 0000 510</t>
  </si>
  <si>
    <t>Увеличение прочих остатков денежных средств бюджетов</t>
  </si>
  <si>
    <t>01 05 00 00 04 0000 600</t>
  </si>
  <si>
    <t>Уменьшение остатков средств бюджетов</t>
  </si>
  <si>
    <t>01 05 02 00 04 0000 610</t>
  </si>
  <si>
    <t>Уменьшение прочих остатков средств бюджетов</t>
  </si>
  <si>
    <t>01 05 02 01 04 0000 610</t>
  </si>
  <si>
    <t>Уменьшение прочих остатков денежных средств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</si>
  <si>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</si>
  <si>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</si>
  <si>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</si>
  <si>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 xml:space="preserve">01 06 04 00 04 0000 810 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</si>
  <si>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</si>
  <si>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</si>
  <si>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</si>
  <si>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</si>
  <si>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</si>
  <si>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</si>
  <si>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</si>
  <si>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</si>
  <si>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Приложение  5</t>
  </si>
  <si>
    <t>Приложение 5</t>
  </si>
  <si>
    <t>Доходы бюджета Петропавловск-Камчатского городского округа 
на плановый период 2012-2013 годов</t>
  </si>
  <si>
    <t>Наименование показателей</t>
  </si>
  <si>
    <t>Коды классификации доходов</t>
  </si>
  <si>
    <t>Годовой объем ассигнований на 2012 год</t>
  </si>
  <si>
    <t>Годовой объем ассигнований на 2013 год</t>
  </si>
  <si>
    <t>Адми-нистра-тор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</si>
  <si>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</si>
  <si>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</si>
  <si>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</si>
  <si>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</si>
  <si>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</si>
  <si>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</si>
  <si>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</si>
  <si>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</si>
  <si>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000</t>
  </si>
  <si>
    <t>00</t>
  </si>
  <si>
    <t>00000</t>
  </si>
  <si>
    <t>0000</t>
  </si>
  <si>
    <t>НАЛОГИ НА ПРИБЫЛЬ, ДОХОДЫ</t>
  </si>
  <si>
    <t>01</t>
  </si>
  <si>
    <t>Налог на прибыль организаций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</si>
  <si>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</si>
  <si>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</si>
  <si>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</si>
  <si>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</si>
  <si>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</si>
  <si>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НАЛОГИ НА СОВОКУПНЫЙ ДОХОД</t>
  </si>
  <si>
    <t>05</t>
  </si>
  <si>
    <t>Налог, взимаемый в связи  с  применением  упрощенной системы налогообложения</t>
  </si>
  <si>
    <t xml:space="preserve">Единый налог на вмененный доход для отдельных видов деятельности </t>
  </si>
  <si>
    <t>02000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</si>
  <si>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</si>
  <si>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</si>
  <si>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</si>
  <si>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</si>
  <si>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</si>
  <si>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Приложение  14</t>
  </si>
  <si>
    <t>Приложение  15</t>
  </si>
  <si>
    <t>Приложение 14.1</t>
  </si>
  <si>
    <t>Субсидии бюджетам городских округов на проведение капитального ремонта многоквартирных домов</t>
  </si>
  <si>
    <t>02109</t>
  </si>
  <si>
    <t>02999</t>
  </si>
  <si>
    <t>Субсидии в целях софинансирования расходных обязательств муниципальных образований по оплате коммунальных услуг бюджетными учреждениями, финансируемыми из местных бюджетов (за счет средств краевого бюджета)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</si>
  <si>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(за счет средств краевого бюджета)</t>
  </si>
  <si>
    <t>СУБВЕНЦИИ БЮДЖЕТАМ СУБЪЕКТОВ РОССИЙСКОЙ ФЕДЕРАЦИИ И МУНИЦИПАЛЬНЫХ ОБРАЗОВАНИЙ</t>
  </si>
  <si>
    <t xml:space="preserve">Субвенции бюджетам городских округов на осуществление полномочий по подготовке проведения статистических переписей (федеральные средства) 
</t>
  </si>
  <si>
    <t>03002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</si>
  <si>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</si>
  <si>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</si>
  <si>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</si>
  <si>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</si>
  <si>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</si>
  <si>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</si>
  <si>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 (краевой бюджет)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</si>
  <si>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</si>
  <si>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</si>
  <si>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учреждений, а также земельных участков государственных и муниципальных унитарных предприятий, в том числе казенных)</t>
  </si>
  <si>
    <t>Субсидии в целях софинансирования расходных обязательств муниципальных образований в Камчатском крае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(за счет средств краевого бюджета)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</si>
  <si>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органов опеки и попечительства  несовершеннолетних (Министерство образования и науки Камчатского края)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</si>
  <si>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 в том числе за счет средств краевого бюджета (на администрирование полномочий)</t>
  </si>
  <si>
    <t>Приложение  6</t>
  </si>
  <si>
    <t>Приложение 6</t>
  </si>
  <si>
    <t xml:space="preserve"> от  18.11.2010  № 307-нд     </t>
  </si>
  <si>
    <t>Источники финансирования дефицита бюджета Петропавловск-Камчатского городского округа на 2011 год</t>
  </si>
  <si>
    <t>Наименование показателя</t>
  </si>
  <si>
    <t>Источники финансирования дефицита бюджета городского округа:</t>
  </si>
  <si>
    <t>01 02 00 00 00 0000 000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</si>
  <si>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</si>
  <si>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</si>
  <si>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</si>
  <si>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</si>
  <si>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01 05 00 00 00 0000 500</t>
  </si>
  <si>
    <t>01 05 02 00 00 0000 500</t>
  </si>
  <si>
    <t>01 05 02 01 00 0000 510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</si>
  <si>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</si>
  <si>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</si>
  <si>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01 05 00 00 00 0000 600</t>
  </si>
  <si>
    <t>01 05 02 00 00 0000 600</t>
  </si>
  <si>
    <t>01 05 02 01 00 0000 610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</si>
  <si>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</si>
  <si>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</si>
  <si>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</si>
  <si>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</si>
  <si>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Дефицит</t>
  </si>
  <si>
    <t xml:space="preserve">Расходы </t>
  </si>
  <si>
    <t>Межбюджетные</t>
  </si>
  <si>
    <t>Доходы - безвозмездные</t>
  </si>
  <si>
    <t>Дефицит возможный</t>
  </si>
  <si>
    <t>размер</t>
  </si>
  <si>
    <t>Приложение  7</t>
  </si>
  <si>
    <t>Приложение 7</t>
  </si>
  <si>
    <t>Источники финансирования дефицита бюджета Петропавловск-Камчатского городского округа на плановый период 2012-2013 годов</t>
  </si>
  <si>
    <t>Плановый период</t>
  </si>
  <si>
    <t>2012 год</t>
  </si>
  <si>
    <t>2013 год</t>
  </si>
  <si>
    <t>дефицит</t>
  </si>
  <si>
    <t>доходы</t>
  </si>
  <si>
    <t>расходы</t>
  </si>
  <si>
    <t>доходы-бевозмездные</t>
  </si>
  <si>
    <t>Размер</t>
  </si>
  <si>
    <t>Приложение  19</t>
  </si>
  <si>
    <t>Приложение 16</t>
  </si>
  <si>
    <t>Программа муниципальных внутренних заимствований Петропавловск-Камчатского городского округа на 2011 год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</si>
  <si>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</si>
  <si>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</si>
  <si>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погашение основной суммы долга</t>
  </si>
  <si>
    <t>Приложение  20</t>
  </si>
  <si>
    <t>Приложение 17</t>
  </si>
  <si>
    <t>Программа муниципальных внутренних заимствований 
Петропавловск-Камчатского городского округа 
на плановый период 2012-2013 годов</t>
  </si>
  <si>
    <t>Приложение  8</t>
  </si>
  <si>
    <t>Приложение 8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</si>
  <si>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2011 год</t>
  </si>
  <si>
    <t>Годовой объем бюджетных ассигнований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</si>
  <si>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</si>
  <si>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</si>
  <si>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</si>
  <si>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</si>
  <si>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</si>
  <si>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</si>
  <si>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</si>
  <si>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</si>
  <si>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</si>
  <si>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хозяйство(дорожные фонды)</t>
  </si>
  <si>
    <t>Жилищно - коммунальное хозяйство</t>
  </si>
  <si>
    <t>Коммунальное хозяйство</t>
  </si>
  <si>
    <t>Образование</t>
  </si>
  <si>
    <t>Культура и кинемотография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</si>
  <si>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</si>
  <si>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</si>
  <si>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</si>
  <si>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Медицинская помощь в дневных стационарах всех типов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</si>
  <si>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</si>
  <si>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</si>
  <si>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</si>
  <si>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</si>
  <si>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</si>
  <si>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</si>
  <si>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</si>
  <si>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Всего расходов: </t>
  </si>
  <si>
    <t>Приложение  9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</si>
  <si>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плановый период 2012-2013 годы</t>
  </si>
  <si>
    <t>Годовой объем бюджетных ассигнований на 2012 год</t>
  </si>
  <si>
    <t>Годовой объем бюджетных ассигнований на 2013 год</t>
  </si>
  <si>
    <t>Условно-утвержденные расходы</t>
  </si>
  <si>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Приложение 9</t>
    </r>
  </si>
  <si>
    <t>Приложение  10</t>
  </si>
  <si>
    <t>Приложение 10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</si>
  <si>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2011 год.</t>
  </si>
  <si>
    <t>Резервные фонды местных администраций</t>
  </si>
  <si>
    <t>Прочие расходы</t>
  </si>
  <si>
    <t>Поддержка коммунального хозяйства</t>
  </si>
  <si>
    <t>Субсидии юридическим лицам</t>
  </si>
  <si>
    <t xml:space="preserve">ОБСЛУЖИВАНИЕ ГОСУДАРСТВЕННОГО И МУНИЦИПАЛЬНОГО ДОЛГА 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</si>
  <si>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</si>
  <si>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</si>
  <si>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</si>
  <si>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Процентные платежи по муниципальному долгу, по другим кредитным договорам коммерческих банков</t>
  </si>
  <si>
    <t>Городская Дума Петропавловск-Камчатского городского округа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</si>
  <si>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</si>
  <si>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</si>
  <si>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Контрольно 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</si>
  <si>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</si>
  <si>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</si>
  <si>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</si>
  <si>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лицам, замещающим муниципальные должности при освобождении их от должности</t>
  </si>
  <si>
    <t>Глава муниципального образования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</si>
  <si>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</si>
  <si>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</si>
  <si>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</t>
  </si>
  <si>
    <t>Учреждения по обеспечению хозяйственного обслуживания</t>
  </si>
  <si>
    <t>Расходы на содержание отдела обеспечения и отдела эксплуатации зданий</t>
  </si>
  <si>
    <t>Муниципальное учреждение "Территориальный центр управления кризисными ситуациями".</t>
  </si>
  <si>
    <t>Дворцы и дома культуры, другие учреждения культуры и средств массовой информации</t>
  </si>
  <si>
    <t>Муниципальное учреждение "Петропавловск-Камчатский городской архив"</t>
  </si>
  <si>
    <t>Долгосрочная муниципальная целевая программа Петропавловск-Камчатского городского округа "Отходы на 2010-2014 годы" (постановление Администрации Петропавловск-Камчатского городского округа от 08.04.2010 № 1112)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</si>
  <si>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</si>
  <si>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</si>
  <si>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Методическая работа в области образования (методисты)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</si>
  <si>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</si>
  <si>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</si>
  <si>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Организационно-воспитательная работа с молодежью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</si>
  <si>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</si>
  <si>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</si>
  <si>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</si>
  <si>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парк культуры и отдыха</t>
  </si>
  <si>
    <t>Управление капитального строительства и ремонта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</si>
  <si>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</si>
  <si>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Детские дома</t>
  </si>
  <si>
    <t>1</t>
  </si>
  <si>
    <t>Доходы</t>
  </si>
  <si>
    <t>Код бюджетной классификации</t>
  </si>
  <si>
    <t>Итого доходов:</t>
  </si>
  <si>
    <t>Наименование</t>
  </si>
  <si>
    <t xml:space="preserve">Код бюджетной классификации </t>
  </si>
  <si>
    <t>Годовой объем ассигнований</t>
  </si>
  <si>
    <t>в том числе:</t>
  </si>
  <si>
    <t>Код мин-ва, ведомства</t>
  </si>
  <si>
    <t>Раздел, Подраздел</t>
  </si>
  <si>
    <t>Целевая статья</t>
  </si>
  <si>
    <t>Вид расходов</t>
  </si>
  <si>
    <t>Заработная плата  КОСГУ211</t>
  </si>
  <si>
    <t>Коммунальные  услуги КОСГУ 223</t>
  </si>
  <si>
    <t>001</t>
  </si>
  <si>
    <t xml:space="preserve">Доходы и расходы на 2011 год по ведомственной структуре расходов, осуществляемые за счет средств от предпринимательской и иной приносящей доход деятельности в Петропавловск-Камчатском городском округе </t>
  </si>
  <si>
    <t>тыс.рублей</t>
  </si>
  <si>
    <t>Всего расходов:</t>
  </si>
  <si>
    <t>к Решению Городской Думы</t>
  </si>
  <si>
    <t>Петропавловск-Камчатского городского округа</t>
  </si>
  <si>
    <t>"О внесении  изменений  в  Решение  Городской Думы</t>
  </si>
  <si>
    <t xml:space="preserve">от  18.11.2010  № 307-нд     </t>
  </si>
  <si>
    <t xml:space="preserve">"О бюджете Петропавловск-Камчатского городского округа </t>
  </si>
  <si>
    <t>на 2011 год и плановый период 2012-2013 годов"</t>
  </si>
  <si>
    <t xml:space="preserve">к Решению Городской Думы </t>
  </si>
  <si>
    <t>Приложение 12</t>
  </si>
  <si>
    <t>Приложение  13</t>
  </si>
  <si>
    <t>Приложение  16</t>
  </si>
  <si>
    <t>"Приложение 15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</si>
  <si>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2011 год</t>
  </si>
  <si>
    <t>тыс. рублей</t>
  </si>
  <si>
    <t>Департамент экономической и бюджетной политики администрации Петропавловск-Камчатского городского округа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</si>
  <si>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</si>
  <si>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</si>
  <si>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</si>
  <si>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автономным учреждениям</t>
  </si>
  <si>
    <t>Администрация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</si>
  <si>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</si>
  <si>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</t>
  </si>
  <si>
    <t>Центральный аппарат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</si>
  <si>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</si>
  <si>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Выполнение функций органами местного самоуправления</t>
  </si>
  <si>
    <t>Субвенция из Федерального бюджета на осуществление полномочий по подготовке проведения статистических переписей</t>
  </si>
  <si>
    <t>Департамент социального развития Петропавловск-Камчатского городского округа</t>
  </si>
  <si>
    <t>Субвенция на выполнение госполномочий Камчатского края по образованию, организации деятельности (районных) городских комиссий по делам несовершеннолетних и защите их прав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</si>
  <si>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</si>
  <si>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</si>
  <si>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</si>
  <si>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 (краевые средства)</t>
  </si>
  <si>
    <t>7492</t>
  </si>
  <si>
    <t>03027</t>
  </si>
  <si>
    <t>03029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</si>
  <si>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(за счет средств федерального бюджета)</t>
  </si>
  <si>
    <t>03055</t>
  </si>
  <si>
    <t>ИНЫЕ МЕЖБЮДЖЕТНЫЕ ТРАНСФЕРТЫ</t>
  </si>
  <si>
    <t>Прочие межбюджетные трансферты на комплектование книжных фондов библиотек, финансируемых из местных бюджетов</t>
  </si>
  <si>
    <t>Дотация на поддержку мер по обеспечению сбалансированности бюджетов</t>
  </si>
  <si>
    <t>ИТОГО ДОХОДОВ:</t>
  </si>
  <si>
    <t>0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</si>
  <si>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высвободившийся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</si>
  <si>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</si>
  <si>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 бюджетных и  автономных учреждений, а также земельных участков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</si>
  <si>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</si>
  <si>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</si>
  <si>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софинанcирования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из местных бюджетов (без учета обязательств, связанных с повышением заработной платы 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</si>
  <si>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 (Минсоцразвития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</si>
  <si>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</si>
  <si>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</si>
  <si>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</si>
  <si>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образования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</si>
  <si>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культуры 
(Министерство культуры) (краевые средства)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</si>
  <si>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 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</si>
  <si>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</si>
  <si>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</si>
  <si>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</si>
  <si>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Приложение  4</t>
  </si>
  <si>
    <t>Приложение 4</t>
  </si>
  <si>
    <t xml:space="preserve">Доходы бюджета Петропавловск-Камчатского городского округа на 2011год                                                                                                            </t>
  </si>
  <si>
    <t>Администратор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</si>
  <si>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</si>
  <si>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</si>
  <si>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бюджетам городских округов на проведение  капитального ремонта  многоквартирных домов (за счет средств краевого бюджета)</t>
  </si>
  <si>
    <t>7012</t>
  </si>
  <si>
    <t>7032</t>
  </si>
  <si>
    <t>7042</t>
  </si>
  <si>
    <t>7082</t>
  </si>
  <si>
    <t>7102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</si>
  <si>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(за счет средств федерального бюджета)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</si>
  <si>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 в Камчатском крае (краевой бюджет)</t>
  </si>
  <si>
    <t>7332</t>
  </si>
  <si>
    <t>7382</t>
  </si>
  <si>
    <t>7392</t>
  </si>
  <si>
    <t>Субвенции на выполнение государственных полномочий Камчатского края по созданию административных комиссий  в целях привлечения к административной ответственности, предусмотренной законом Камчатского края (краевые средства)</t>
  </si>
  <si>
    <t>7482</t>
  </si>
  <si>
    <t>ДОХОДЫ ОТ ПРЕДПРИНИМАТЕЛЬСКОЙ И ИНОЙ ПРИНОСЯЩЕЙ ДОХОД  ДЕЯТЕЛЬНОСТИ</t>
  </si>
  <si>
    <t>3</t>
  </si>
  <si>
    <t>Внутренние заимствования (привлечение/погашение)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</si>
  <si>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</si>
  <si>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</si>
  <si>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</si>
  <si>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</si>
  <si>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</si>
  <si>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</si>
  <si>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</si>
  <si>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</si>
  <si>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</si>
  <si>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</si>
  <si>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</si>
  <si>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Мероприятия в области образования</t>
  </si>
  <si>
    <t>Проведение мероприятий для детей и молодежи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</si>
  <si>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</si>
  <si>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</si>
  <si>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</si>
  <si>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</si>
  <si>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Молодежная политика и оздоровление детей</t>
  </si>
  <si>
    <t>Мероприятия по проведению оздоровительной компании детей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</si>
  <si>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</si>
  <si>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</si>
  <si>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</si>
  <si>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"Централизованная бухгалтерия"</t>
  </si>
  <si>
    <t>Культура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</si>
  <si>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</si>
  <si>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</si>
  <si>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Амбулаторная помощь</t>
  </si>
  <si>
    <t>Больницы, клиники, госпитали, медико-санитарные части</t>
  </si>
  <si>
    <t>Поликлиники, амбулатории, диагностические центры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</si>
  <si>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</si>
  <si>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</t>
  </si>
  <si>
    <t xml:space="preserve">Скорая медицинская помощь 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</si>
  <si>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</si>
  <si>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</si>
  <si>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</si>
  <si>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Обеспечение деятельности подведомственных учреждений (Медицинское автохозяйство муниципальное медицинское учреждение)</t>
  </si>
  <si>
    <t>Модернизация существующего парка санитарного  автотранспорта учреждений здравоохранения Петропавловск-Камчатского городского округа</t>
  </si>
  <si>
    <t>Дома ребенка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</si>
  <si>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бюджета), (Муниципальное у</t>
  </si>
  <si>
    <t>Социальное обслуживание населения</t>
  </si>
  <si>
    <t>Учреждения социального обслуживания населения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</si>
  <si>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</si>
  <si>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</si>
  <si>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</si>
  <si>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</si>
  <si>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</si>
  <si>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Субвенция для выплаты гражданам адресных субсидий на оплату жилья и коммунальных услуг (средства краевого бюджета)</t>
  </si>
  <si>
    <t>Социальные выплаты</t>
  </si>
  <si>
    <t>Охрана семьи и детства</t>
  </si>
  <si>
    <t>Реализация государственных функций в области социальной политики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</si>
  <si>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</si>
  <si>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</si>
  <si>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Мероприятия для населения в области социальной политики</t>
  </si>
  <si>
    <t>Субсидия муниципальному унитарному предприятию "Спартак"</t>
  </si>
  <si>
    <t>Субсидии некоммерческим организациям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</si>
  <si>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</si>
  <si>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</si>
  <si>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</si>
  <si>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</si>
  <si>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</si>
  <si>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</si>
  <si>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реорганизационных мероприятий</t>
  </si>
  <si>
    <t>Расходы на предоставление грантов победителям акций "Управляем домом сами" (исполнение постановления администрации Петропавловск-Камчатского городского округа от 26.08.2010 № 2529)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</si>
  <si>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</si>
  <si>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Управление благоустройства г.Петропавловска-Камчатского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</si>
  <si>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</si>
  <si>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</si>
  <si>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</si>
  <si>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</si>
  <si>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</si>
  <si>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на единичные маршруты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</si>
  <si>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</si>
  <si>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</si>
  <si>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</si>
  <si>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</si>
  <si>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"Энергоснабжение" (постановление Администрации Петропавловск-К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</si>
  <si>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</t>
  </si>
  <si>
    <t>На капитальный ремонт и ремонт автомобильных дорог общего пользования административных центров субъектов Российской Федерации (софинансирование за счет средств городского бюджета)</t>
  </si>
  <si>
    <t>Уличное освещение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</si>
  <si>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</si>
  <si>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</si>
  <si>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15</t>
  </si>
  <si>
    <t>"Приложение 16.2</t>
  </si>
  <si>
    <t>Поддержка дорожного хозяйства</t>
  </si>
  <si>
    <t>Департамент градостроительства и земельных отношений Петропавловск-Камчатского городского округа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</si>
  <si>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</si>
  <si>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</si>
  <si>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</si>
  <si>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</si>
  <si>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ИТОГО РАСХОДОВ:</t>
  </si>
  <si>
    <t>"</t>
  </si>
  <si>
    <t>Субсидии муниципальному автономному учреждению "Расчётно-кассовый центр по жилищно-коммунальному хозяйству г.Петропавловска-Камчатского" на оказание услуг по расчёту федеральных субсидий на оплату жилого помещения и коммунальных услуг, в соответствии с муниципальным заданием</t>
  </si>
  <si>
    <t>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последствий, создания и организации деятельности аварийно-спасательных служб и аварийно-спасательных формирований, организации тушения пожаров силами Государственной противопожарной службы, организации осуществления на межмуниципальном и региональном уровне мероприятий по гражданской обороне, осуществления поиска и спасения людей во внутренних водах и в территориальном море Российской Федерации, в соответствии с Соглашениями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</si>
  <si>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</si>
  <si>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</si>
  <si>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</si>
  <si>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</si>
  <si>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</si>
  <si>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</si>
  <si>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</si>
  <si>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</si>
  <si>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бюджета), (Муниципальное учреждение здравоохранения "Городской дом ребенка - лечебное учреждение охраны материнства и детства")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</si>
  <si>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Петропавловск-Камчатского городского округа")".</t>
  </si>
  <si>
    <t>Приложение  17</t>
  </si>
  <si>
    <t>Приложение 16.1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</si>
  <si>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2012 год</t>
  </si>
  <si>
    <t>Лесное хозяйство</t>
  </si>
  <si>
    <t>Приложение  18</t>
  </si>
  <si>
    <t>Приложение 14</t>
  </si>
  <si>
    <t>Перечень муниципальных целевых программ на 2011 год</t>
  </si>
  <si>
    <t>№№</t>
  </si>
  <si>
    <t>Наименование программы</t>
  </si>
  <si>
    <t>Наименование главного распорядителя, распорядителя, получателя бюджетных средств</t>
  </si>
  <si>
    <t>Код мин-ва, ведом-ва</t>
  </si>
  <si>
    <t>Раздел, подраздел</t>
  </si>
  <si>
    <t>Муниципальная долгосрочная целевая программа "Профилактика правонарушений в Петропавловске-Камчатском городском округе на 2010-2014 годы", софинансирование (постановления Администрации Петропавловск-Камчатского городского округа от 15.03.2010 № 700)</t>
  </si>
  <si>
    <t xml:space="preserve">Департамент социального развития Петропавловск-Камчатского городского округа 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</si>
  <si>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07.09.2010 № 2642)</t>
  </si>
  <si>
    <t xml:space="preserve"> - подраздел "Инвестиционные мероприятия" - строительство полигона, теплоснабжение, водоснабжение, водоотведение </t>
  </si>
  <si>
    <t xml:space="preserve">Департамент градостроительства и земельных отношений Петропавловск-Камчатского городского округа </t>
  </si>
  <si>
    <t xml:space="preserve">Комитет городского хозяйства Петропавловск-Камчатского городского округа </t>
  </si>
  <si>
    <t xml:space="preserve"> - подраздел "Энергоснабжение"</t>
  </si>
  <si>
    <t xml:space="preserve"> - подраздел "Питьевая вода"</t>
  </si>
  <si>
    <t xml:space="preserve"> - подраздел "Государственный технический учет и техническая инвентаризация объектов жилищно-коммунального хозяйства" 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</si>
  <si>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</si>
  <si>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</t>
  </si>
  <si>
    <t xml:space="preserve">Управление по взаимодействию с субъектами малого и среднего предпринимательства Петропавловск-Камчатского городского округа 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</si>
  <si>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</si>
  <si>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Аппарат администрации Петропавловск-Камчатского городского округа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</si>
  <si>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</si>
  <si>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</si>
  <si>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</t>
  </si>
  <si>
    <t xml:space="preserve"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 </t>
  </si>
  <si>
    <t>Муниципальная долгосрочная целевая программа "Отходы на 2010-2014 годы" (постановление администрации Петропавловск-Камчатского городского округа от 08.04.2010 № 1112)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</si>
  <si>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</si>
  <si>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</si>
  <si>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</si>
  <si>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Муниципальная долгосрочная целевая программа "Здоровые дети на 2011-2014 годы" (постановление Администрации Петропавловск-Камчатского городского округа от 09.09.2010 № 2679)</t>
  </si>
  <si>
    <t>Итого по программам:</t>
  </si>
  <si>
    <t>114 06024 04 0000 430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</si>
  <si>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</si>
  <si>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8.</t>
  </si>
  <si>
    <t>108 07150 01 0000 110</t>
  </si>
  <si>
    <t>Государственная пошлина за выдачу разрешения на установку рекламной конструкции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</si>
  <si>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</si>
  <si>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9.</t>
  </si>
  <si>
    <t>048</t>
  </si>
  <si>
    <t>Управление Федеральной службы по надзору в сфере природопользования по Камчатскому краю                                                                                     (Управление Росприроднадзора по Камчатскому краю)</t>
  </si>
  <si>
    <t>1 12 01000 01 0000 120</t>
  </si>
  <si>
    <t>1 16 25010 01 0000 140</t>
  </si>
  <si>
    <t>1 16 25030 01 0000 140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</si>
  <si>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</si>
  <si>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</si>
  <si>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</si>
  <si>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1 16 25060 01 0000 140</t>
  </si>
  <si>
    <t>Денежные  взыскания  (штрафы)   за   нарушение   земельного законодательства</t>
  </si>
  <si>
    <t>10.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</si>
  <si>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</si>
  <si>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</si>
  <si>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11.</t>
  </si>
  <si>
    <t>076</t>
  </si>
  <si>
    <t>Федеральное агентство по рыболовству</t>
  </si>
  <si>
    <t>12.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</si>
  <si>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</si>
  <si>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</si>
  <si>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13.</t>
  </si>
  <si>
    <t>Агентство по охране и использованию животного мира в Камчатском крае</t>
  </si>
  <si>
    <t>116 25030 01 0000 140</t>
  </si>
  <si>
    <t>14.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</si>
  <si>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</si>
  <si>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</si>
  <si>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116 90040 04 0000 140</t>
  </si>
  <si>
    <t>15.</t>
  </si>
  <si>
    <t>1 16 30000 01 0000 140</t>
  </si>
  <si>
    <t>Денежные    взыскания    (штрафы) за административные правонарушения в области дорожного движения</t>
  </si>
  <si>
    <t>16.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</si>
  <si>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</si>
  <si>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</si>
  <si>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</si>
  <si>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</si>
  <si>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 xml:space="preserve">1 16 90040 04 0000 140 </t>
  </si>
  <si>
    <t>17.</t>
  </si>
  <si>
    <t>Государственная инспекция труда в Камчатском крае</t>
  </si>
  <si>
    <t>18.</t>
  </si>
  <si>
    <t>Территориальный орган Федеральной службы государственной статистики по Камчатскому краю</t>
  </si>
  <si>
    <t>19.</t>
  </si>
  <si>
    <t>161</t>
  </si>
  <si>
    <t xml:space="preserve"> Управление Федеральной антимонопольной службы по Камчатскому краю (ФАС России)</t>
  </si>
  <si>
    <t>1 16 33040 04 0000 140</t>
  </si>
  <si>
    <t>Раздел, Подраз-дел</t>
  </si>
  <si>
    <t>Вид расхо-дов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</si>
  <si>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2012 год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</si>
  <si>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2013 год</t>
  </si>
  <si>
    <t>Код мин-ва, ведомст-ва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</si>
  <si>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 на 2013 год</t>
  </si>
  <si>
    <t>29.12.2010 № 320</t>
  </si>
  <si>
    <t xml:space="preserve">                          от 29.12.2010  № 320-нд</t>
  </si>
  <si>
    <t>от 29.12.2010 № 320-нд</t>
  </si>
  <si>
    <t>от 29.12.2010 № 320-нд__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</si>
</sst>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00"/>
    <numFmt numFmtId="168" formatCode="#,##0.00;[Red]\-#,##0.00;&quot; &quot;"/>
    <numFmt numFmtId="169" formatCode="#,##0.00000;[Red]\-#,##0.00000;0.00000"/>
    <numFmt numFmtId="170" formatCode="000;[Red]\-000;000"/>
    <numFmt numFmtId="171" formatCode="0000;[Red]\-0000;0000"/>
    <numFmt numFmtId="172" formatCode="0000000;[Red]\-0000000;0000000"/>
    <numFmt numFmtId="173" formatCode="#,###,##0.00000;[Red]\-#,###,##0.00000;0.00000"/>
    <numFmt numFmtId="174" formatCode="#,##0.00000_ ;[Red]\-#,##0.00000\ "/>
    <numFmt numFmtId="175" formatCode="000;[Red]\-000;&quot;&quot;"/>
    <numFmt numFmtId="176" formatCode="00;[Red]\-00;&quot;&quot;"/>
    <numFmt numFmtId="177" formatCode="000\.00\.00"/>
    <numFmt numFmtId="178" formatCode="#,##0.000_р_.;[Red]\-#,##0.000_р_."/>
    <numFmt numFmtId="179" formatCode="#,##0.0000_р_.;[Red]\-#,##0.0000_р_."/>
    <numFmt numFmtId="180" formatCode="#,##0.00000_р_.;[Red]\-#,##0.00000_р_."/>
    <numFmt numFmtId="181" formatCode="#,##0.0"/>
    <numFmt numFmtId="182" formatCode="#,##0.00000"/>
    <numFmt numFmtId="183" formatCode="00"/>
    <numFmt numFmtId="184" formatCode="00000"/>
    <numFmt numFmtId="185" formatCode="0.00000"/>
    <numFmt numFmtId="186" formatCode="0.0"/>
    <numFmt numFmtId="187" formatCode="0.0%"/>
    <numFmt numFmtId="188" formatCode="#,##0.000000"/>
    <numFmt numFmtId="189" formatCode="#,##0.000"/>
    <numFmt numFmtId="190" formatCode="#,##0.0000"/>
    <numFmt numFmtId="191" formatCode="#,##0.000;[Red]\-#,##0.000;0.000"/>
    <numFmt numFmtId="192" formatCode="#,##0.0000;[Red]\-#,##0.0000;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4">
    <xf numFmtId="0" fontId="0" fillId="0" borderId="0" xfId="0" applyFont="1" applyAlignment="1">
      <alignment/>
    </xf>
    <xf numFmtId="49" fontId="3" fillId="0" borderId="0" xfId="54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49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49" fontId="3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/>
      <protection hidden="1"/>
    </xf>
    <xf numFmtId="0" fontId="4" fillId="0" borderId="12" xfId="54" applyNumberFormat="1" applyFont="1" applyFill="1" applyBorder="1" applyAlignment="1" applyProtection="1">
      <alignment horizontal="right"/>
      <protection hidden="1"/>
    </xf>
    <xf numFmtId="0" fontId="4" fillId="0" borderId="13" xfId="54" applyNumberFormat="1" applyFont="1" applyFill="1" applyBorder="1" applyAlignment="1" applyProtection="1">
      <alignment/>
      <protection hidden="1"/>
    </xf>
    <xf numFmtId="0" fontId="4" fillId="0" borderId="14" xfId="54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4" fillId="0" borderId="0" xfId="80" applyNumberFormat="1" applyFont="1" applyAlignment="1">
      <alignment horizontal="right"/>
      <protection/>
    </xf>
    <xf numFmtId="170" fontId="4" fillId="33" borderId="15" xfId="54" applyNumberFormat="1" applyFont="1" applyFill="1" applyBorder="1" applyAlignment="1" applyProtection="1">
      <alignment horizontal="center" wrapText="1"/>
      <protection hidden="1"/>
    </xf>
    <xf numFmtId="171" fontId="4" fillId="33" borderId="15" xfId="54" applyNumberFormat="1" applyFont="1" applyFill="1" applyBorder="1" applyAlignment="1" applyProtection="1">
      <alignment horizontal="center" wrapText="1"/>
      <protection hidden="1"/>
    </xf>
    <xf numFmtId="172" fontId="4" fillId="33" borderId="15" xfId="54" applyNumberFormat="1" applyFont="1" applyFill="1" applyBorder="1" applyAlignment="1" applyProtection="1">
      <alignment horizontal="center" wrapText="1"/>
      <protection hidden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169" fontId="4" fillId="33" borderId="15" xfId="54" applyNumberFormat="1" applyFont="1" applyFill="1" applyBorder="1" applyAlignment="1" applyProtection="1">
      <alignment horizontal="left" wrapText="1"/>
      <protection hidden="1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49" fontId="4" fillId="33" borderId="20" xfId="54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49" fontId="4" fillId="0" borderId="0" xfId="54" applyNumberFormat="1" applyFont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right"/>
      <protection/>
    </xf>
    <xf numFmtId="49" fontId="4" fillId="0" borderId="0" xfId="54" applyNumberFormat="1" applyFont="1" applyFill="1" applyAlignment="1" applyProtection="1">
      <alignment horizontal="center" wrapText="1"/>
      <protection hidden="1"/>
    </xf>
    <xf numFmtId="0" fontId="4" fillId="0" borderId="0" xfId="54" applyNumberFormat="1" applyFont="1" applyFill="1" applyAlignment="1" applyProtection="1">
      <alignment horizontal="right" vertical="center" wrapText="1"/>
      <protection hidden="1"/>
    </xf>
    <xf numFmtId="0" fontId="4" fillId="0" borderId="0" xfId="54" applyFont="1" applyAlignment="1" applyProtection="1">
      <alignment horizontal="right"/>
      <protection hidden="1"/>
    </xf>
    <xf numFmtId="0" fontId="4" fillId="0" borderId="0" xfId="54" applyFont="1" applyAlignment="1" applyProtection="1">
      <alignment/>
      <protection hidden="1"/>
    </xf>
    <xf numFmtId="0" fontId="4" fillId="0" borderId="0" xfId="54" applyFont="1" applyProtection="1">
      <alignment/>
      <protection hidden="1"/>
    </xf>
    <xf numFmtId="49" fontId="3" fillId="0" borderId="0" xfId="54" applyNumberFormat="1" applyFont="1" applyFill="1" applyAlignment="1" applyProtection="1">
      <alignment horizontal="center"/>
      <protection hidden="1"/>
    </xf>
    <xf numFmtId="0" fontId="3" fillId="0" borderId="0" xfId="54" applyNumberFormat="1" applyFont="1" applyFill="1" applyAlignment="1" applyProtection="1">
      <alignment/>
      <protection hidden="1"/>
    </xf>
    <xf numFmtId="49" fontId="3" fillId="0" borderId="0" xfId="54" applyNumberFormat="1" applyFont="1" applyFill="1" applyAlignment="1" applyProtection="1">
      <alignment horizontal="center" wrapText="1"/>
      <protection hidden="1"/>
    </xf>
    <xf numFmtId="49" fontId="4" fillId="0" borderId="0" xfId="54" applyNumberFormat="1" applyFont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4" fillId="0" borderId="13" xfId="54" applyNumberFormat="1" applyFont="1" applyFill="1" applyBorder="1" applyAlignment="1" applyProtection="1">
      <alignment horizontal="right"/>
      <protection hidden="1"/>
    </xf>
    <xf numFmtId="49" fontId="3" fillId="0" borderId="10" xfId="54" applyNumberFormat="1" applyFont="1" applyFill="1" applyBorder="1" applyAlignment="1" applyProtection="1">
      <alignment horizontal="center"/>
      <protection hidden="1"/>
    </xf>
    <xf numFmtId="49" fontId="3" fillId="33" borderId="20" xfId="54" applyNumberFormat="1" applyFont="1" applyFill="1" applyBorder="1" applyAlignment="1" applyProtection="1">
      <alignment horizontal="center" wrapText="1"/>
      <protection hidden="1"/>
    </xf>
    <xf numFmtId="169" fontId="3" fillId="33" borderId="15" xfId="54" applyNumberFormat="1" applyFont="1" applyFill="1" applyBorder="1" applyAlignment="1" applyProtection="1">
      <alignment wrapText="1"/>
      <protection hidden="1"/>
    </xf>
    <xf numFmtId="170" fontId="3" fillId="33" borderId="15" xfId="54" applyNumberFormat="1" applyFont="1" applyFill="1" applyBorder="1" applyAlignment="1" applyProtection="1">
      <alignment horizontal="center"/>
      <protection hidden="1"/>
    </xf>
    <xf numFmtId="171" fontId="3" fillId="33" borderId="15" xfId="54" applyNumberFormat="1" applyFont="1" applyFill="1" applyBorder="1" applyAlignment="1" applyProtection="1">
      <alignment horizontal="center"/>
      <protection hidden="1"/>
    </xf>
    <xf numFmtId="172" fontId="3" fillId="33" borderId="15" xfId="54" applyNumberFormat="1" applyFont="1" applyFill="1" applyBorder="1" applyAlignment="1" applyProtection="1">
      <alignment horizontal="center"/>
      <protection hidden="1"/>
    </xf>
    <xf numFmtId="173" fontId="3" fillId="33" borderId="15" xfId="54" applyNumberFormat="1" applyFont="1" applyFill="1" applyBorder="1" applyAlignment="1" applyProtection="1">
      <alignment/>
      <protection hidden="1"/>
    </xf>
    <xf numFmtId="173" fontId="3" fillId="33" borderId="21" xfId="54" applyNumberFormat="1" applyFont="1" applyFill="1" applyBorder="1" applyAlignment="1" applyProtection="1">
      <alignment/>
      <protection hidden="1"/>
    </xf>
    <xf numFmtId="49" fontId="4" fillId="0" borderId="18" xfId="54" applyNumberFormat="1" applyFont="1" applyFill="1" applyBorder="1" applyAlignment="1" applyProtection="1">
      <alignment horizontal="center" wrapText="1"/>
      <protection hidden="1"/>
    </xf>
    <xf numFmtId="169" fontId="4" fillId="0" borderId="16" xfId="54" applyNumberFormat="1" applyFont="1" applyFill="1" applyBorder="1" applyAlignment="1" applyProtection="1">
      <alignment wrapText="1"/>
      <protection hidden="1"/>
    </xf>
    <xf numFmtId="170" fontId="4" fillId="0" borderId="16" xfId="54" applyNumberFormat="1" applyFont="1" applyFill="1" applyBorder="1" applyAlignment="1" applyProtection="1">
      <alignment horizontal="center"/>
      <protection hidden="1"/>
    </xf>
    <xf numFmtId="171" fontId="4" fillId="0" borderId="16" xfId="54" applyNumberFormat="1" applyFont="1" applyFill="1" applyBorder="1" applyAlignment="1" applyProtection="1">
      <alignment horizontal="center"/>
      <protection hidden="1"/>
    </xf>
    <xf numFmtId="172" fontId="4" fillId="0" borderId="16" xfId="54" applyNumberFormat="1" applyFont="1" applyFill="1" applyBorder="1" applyAlignment="1" applyProtection="1">
      <alignment horizontal="center"/>
      <protection hidden="1"/>
    </xf>
    <xf numFmtId="173" fontId="4" fillId="0" borderId="16" xfId="54" applyNumberFormat="1" applyFont="1" applyFill="1" applyBorder="1" applyAlignment="1" applyProtection="1">
      <alignment/>
      <protection hidden="1"/>
    </xf>
    <xf numFmtId="173" fontId="4" fillId="0" borderId="22" xfId="54" applyNumberFormat="1" applyFont="1" applyFill="1" applyBorder="1" applyAlignment="1" applyProtection="1">
      <alignment/>
      <protection hidden="1"/>
    </xf>
    <xf numFmtId="49" fontId="3" fillId="33" borderId="18" xfId="54" applyNumberFormat="1" applyFont="1" applyFill="1" applyBorder="1" applyAlignment="1" applyProtection="1">
      <alignment horizontal="center" wrapText="1"/>
      <protection hidden="1"/>
    </xf>
    <xf numFmtId="169" fontId="3" fillId="33" borderId="16" xfId="54" applyNumberFormat="1" applyFont="1" applyFill="1" applyBorder="1" applyAlignment="1" applyProtection="1">
      <alignment wrapText="1"/>
      <protection hidden="1"/>
    </xf>
    <xf numFmtId="170" fontId="3" fillId="33" borderId="16" xfId="54" applyNumberFormat="1" applyFont="1" applyFill="1" applyBorder="1" applyAlignment="1" applyProtection="1">
      <alignment horizontal="center"/>
      <protection hidden="1"/>
    </xf>
    <xf numFmtId="171" fontId="3" fillId="33" borderId="16" xfId="54" applyNumberFormat="1" applyFont="1" applyFill="1" applyBorder="1" applyAlignment="1" applyProtection="1">
      <alignment horizontal="center"/>
      <protection hidden="1"/>
    </xf>
    <xf numFmtId="172" fontId="3" fillId="33" borderId="16" xfId="54" applyNumberFormat="1" applyFont="1" applyFill="1" applyBorder="1" applyAlignment="1" applyProtection="1">
      <alignment horizontal="center"/>
      <protection hidden="1"/>
    </xf>
    <xf numFmtId="173" fontId="3" fillId="33" borderId="16" xfId="54" applyNumberFormat="1" applyFont="1" applyFill="1" applyBorder="1" applyAlignment="1" applyProtection="1">
      <alignment/>
      <protection hidden="1"/>
    </xf>
    <xf numFmtId="173" fontId="3" fillId="33" borderId="22" xfId="54" applyNumberFormat="1" applyFont="1" applyFill="1" applyBorder="1" applyAlignment="1" applyProtection="1">
      <alignment/>
      <protection hidden="1"/>
    </xf>
    <xf numFmtId="49" fontId="4" fillId="0" borderId="19" xfId="54" applyNumberFormat="1" applyFont="1" applyFill="1" applyBorder="1" applyAlignment="1" applyProtection="1">
      <alignment horizontal="center" wrapText="1"/>
      <protection hidden="1"/>
    </xf>
    <xf numFmtId="169" fontId="4" fillId="0" borderId="17" xfId="54" applyNumberFormat="1" applyFont="1" applyFill="1" applyBorder="1" applyAlignment="1" applyProtection="1">
      <alignment wrapText="1"/>
      <protection hidden="1"/>
    </xf>
    <xf numFmtId="170" fontId="4" fillId="0" borderId="17" xfId="54" applyNumberFormat="1" applyFont="1" applyFill="1" applyBorder="1" applyAlignment="1" applyProtection="1">
      <alignment horizontal="center"/>
      <protection hidden="1"/>
    </xf>
    <xf numFmtId="171" fontId="4" fillId="0" borderId="17" xfId="54" applyNumberFormat="1" applyFont="1" applyFill="1" applyBorder="1" applyAlignment="1" applyProtection="1">
      <alignment horizontal="center"/>
      <protection hidden="1"/>
    </xf>
    <xf numFmtId="172" fontId="4" fillId="0" borderId="17" xfId="54" applyNumberFormat="1" applyFont="1" applyFill="1" applyBorder="1" applyAlignment="1" applyProtection="1">
      <alignment horizontal="center"/>
      <protection hidden="1"/>
    </xf>
    <xf numFmtId="173" fontId="4" fillId="0" borderId="17" xfId="54" applyNumberFormat="1" applyFont="1" applyFill="1" applyBorder="1" applyAlignment="1" applyProtection="1">
      <alignment/>
      <protection hidden="1"/>
    </xf>
    <xf numFmtId="173" fontId="4" fillId="0" borderId="23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/>
      <protection hidden="1"/>
    </xf>
    <xf numFmtId="0" fontId="4" fillId="0" borderId="10" xfId="54" applyNumberFormat="1" applyFont="1" applyFill="1" applyBorder="1" applyAlignment="1" applyProtection="1">
      <alignment/>
      <protection hidden="1"/>
    </xf>
    <xf numFmtId="0" fontId="4" fillId="0" borderId="10" xfId="54" applyFont="1" applyFill="1" applyBorder="1" applyAlignment="1" applyProtection="1">
      <alignment/>
      <protection hidden="1"/>
    </xf>
    <xf numFmtId="169" fontId="3" fillId="0" borderId="10" xfId="54" applyNumberFormat="1" applyFont="1" applyFill="1" applyBorder="1" applyAlignment="1" applyProtection="1">
      <alignment/>
      <protection hidden="1"/>
    </xf>
    <xf numFmtId="49" fontId="4" fillId="0" borderId="0" xfId="54" applyNumberFormat="1" applyFont="1" applyBorder="1" applyAlignment="1" applyProtection="1">
      <alignment horizontal="center"/>
      <protection hidden="1"/>
    </xf>
    <xf numFmtId="0" fontId="4" fillId="0" borderId="0" xfId="54" applyFont="1" applyBorder="1" applyProtection="1">
      <alignment/>
      <protection hidden="1"/>
    </xf>
    <xf numFmtId="0" fontId="4" fillId="0" borderId="0" xfId="80" applyFont="1" applyAlignment="1">
      <alignment horizontal="right"/>
      <protection/>
    </xf>
    <xf numFmtId="0" fontId="4" fillId="0" borderId="0" xfId="70" applyFont="1" applyAlignment="1">
      <alignment horizontal="right"/>
      <protection/>
    </xf>
    <xf numFmtId="0" fontId="4" fillId="0" borderId="13" xfId="65" applyNumberFormat="1" applyFont="1" applyFill="1" applyBorder="1" applyAlignment="1" applyProtection="1">
      <alignment horizontal="right"/>
      <protection hidden="1"/>
    </xf>
    <xf numFmtId="0" fontId="3" fillId="0" borderId="10" xfId="54" applyNumberFormat="1" applyFont="1" applyFill="1" applyBorder="1" applyAlignment="1" applyProtection="1">
      <alignment horizontal="center"/>
      <protection hidden="1"/>
    </xf>
    <xf numFmtId="170" fontId="3" fillId="33" borderId="15" xfId="54" applyNumberFormat="1" applyFont="1" applyFill="1" applyBorder="1" applyAlignment="1" applyProtection="1">
      <alignment/>
      <protection hidden="1"/>
    </xf>
    <xf numFmtId="171" fontId="3" fillId="33" borderId="15" xfId="54" applyNumberFormat="1" applyFont="1" applyFill="1" applyBorder="1" applyAlignment="1" applyProtection="1">
      <alignment/>
      <protection hidden="1"/>
    </xf>
    <xf numFmtId="172" fontId="3" fillId="33" borderId="15" xfId="54" applyNumberFormat="1" applyFont="1" applyFill="1" applyBorder="1" applyAlignment="1" applyProtection="1">
      <alignment/>
      <protection hidden="1"/>
    </xf>
    <xf numFmtId="170" fontId="4" fillId="0" borderId="16" xfId="54" applyNumberFormat="1" applyFont="1" applyFill="1" applyBorder="1" applyAlignment="1" applyProtection="1">
      <alignment/>
      <protection hidden="1"/>
    </xf>
    <xf numFmtId="171" fontId="4" fillId="0" borderId="16" xfId="54" applyNumberFormat="1" applyFont="1" applyFill="1" applyBorder="1" applyAlignment="1" applyProtection="1">
      <alignment/>
      <protection hidden="1"/>
    </xf>
    <xf numFmtId="172" fontId="4" fillId="0" borderId="16" xfId="54" applyNumberFormat="1" applyFont="1" applyFill="1" applyBorder="1" applyAlignment="1" applyProtection="1">
      <alignment/>
      <protection hidden="1"/>
    </xf>
    <xf numFmtId="170" fontId="3" fillId="33" borderId="16" xfId="54" applyNumberFormat="1" applyFont="1" applyFill="1" applyBorder="1" applyAlignment="1" applyProtection="1">
      <alignment/>
      <protection hidden="1"/>
    </xf>
    <xf numFmtId="171" fontId="3" fillId="33" borderId="16" xfId="54" applyNumberFormat="1" applyFont="1" applyFill="1" applyBorder="1" applyAlignment="1" applyProtection="1">
      <alignment/>
      <protection hidden="1"/>
    </xf>
    <xf numFmtId="172" fontId="3" fillId="33" borderId="16" xfId="54" applyNumberFormat="1" applyFont="1" applyFill="1" applyBorder="1" applyAlignment="1" applyProtection="1">
      <alignment/>
      <protection hidden="1"/>
    </xf>
    <xf numFmtId="170" fontId="4" fillId="0" borderId="17" xfId="54" applyNumberFormat="1" applyFont="1" applyFill="1" applyBorder="1" applyAlignment="1" applyProtection="1">
      <alignment/>
      <protection hidden="1"/>
    </xf>
    <xf numFmtId="171" fontId="4" fillId="0" borderId="17" xfId="54" applyNumberFormat="1" applyFont="1" applyFill="1" applyBorder="1" applyAlignment="1" applyProtection="1">
      <alignment/>
      <protection hidden="1"/>
    </xf>
    <xf numFmtId="172" fontId="4" fillId="0" borderId="17" xfId="54" applyNumberFormat="1" applyFont="1" applyFill="1" applyBorder="1" applyAlignment="1" applyProtection="1">
      <alignment/>
      <protection hidden="1"/>
    </xf>
    <xf numFmtId="0" fontId="8" fillId="0" borderId="0" xfId="54" applyFont="1">
      <alignment/>
      <protection/>
    </xf>
    <xf numFmtId="0" fontId="8" fillId="0" borderId="0" xfId="54" applyFont="1" applyProtection="1">
      <alignment/>
      <protection hidden="1"/>
    </xf>
    <xf numFmtId="0" fontId="4" fillId="0" borderId="0" xfId="54" applyNumberFormat="1" applyFont="1" applyFill="1" applyAlignment="1" applyProtection="1">
      <alignment horizontal="center" wrapText="1"/>
      <protection hidden="1"/>
    </xf>
    <xf numFmtId="0" fontId="8" fillId="0" borderId="0" xfId="54" applyFont="1" applyBorder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8" fillId="0" borderId="0" xfId="54" applyFont="1" applyFill="1" applyAlignment="1" applyProtection="1">
      <alignment/>
      <protection hidden="1"/>
    </xf>
    <xf numFmtId="0" fontId="12" fillId="33" borderId="0" xfId="87" applyFont="1" applyFill="1" applyBorder="1" applyAlignment="1">
      <alignment horizontal="center" vertical="center"/>
      <protection/>
    </xf>
    <xf numFmtId="0" fontId="4" fillId="33" borderId="0" xfId="87" applyFont="1" applyFill="1" applyBorder="1">
      <alignment/>
      <protection/>
    </xf>
    <xf numFmtId="4" fontId="13" fillId="33" borderId="0" xfId="104" applyNumberFormat="1" applyFont="1" applyFill="1" applyAlignment="1">
      <alignment horizontal="right"/>
    </xf>
    <xf numFmtId="0" fontId="12" fillId="33" borderId="0" xfId="87" applyFont="1" applyFill="1" applyBorder="1" applyAlignment="1">
      <alignment horizontal="right" vertical="center"/>
      <protection/>
    </xf>
    <xf numFmtId="0" fontId="4" fillId="33" borderId="0" xfId="87" applyFont="1" applyFill="1" applyBorder="1" applyAlignment="1">
      <alignment horizontal="right" vertical="center"/>
      <protection/>
    </xf>
    <xf numFmtId="0" fontId="4" fillId="33" borderId="0" xfId="67" applyFont="1" applyFill="1" applyAlignment="1">
      <alignment horizontal="right"/>
      <protection/>
    </xf>
    <xf numFmtId="0" fontId="14" fillId="0" borderId="0" xfId="88" applyFont="1" applyAlignment="1" applyProtection="1">
      <alignment/>
      <protection hidden="1"/>
    </xf>
    <xf numFmtId="0" fontId="14" fillId="0" borderId="0" xfId="76" applyFont="1" applyAlignment="1">
      <alignment/>
      <protection/>
    </xf>
    <xf numFmtId="0" fontId="14" fillId="0" borderId="0" xfId="88" applyFont="1">
      <alignment/>
      <protection/>
    </xf>
    <xf numFmtId="0" fontId="4" fillId="33" borderId="0" xfId="76" applyFont="1" applyFill="1" applyAlignment="1" applyProtection="1">
      <alignment horizontal="right"/>
      <protection hidden="1"/>
    </xf>
    <xf numFmtId="0" fontId="14" fillId="33" borderId="0" xfId="88" applyFont="1" applyFill="1">
      <alignment/>
      <protection/>
    </xf>
    <xf numFmtId="0" fontId="14" fillId="33" borderId="0" xfId="88" applyFont="1" applyFill="1" applyProtection="1">
      <alignment/>
      <protection hidden="1"/>
    </xf>
    <xf numFmtId="0" fontId="4" fillId="33" borderId="0" xfId="88" applyFont="1" applyFill="1">
      <alignment/>
      <protection/>
    </xf>
    <xf numFmtId="0" fontId="4" fillId="33" borderId="0" xfId="88" applyFont="1" applyFill="1" applyProtection="1">
      <alignment/>
      <protection hidden="1"/>
    </xf>
    <xf numFmtId="0" fontId="4" fillId="33" borderId="0" xfId="88" applyFont="1" applyFill="1" applyAlignment="1" applyProtection="1">
      <alignment/>
      <protection hidden="1"/>
    </xf>
    <xf numFmtId="0" fontId="4" fillId="33" borderId="0" xfId="76" applyFont="1" applyFill="1" applyAlignment="1">
      <alignment/>
      <protection/>
    </xf>
    <xf numFmtId="0" fontId="14" fillId="33" borderId="0" xfId="76" applyFont="1" applyFill="1">
      <alignment/>
      <protection/>
    </xf>
    <xf numFmtId="0" fontId="14" fillId="33" borderId="0" xfId="76" applyFont="1" applyFill="1" applyAlignment="1">
      <alignment horizontal="right"/>
      <protection/>
    </xf>
    <xf numFmtId="0" fontId="16" fillId="33" borderId="0" xfId="88" applyFont="1" applyFill="1" applyAlignment="1">
      <alignment horizontal="center"/>
      <protection/>
    </xf>
    <xf numFmtId="0" fontId="17" fillId="33" borderId="24" xfId="88" applyFont="1" applyFill="1" applyBorder="1" applyAlignment="1">
      <alignment horizontal="center"/>
      <protection/>
    </xf>
    <xf numFmtId="0" fontId="17" fillId="33" borderId="25" xfId="76" applyFont="1" applyFill="1" applyBorder="1" applyAlignment="1">
      <alignment horizontal="center"/>
      <protection/>
    </xf>
    <xf numFmtId="0" fontId="17" fillId="33" borderId="26" xfId="76" applyFont="1" applyFill="1" applyBorder="1" applyAlignment="1">
      <alignment horizontal="center"/>
      <protection/>
    </xf>
    <xf numFmtId="0" fontId="18" fillId="33" borderId="27" xfId="88" applyFont="1" applyFill="1" applyBorder="1" applyAlignment="1">
      <alignment horizontal="center" vertical="center"/>
      <protection/>
    </xf>
    <xf numFmtId="166" fontId="16" fillId="33" borderId="28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28" xfId="88" applyNumberFormat="1" applyFont="1" applyFill="1" applyBorder="1" applyAlignment="1" applyProtection="1">
      <alignment horizontal="left" vertical="center" wrapText="1"/>
      <protection hidden="1"/>
    </xf>
    <xf numFmtId="165" fontId="14" fillId="33" borderId="28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28" xfId="88" applyNumberFormat="1" applyFont="1" applyFill="1" applyBorder="1" applyAlignment="1" applyProtection="1">
      <alignment vertical="center"/>
      <protection hidden="1"/>
    </xf>
    <xf numFmtId="167" fontId="14" fillId="33" borderId="28" xfId="88" applyNumberFormat="1" applyFont="1" applyFill="1" applyBorder="1" applyAlignment="1" applyProtection="1">
      <alignment vertical="center" wrapText="1"/>
      <protection hidden="1"/>
    </xf>
    <xf numFmtId="182" fontId="16" fillId="33" borderId="29" xfId="88" applyNumberFormat="1" applyFont="1" applyFill="1" applyBorder="1" applyAlignment="1" applyProtection="1">
      <alignment vertical="center"/>
      <protection hidden="1"/>
    </xf>
    <xf numFmtId="182" fontId="14" fillId="33" borderId="0" xfId="88" applyNumberFormat="1" applyFont="1" applyFill="1">
      <alignment/>
      <protection/>
    </xf>
    <xf numFmtId="0" fontId="18" fillId="33" borderId="18" xfId="88" applyFont="1" applyFill="1" applyBorder="1" applyAlignment="1">
      <alignment horizontal="center" vertical="center" wrapText="1"/>
      <protection/>
    </xf>
    <xf numFmtId="0" fontId="16" fillId="33" borderId="16" xfId="76" applyFont="1" applyFill="1" applyBorder="1" applyAlignment="1">
      <alignment horizontal="center" vertical="center" wrapText="1"/>
      <protection/>
    </xf>
    <xf numFmtId="165" fontId="14" fillId="33" borderId="16" xfId="88" applyNumberFormat="1" applyFont="1" applyFill="1" applyBorder="1" applyAlignment="1" applyProtection="1">
      <alignment horizontal="left" vertical="center" wrapText="1"/>
      <protection hidden="1"/>
    </xf>
    <xf numFmtId="0" fontId="14" fillId="33" borderId="16" xfId="76" applyFont="1" applyFill="1" applyBorder="1" applyAlignment="1">
      <alignment horizontal="center" vertical="center" wrapText="1"/>
      <protection/>
    </xf>
    <xf numFmtId="165" fontId="14" fillId="33" borderId="16" xfId="88" applyNumberFormat="1" applyFont="1" applyFill="1" applyBorder="1" applyAlignment="1" applyProtection="1">
      <alignment vertical="center"/>
      <protection hidden="1"/>
    </xf>
    <xf numFmtId="167" fontId="14" fillId="33" borderId="16" xfId="88" applyNumberFormat="1" applyFont="1" applyFill="1" applyBorder="1" applyAlignment="1" applyProtection="1">
      <alignment vertical="center" wrapText="1"/>
      <protection hidden="1"/>
    </xf>
    <xf numFmtId="182" fontId="16" fillId="33" borderId="22" xfId="88" applyNumberFormat="1" applyFont="1" applyFill="1" applyBorder="1" applyAlignment="1" applyProtection="1">
      <alignment vertical="center"/>
      <protection hidden="1"/>
    </xf>
    <xf numFmtId="0" fontId="18" fillId="33" borderId="18" xfId="88" applyFont="1" applyFill="1" applyBorder="1" applyAlignment="1">
      <alignment horizontal="center" vertical="center"/>
      <protection/>
    </xf>
    <xf numFmtId="166" fontId="16" fillId="33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horizontal="left" vertical="center" wrapText="1"/>
      <protection hidden="1"/>
    </xf>
    <xf numFmtId="165" fontId="14" fillId="33" borderId="16" xfId="88" applyNumberFormat="1" applyFont="1" applyFill="1" applyBorder="1" applyAlignment="1" applyProtection="1">
      <alignment horizontal="center" vertical="center" wrapText="1"/>
      <protection hidden="1"/>
    </xf>
    <xf numFmtId="0" fontId="18" fillId="33" borderId="30" xfId="88" applyFont="1" applyFill="1" applyBorder="1" applyAlignment="1">
      <alignment horizontal="center" vertical="center" wrapText="1"/>
      <protection/>
    </xf>
    <xf numFmtId="166" fontId="16" fillId="0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horizontal="center" vertical="center"/>
      <protection hidden="1"/>
    </xf>
    <xf numFmtId="167" fontId="14" fillId="0" borderId="16" xfId="88" applyNumberFormat="1" applyFont="1" applyFill="1" applyBorder="1" applyAlignment="1" applyProtection="1">
      <alignment horizontal="center" vertical="center" wrapText="1"/>
      <protection hidden="1"/>
    </xf>
    <xf numFmtId="182" fontId="16" fillId="33" borderId="16" xfId="88" applyNumberFormat="1" applyFont="1" applyFill="1" applyBorder="1" applyAlignment="1" applyProtection="1">
      <alignment vertical="center"/>
      <protection hidden="1"/>
    </xf>
    <xf numFmtId="0" fontId="18" fillId="33" borderId="31" xfId="88" applyFont="1" applyFill="1" applyBorder="1" applyAlignment="1">
      <alignment vertical="center" wrapText="1"/>
      <protection/>
    </xf>
    <xf numFmtId="165" fontId="14" fillId="33" borderId="32" xfId="88" applyNumberFormat="1" applyFont="1" applyFill="1" applyBorder="1" applyAlignment="1" applyProtection="1">
      <alignment horizontal="left" vertical="center" wrapText="1"/>
      <protection hidden="1"/>
    </xf>
    <xf numFmtId="0" fontId="18" fillId="33" borderId="27" xfId="88" applyFont="1" applyFill="1" applyBorder="1" applyAlignment="1">
      <alignment vertical="center" wrapText="1"/>
      <protection/>
    </xf>
    <xf numFmtId="0" fontId="18" fillId="33" borderId="30" xfId="88" applyFont="1" applyFill="1" applyBorder="1" applyAlignment="1">
      <alignment horizontal="center" vertical="center"/>
      <protection/>
    </xf>
    <xf numFmtId="166" fontId="16" fillId="33" borderId="32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32" xfId="88" applyNumberFormat="1" applyFont="1" applyFill="1" applyBorder="1" applyAlignment="1" applyProtection="1">
      <alignment horizontal="center" vertical="center" wrapText="1"/>
      <protection hidden="1"/>
    </xf>
    <xf numFmtId="182" fontId="14" fillId="33" borderId="22" xfId="88" applyNumberFormat="1" applyFont="1" applyFill="1" applyBorder="1" applyAlignment="1" applyProtection="1">
      <alignment vertical="center"/>
      <protection hidden="1"/>
    </xf>
    <xf numFmtId="187" fontId="14" fillId="33" borderId="0" xfId="88" applyNumberFormat="1" applyFont="1" applyFill="1">
      <alignment/>
      <protection/>
    </xf>
    <xf numFmtId="165" fontId="14" fillId="33" borderId="32" xfId="88" applyNumberFormat="1" applyFont="1" applyFill="1" applyBorder="1" applyAlignment="1" applyProtection="1">
      <alignment vertical="center"/>
      <protection hidden="1"/>
    </xf>
    <xf numFmtId="167" fontId="14" fillId="33" borderId="32" xfId="88" applyNumberFormat="1" applyFont="1" applyFill="1" applyBorder="1" applyAlignment="1" applyProtection="1">
      <alignment vertical="center" wrapText="1"/>
      <protection hidden="1"/>
    </xf>
    <xf numFmtId="182" fontId="16" fillId="33" borderId="33" xfId="88" applyNumberFormat="1" applyFont="1" applyFill="1" applyBorder="1" applyAlignment="1" applyProtection="1">
      <alignment vertical="center"/>
      <protection hidden="1"/>
    </xf>
    <xf numFmtId="182" fontId="14" fillId="33" borderId="33" xfId="88" applyNumberFormat="1" applyFont="1" applyFill="1" applyBorder="1" applyAlignment="1" applyProtection="1">
      <alignment vertical="center"/>
      <protection hidden="1"/>
    </xf>
    <xf numFmtId="0" fontId="17" fillId="33" borderId="24" xfId="88" applyFont="1" applyFill="1" applyBorder="1" applyAlignment="1">
      <alignment horizontal="center" vertical="center"/>
      <protection/>
    </xf>
    <xf numFmtId="164" fontId="14" fillId="33" borderId="25" xfId="88" applyNumberFormat="1" applyFont="1" applyFill="1" applyBorder="1" applyAlignment="1" applyProtection="1">
      <alignment horizontal="center" vertical="center"/>
      <protection hidden="1"/>
    </xf>
    <xf numFmtId="164" fontId="16" fillId="33" borderId="25" xfId="88" applyNumberFormat="1" applyFont="1" applyFill="1" applyBorder="1" applyAlignment="1" applyProtection="1">
      <alignment horizontal="left"/>
      <protection hidden="1"/>
    </xf>
    <xf numFmtId="164" fontId="14" fillId="33" borderId="25" xfId="88" applyNumberFormat="1" applyFont="1" applyFill="1" applyBorder="1" applyAlignment="1" applyProtection="1">
      <alignment vertical="center"/>
      <protection hidden="1"/>
    </xf>
    <xf numFmtId="182" fontId="16" fillId="33" borderId="26" xfId="88" applyNumberFormat="1" applyFont="1" applyFill="1" applyBorder="1" applyAlignment="1" applyProtection="1">
      <alignment/>
      <protection hidden="1"/>
    </xf>
    <xf numFmtId="0" fontId="4" fillId="33" borderId="0" xfId="76" applyFont="1" applyFill="1">
      <alignment/>
      <protection/>
    </xf>
    <xf numFmtId="182" fontId="14" fillId="33" borderId="0" xfId="76" applyNumberFormat="1" applyFont="1" applyFill="1">
      <alignment/>
      <protection/>
    </xf>
    <xf numFmtId="4" fontId="13" fillId="33" borderId="0" xfId="104" applyNumberFormat="1" applyFont="1" applyFill="1" applyAlignment="1">
      <alignment vertical="center"/>
    </xf>
    <xf numFmtId="0" fontId="4" fillId="0" borderId="0" xfId="76" applyFont="1" applyAlignment="1">
      <alignment/>
      <protection/>
    </xf>
    <xf numFmtId="0" fontId="4" fillId="0" borderId="0" xfId="88" applyFont="1">
      <alignment/>
      <protection/>
    </xf>
    <xf numFmtId="0" fontId="4" fillId="0" borderId="0" xfId="88" applyFont="1" applyProtection="1">
      <alignment/>
      <protection hidden="1"/>
    </xf>
    <xf numFmtId="0" fontId="4" fillId="0" borderId="0" xfId="88" applyFont="1" applyAlignment="1" applyProtection="1">
      <alignment horizontal="center"/>
      <protection hidden="1"/>
    </xf>
    <xf numFmtId="0" fontId="4" fillId="33" borderId="0" xfId="0" applyFont="1" applyFill="1" applyAlignment="1">
      <alignment horizontal="right"/>
    </xf>
    <xf numFmtId="0" fontId="4" fillId="0" borderId="0" xfId="88" applyFont="1" applyAlignment="1" applyProtection="1">
      <alignment/>
      <protection hidden="1"/>
    </xf>
    <xf numFmtId="0" fontId="4" fillId="0" borderId="0" xfId="76" applyFont="1" applyAlignment="1">
      <alignment horizontal="center"/>
      <protection/>
    </xf>
    <xf numFmtId="0" fontId="14" fillId="0" borderId="0" xfId="88" applyFont="1" applyProtection="1">
      <alignment/>
      <protection hidden="1"/>
    </xf>
    <xf numFmtId="0" fontId="14" fillId="0" borderId="0" xfId="88" applyFont="1" applyAlignment="1" applyProtection="1">
      <alignment horizontal="center"/>
      <protection hidden="1"/>
    </xf>
    <xf numFmtId="0" fontId="14" fillId="0" borderId="0" xfId="76" applyFont="1">
      <alignment/>
      <protection/>
    </xf>
    <xf numFmtId="0" fontId="14" fillId="0" borderId="0" xfId="76" applyFont="1" applyAlignment="1">
      <alignment horizontal="center"/>
      <protection/>
    </xf>
    <xf numFmtId="0" fontId="14" fillId="0" borderId="0" xfId="76" applyFont="1" applyAlignment="1">
      <alignment horizontal="right"/>
      <protection/>
    </xf>
    <xf numFmtId="0" fontId="16" fillId="0" borderId="34" xfId="88" applyFont="1" applyBorder="1" applyAlignment="1">
      <alignment horizontal="center" vertical="center"/>
      <protection/>
    </xf>
    <xf numFmtId="0" fontId="16" fillId="0" borderId="35" xfId="76" applyFont="1" applyBorder="1" applyAlignment="1">
      <alignment horizontal="center" vertical="center" wrapText="1"/>
      <protection/>
    </xf>
    <xf numFmtId="0" fontId="3" fillId="0" borderId="35" xfId="76" applyFont="1" applyBorder="1" applyAlignment="1">
      <alignment horizontal="center" vertical="center"/>
      <protection/>
    </xf>
    <xf numFmtId="0" fontId="16" fillId="0" borderId="35" xfId="88" applyFont="1" applyBorder="1" applyAlignment="1">
      <alignment horizontal="center" vertical="center" wrapText="1"/>
      <protection/>
    </xf>
    <xf numFmtId="0" fontId="16" fillId="0" borderId="36" xfId="76" applyFont="1" applyBorder="1" applyAlignment="1">
      <alignment horizontal="center" vertical="center" wrapText="1"/>
      <protection/>
    </xf>
    <xf numFmtId="0" fontId="16" fillId="0" borderId="0" xfId="88" applyFont="1" applyAlignment="1">
      <alignment horizontal="center"/>
      <protection/>
    </xf>
    <xf numFmtId="0" fontId="17" fillId="0" borderId="24" xfId="88" applyFont="1" applyBorder="1" applyAlignment="1">
      <alignment horizontal="center"/>
      <protection/>
    </xf>
    <xf numFmtId="0" fontId="17" fillId="0" borderId="25" xfId="76" applyFont="1" applyBorder="1" applyAlignment="1">
      <alignment horizontal="center"/>
      <protection/>
    </xf>
    <xf numFmtId="0" fontId="17" fillId="0" borderId="26" xfId="76" applyFont="1" applyBorder="1" applyAlignment="1">
      <alignment horizontal="center"/>
      <protection/>
    </xf>
    <xf numFmtId="0" fontId="18" fillId="0" borderId="20" xfId="88" applyFont="1" applyBorder="1" applyAlignment="1">
      <alignment horizontal="center" vertical="center"/>
      <protection/>
    </xf>
    <xf numFmtId="166" fontId="16" fillId="0" borderId="15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5" xfId="88" applyNumberFormat="1" applyFont="1" applyFill="1" applyBorder="1" applyAlignment="1" applyProtection="1">
      <alignment horizontal="left" vertical="center" wrapText="1"/>
      <protection hidden="1"/>
    </xf>
    <xf numFmtId="165" fontId="14" fillId="0" borderId="15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5" xfId="88" applyNumberFormat="1" applyFont="1" applyFill="1" applyBorder="1" applyAlignment="1" applyProtection="1">
      <alignment vertical="center"/>
      <protection hidden="1"/>
    </xf>
    <xf numFmtId="167" fontId="14" fillId="0" borderId="15" xfId="88" applyNumberFormat="1" applyFont="1" applyFill="1" applyBorder="1" applyAlignment="1" applyProtection="1">
      <alignment vertical="center" wrapText="1"/>
      <protection hidden="1"/>
    </xf>
    <xf numFmtId="182" fontId="16" fillId="33" borderId="15" xfId="88" applyNumberFormat="1" applyFont="1" applyFill="1" applyBorder="1" applyAlignment="1" applyProtection="1">
      <alignment vertical="center"/>
      <protection hidden="1"/>
    </xf>
    <xf numFmtId="182" fontId="16" fillId="33" borderId="21" xfId="88" applyNumberFormat="1" applyFont="1" applyFill="1" applyBorder="1" applyAlignment="1" applyProtection="1">
      <alignment vertical="center"/>
      <protection hidden="1"/>
    </xf>
    <xf numFmtId="182" fontId="14" fillId="0" borderId="0" xfId="88" applyNumberFormat="1" applyFont="1">
      <alignment/>
      <protection/>
    </xf>
    <xf numFmtId="0" fontId="18" fillId="0" borderId="18" xfId="88" applyFont="1" applyBorder="1" applyAlignment="1">
      <alignment horizontal="center" vertical="center"/>
      <protection/>
    </xf>
    <xf numFmtId="165" fontId="14" fillId="0" borderId="16" xfId="88" applyNumberFormat="1" applyFont="1" applyFill="1" applyBorder="1" applyAlignment="1" applyProtection="1">
      <alignment vertical="center"/>
      <protection hidden="1"/>
    </xf>
    <xf numFmtId="167" fontId="14" fillId="0" borderId="16" xfId="88" applyNumberFormat="1" applyFont="1" applyFill="1" applyBorder="1" applyAlignment="1" applyProtection="1">
      <alignment vertical="center" wrapText="1"/>
      <protection hidden="1"/>
    </xf>
    <xf numFmtId="0" fontId="18" fillId="0" borderId="30" xfId="88" applyFont="1" applyBorder="1" applyAlignment="1">
      <alignment horizontal="center" vertical="center"/>
      <protection/>
    </xf>
    <xf numFmtId="0" fontId="18" fillId="0" borderId="31" xfId="88" applyFont="1" applyBorder="1" applyAlignment="1">
      <alignment vertical="center"/>
      <protection/>
    </xf>
    <xf numFmtId="182" fontId="14" fillId="33" borderId="16" xfId="88" applyNumberFormat="1" applyFont="1" applyFill="1" applyBorder="1" applyAlignment="1" applyProtection="1">
      <alignment vertical="center"/>
      <protection hidden="1"/>
    </xf>
    <xf numFmtId="0" fontId="18" fillId="0" borderId="27" xfId="88" applyFont="1" applyBorder="1" applyAlignment="1">
      <alignment vertical="center"/>
      <protection/>
    </xf>
    <xf numFmtId="0" fontId="18" fillId="0" borderId="18" xfId="88" applyFont="1" applyBorder="1" applyAlignment="1">
      <alignment horizontal="center" vertical="center" wrapText="1"/>
      <protection/>
    </xf>
    <xf numFmtId="182" fontId="16" fillId="0" borderId="22" xfId="88" applyNumberFormat="1" applyFont="1" applyFill="1" applyBorder="1" applyAlignment="1" applyProtection="1">
      <alignment vertical="center"/>
      <protection hidden="1"/>
    </xf>
    <xf numFmtId="0" fontId="14" fillId="0" borderId="16" xfId="76" applyFont="1" applyBorder="1" applyAlignment="1">
      <alignment horizontal="center" vertical="center" wrapText="1"/>
      <protection/>
    </xf>
    <xf numFmtId="165" fontId="14" fillId="0" borderId="16" xfId="88" applyNumberFormat="1" applyFont="1" applyFill="1" applyBorder="1" applyAlignment="1" applyProtection="1">
      <alignment vertical="center" wrapText="1"/>
      <protection hidden="1"/>
    </xf>
    <xf numFmtId="182" fontId="14" fillId="0" borderId="22" xfId="88" applyNumberFormat="1" applyFont="1" applyFill="1" applyBorder="1" applyAlignment="1" applyProtection="1">
      <alignment vertical="center"/>
      <protection hidden="1"/>
    </xf>
    <xf numFmtId="0" fontId="14" fillId="0" borderId="16" xfId="76" applyFont="1" applyFill="1" applyBorder="1" applyAlignment="1">
      <alignment horizontal="center" vertical="center" wrapText="1"/>
      <protection/>
    </xf>
    <xf numFmtId="165" fontId="16" fillId="0" borderId="16" xfId="88" applyNumberFormat="1" applyFont="1" applyFill="1" applyBorder="1" applyAlignment="1" applyProtection="1">
      <alignment horizontal="center" vertical="center" wrapText="1"/>
      <protection hidden="1"/>
    </xf>
    <xf numFmtId="182" fontId="16" fillId="33" borderId="16" xfId="88" applyNumberFormat="1" applyFont="1" applyFill="1" applyBorder="1" applyAlignment="1" applyProtection="1">
      <alignment vertical="center" wrapText="1"/>
      <protection hidden="1"/>
    </xf>
    <xf numFmtId="182" fontId="16" fillId="33" borderId="22" xfId="88" applyNumberFormat="1" applyFont="1" applyFill="1" applyBorder="1" applyAlignment="1" applyProtection="1">
      <alignment vertical="center" wrapText="1"/>
      <protection hidden="1"/>
    </xf>
    <xf numFmtId="0" fontId="18" fillId="0" borderId="19" xfId="88" applyFont="1" applyBorder="1" applyAlignment="1">
      <alignment horizontal="center" vertical="center"/>
      <protection/>
    </xf>
    <xf numFmtId="166" fontId="16" fillId="0" borderId="17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88" applyNumberFormat="1" applyFont="1" applyFill="1" applyBorder="1" applyAlignment="1" applyProtection="1">
      <alignment horizontal="left" vertical="center" wrapText="1"/>
      <protection hidden="1"/>
    </xf>
    <xf numFmtId="165" fontId="14" fillId="0" borderId="17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7" xfId="88" applyNumberFormat="1" applyFont="1" applyFill="1" applyBorder="1" applyAlignment="1" applyProtection="1">
      <alignment vertical="center"/>
      <protection hidden="1"/>
    </xf>
    <xf numFmtId="167" fontId="14" fillId="0" borderId="17" xfId="88" applyNumberFormat="1" applyFont="1" applyFill="1" applyBorder="1" applyAlignment="1" applyProtection="1">
      <alignment vertical="center" wrapText="1"/>
      <protection hidden="1"/>
    </xf>
    <xf numFmtId="182" fontId="16" fillId="33" borderId="17" xfId="88" applyNumberFormat="1" applyFont="1" applyFill="1" applyBorder="1" applyAlignment="1" applyProtection="1">
      <alignment vertical="center"/>
      <protection hidden="1"/>
    </xf>
    <xf numFmtId="182" fontId="16" fillId="33" borderId="23" xfId="88" applyNumberFormat="1" applyFont="1" applyFill="1" applyBorder="1" applyAlignment="1" applyProtection="1">
      <alignment vertical="center"/>
      <protection hidden="1"/>
    </xf>
    <xf numFmtId="0" fontId="17" fillId="0" borderId="24" xfId="88" applyFont="1" applyBorder="1" applyAlignment="1">
      <alignment horizontal="center" vertical="center"/>
      <protection/>
    </xf>
    <xf numFmtId="164" fontId="14" fillId="0" borderId="25" xfId="88" applyNumberFormat="1" applyFont="1" applyFill="1" applyBorder="1" applyAlignment="1" applyProtection="1">
      <alignment horizontal="center" vertical="center"/>
      <protection hidden="1"/>
    </xf>
    <xf numFmtId="164" fontId="16" fillId="0" borderId="25" xfId="88" applyNumberFormat="1" applyFont="1" applyFill="1" applyBorder="1" applyAlignment="1" applyProtection="1">
      <alignment horizontal="left"/>
      <protection hidden="1"/>
    </xf>
    <xf numFmtId="182" fontId="16" fillId="0" borderId="25" xfId="88" applyNumberFormat="1" applyFont="1" applyFill="1" applyBorder="1" applyAlignment="1" applyProtection="1">
      <alignment/>
      <protection hidden="1"/>
    </xf>
    <xf numFmtId="182" fontId="16" fillId="0" borderId="26" xfId="88" applyNumberFormat="1" applyFont="1" applyFill="1" applyBorder="1" applyAlignment="1" applyProtection="1">
      <alignment/>
      <protection hidden="1"/>
    </xf>
    <xf numFmtId="182" fontId="4" fillId="0" borderId="0" xfId="88" applyNumberFormat="1" applyFont="1">
      <alignment/>
      <protection/>
    </xf>
    <xf numFmtId="0" fontId="20" fillId="0" borderId="0" xfId="88" applyFont="1" applyAlignment="1">
      <alignment horizontal="left" wrapText="1"/>
      <protection/>
    </xf>
    <xf numFmtId="0" fontId="20" fillId="0" borderId="0" xfId="76" applyFont="1">
      <alignment/>
      <protection/>
    </xf>
    <xf numFmtId="0" fontId="20" fillId="0" borderId="0" xfId="76" applyFont="1" applyAlignment="1">
      <alignment horizontal="center"/>
      <protection/>
    </xf>
    <xf numFmtId="181" fontId="20" fillId="0" borderId="0" xfId="76" applyNumberFormat="1" applyFont="1">
      <alignment/>
      <protection/>
    </xf>
    <xf numFmtId="0" fontId="20" fillId="0" borderId="0" xfId="88" applyFont="1">
      <alignment/>
      <protection/>
    </xf>
    <xf numFmtId="182" fontId="20" fillId="0" borderId="0" xfId="76" applyNumberFormat="1" applyFont="1" applyFill="1">
      <alignment/>
      <protection/>
    </xf>
    <xf numFmtId="0" fontId="14" fillId="0" borderId="0" xfId="88" applyFont="1" applyAlignment="1">
      <alignment wrapText="1"/>
      <protection/>
    </xf>
    <xf numFmtId="0" fontId="14" fillId="0" borderId="0" xfId="88" applyFont="1" applyAlignment="1">
      <alignment horizontal="center" wrapText="1"/>
      <protection/>
    </xf>
    <xf numFmtId="0" fontId="14" fillId="0" borderId="0" xfId="88" applyFont="1" applyAlignment="1">
      <alignment horizontal="left" wrapText="1"/>
      <protection/>
    </xf>
    <xf numFmtId="0" fontId="14" fillId="0" borderId="0" xfId="88" applyFont="1" applyAlignment="1">
      <alignment vertical="center" wrapText="1"/>
      <protection/>
    </xf>
    <xf numFmtId="0" fontId="14" fillId="0" borderId="0" xfId="88" applyFont="1" applyAlignment="1">
      <alignment horizontal="center" vertical="center" wrapText="1"/>
      <protection/>
    </xf>
    <xf numFmtId="0" fontId="14" fillId="0" borderId="0" xfId="88" applyFont="1" applyAlignment="1">
      <alignment horizontal="center"/>
      <protection/>
    </xf>
    <xf numFmtId="0" fontId="13" fillId="0" borderId="0" xfId="76" applyFont="1" applyAlignment="1">
      <alignment horizontal="center"/>
      <protection/>
    </xf>
    <xf numFmtId="0" fontId="16" fillId="0" borderId="0" xfId="76" applyFont="1" applyAlignment="1">
      <alignment horizontal="center" vertical="center"/>
      <protection/>
    </xf>
    <xf numFmtId="0" fontId="19" fillId="0" borderId="24" xfId="76" applyFont="1" applyBorder="1" applyAlignment="1">
      <alignment horizontal="center" wrapText="1"/>
      <protection/>
    </xf>
    <xf numFmtId="0" fontId="19" fillId="0" borderId="25" xfId="76" applyFont="1" applyBorder="1" applyAlignment="1">
      <alignment horizontal="center" vertical="top" wrapText="1"/>
      <protection/>
    </xf>
    <xf numFmtId="0" fontId="19" fillId="0" borderId="26" xfId="76" applyFont="1" applyBorder="1" applyAlignment="1">
      <alignment horizontal="center" vertical="top" wrapText="1"/>
      <protection/>
    </xf>
    <xf numFmtId="0" fontId="19" fillId="0" borderId="0" xfId="76" applyFont="1">
      <alignment/>
      <protection/>
    </xf>
    <xf numFmtId="0" fontId="15" fillId="0" borderId="27" xfId="76" applyFont="1" applyBorder="1" applyAlignment="1">
      <alignment horizontal="center" vertical="center" wrapText="1"/>
      <protection/>
    </xf>
    <xf numFmtId="0" fontId="13" fillId="0" borderId="18" xfId="76" applyFont="1" applyBorder="1" applyAlignment="1">
      <alignment horizontal="center" vertical="center" wrapText="1"/>
      <protection/>
    </xf>
    <xf numFmtId="0" fontId="13" fillId="0" borderId="16" xfId="76" applyFont="1" applyFill="1" applyBorder="1" applyAlignment="1">
      <alignment horizontal="center" vertical="center" wrapText="1"/>
      <protection/>
    </xf>
    <xf numFmtId="0" fontId="15" fillId="0" borderId="22" xfId="76" applyFont="1" applyFill="1" applyBorder="1" applyAlignment="1">
      <alignment horizontal="left" wrapText="1"/>
      <protection/>
    </xf>
    <xf numFmtId="0" fontId="13" fillId="0" borderId="22" xfId="76" applyFont="1" applyFill="1" applyBorder="1" applyAlignment="1">
      <alignment horizontal="left" wrapText="1"/>
      <protection/>
    </xf>
    <xf numFmtId="0" fontId="13" fillId="0" borderId="16" xfId="76" applyFont="1" applyBorder="1" applyAlignment="1">
      <alignment horizontal="center" vertical="center" wrapText="1"/>
      <protection/>
    </xf>
    <xf numFmtId="0" fontId="13" fillId="0" borderId="22" xfId="76" applyFont="1" applyBorder="1" applyAlignment="1">
      <alignment horizontal="justify" vertical="center" wrapText="1"/>
      <protection/>
    </xf>
    <xf numFmtId="0" fontId="15" fillId="0" borderId="18" xfId="76" applyFont="1" applyBorder="1" applyAlignment="1">
      <alignment horizontal="center" vertical="center" wrapText="1"/>
      <protection/>
    </xf>
    <xf numFmtId="0" fontId="15" fillId="0" borderId="16" xfId="76" applyFont="1" applyBorder="1" applyAlignment="1">
      <alignment horizontal="center" vertical="center" wrapText="1"/>
      <protection/>
    </xf>
    <xf numFmtId="0" fontId="15" fillId="0" borderId="22" xfId="76" applyFont="1" applyBorder="1" applyAlignment="1">
      <alignment horizontal="justify" vertical="center" wrapText="1"/>
      <protection/>
    </xf>
    <xf numFmtId="0" fontId="16" fillId="0" borderId="0" xfId="76" applyFont="1">
      <alignment/>
      <protection/>
    </xf>
    <xf numFmtId="49" fontId="15" fillId="0" borderId="16" xfId="76" applyNumberFormat="1" applyFont="1" applyFill="1" applyBorder="1" applyAlignment="1">
      <alignment horizontal="center" vertical="center"/>
      <protection/>
    </xf>
    <xf numFmtId="0" fontId="15" fillId="0" borderId="22" xfId="76" applyFont="1" applyFill="1" applyBorder="1" applyAlignment="1">
      <alignment vertical="center" wrapText="1"/>
      <protection/>
    </xf>
    <xf numFmtId="0" fontId="13" fillId="0" borderId="16" xfId="76" applyFont="1" applyBorder="1" applyAlignment="1">
      <alignment horizontal="center" vertical="center"/>
      <protection/>
    </xf>
    <xf numFmtId="0" fontId="13" fillId="0" borderId="22" xfId="76" applyFont="1" applyBorder="1" applyAlignment="1">
      <alignment wrapText="1"/>
      <protection/>
    </xf>
    <xf numFmtId="49" fontId="13" fillId="0" borderId="16" xfId="76" applyNumberFormat="1" applyFont="1" applyFill="1" applyBorder="1" applyAlignment="1">
      <alignment horizontal="center" vertical="center"/>
      <protection/>
    </xf>
    <xf numFmtId="0" fontId="13" fillId="0" borderId="22" xfId="76" applyFont="1" applyFill="1" applyBorder="1" applyAlignment="1">
      <alignment vertical="center" wrapText="1"/>
      <protection/>
    </xf>
    <xf numFmtId="0" fontId="13" fillId="0" borderId="19" xfId="76" applyFont="1" applyBorder="1" applyAlignment="1">
      <alignment horizontal="center" vertical="center" wrapText="1"/>
      <protection/>
    </xf>
    <xf numFmtId="49" fontId="13" fillId="0" borderId="17" xfId="76" applyNumberFormat="1" applyFont="1" applyFill="1" applyBorder="1" applyAlignment="1">
      <alignment horizontal="center" vertical="center"/>
      <protection/>
    </xf>
    <xf numFmtId="0" fontId="13" fillId="0" borderId="23" xfId="76" applyFont="1" applyFill="1" applyBorder="1" applyAlignment="1">
      <alignment vertical="center" wrapText="1"/>
      <protection/>
    </xf>
    <xf numFmtId="0" fontId="13" fillId="0" borderId="0" xfId="76" applyFont="1" applyAlignment="1">
      <alignment/>
      <protection/>
    </xf>
    <xf numFmtId="0" fontId="4" fillId="0" borderId="0" xfId="65" applyFont="1">
      <alignment/>
      <protection/>
    </xf>
    <xf numFmtId="0" fontId="4" fillId="33" borderId="0" xfId="65" applyFont="1" applyFill="1">
      <alignment/>
      <protection/>
    </xf>
    <xf numFmtId="0" fontId="14" fillId="33" borderId="0" xfId="65" applyFont="1" applyFill="1">
      <alignment/>
      <protection/>
    </xf>
    <xf numFmtId="0" fontId="19" fillId="33" borderId="0" xfId="65" applyFont="1" applyFill="1" applyAlignment="1">
      <alignment/>
      <protection/>
    </xf>
    <xf numFmtId="0" fontId="14" fillId="0" borderId="0" xfId="65" applyFont="1" applyAlignment="1">
      <alignment/>
      <protection/>
    </xf>
    <xf numFmtId="0" fontId="14" fillId="33" borderId="0" xfId="65" applyFont="1" applyFill="1" applyAlignment="1">
      <alignment/>
      <protection/>
    </xf>
    <xf numFmtId="0" fontId="4" fillId="0" borderId="0" xfId="65" applyFont="1" applyAlignment="1">
      <alignment/>
      <protection/>
    </xf>
    <xf numFmtId="0" fontId="19" fillId="0" borderId="0" xfId="65" applyFont="1" applyAlignment="1">
      <alignment horizontal="right"/>
      <protection/>
    </xf>
    <xf numFmtId="0" fontId="19" fillId="0" borderId="0" xfId="65" applyFont="1" applyAlignment="1">
      <alignment/>
      <protection/>
    </xf>
    <xf numFmtId="0" fontId="0" fillId="33" borderId="0" xfId="0" applyFill="1" applyAlignment="1">
      <alignment/>
    </xf>
    <xf numFmtId="2" fontId="3" fillId="0" borderId="0" xfId="65" applyNumberFormat="1" applyFont="1" applyFill="1" applyAlignment="1" applyProtection="1">
      <alignment horizontal="center" wrapText="1"/>
      <protection hidden="1"/>
    </xf>
    <xf numFmtId="2" fontId="21" fillId="0" borderId="0" xfId="65" applyNumberFormat="1" applyFont="1" applyFill="1" applyAlignment="1" applyProtection="1">
      <alignment horizontal="center" wrapText="1"/>
      <protection hidden="1"/>
    </xf>
    <xf numFmtId="2" fontId="21" fillId="33" borderId="0" xfId="65" applyNumberFormat="1" applyFont="1" applyFill="1" applyAlignment="1" applyProtection="1">
      <alignment horizontal="center" wrapText="1"/>
      <protection hidden="1"/>
    </xf>
    <xf numFmtId="0" fontId="4" fillId="0" borderId="0" xfId="65" applyNumberFormat="1" applyFont="1" applyFill="1" applyAlignment="1" applyProtection="1">
      <alignment horizontal="centerContinuous"/>
      <protection hidden="1"/>
    </xf>
    <xf numFmtId="0" fontId="4" fillId="33" borderId="0" xfId="65" applyNumberFormat="1" applyFont="1" applyFill="1" applyAlignment="1" applyProtection="1">
      <alignment horizontal="centerContinuous"/>
      <protection hidden="1"/>
    </xf>
    <xf numFmtId="0" fontId="4" fillId="33" borderId="0" xfId="65" applyFont="1" applyFill="1" applyAlignment="1">
      <alignment horizontal="right"/>
      <protection/>
    </xf>
    <xf numFmtId="0" fontId="17" fillId="0" borderId="24" xfId="65" applyNumberFormat="1" applyFont="1" applyFill="1" applyBorder="1" applyAlignment="1" applyProtection="1">
      <alignment horizontal="center" vertical="center"/>
      <protection hidden="1"/>
    </xf>
    <xf numFmtId="0" fontId="17" fillId="0" borderId="25" xfId="65" applyNumberFormat="1" applyFont="1" applyFill="1" applyBorder="1" applyAlignment="1" applyProtection="1">
      <alignment horizontal="center" vertical="center"/>
      <protection hidden="1"/>
    </xf>
    <xf numFmtId="0" fontId="17" fillId="33" borderId="25" xfId="65" applyNumberFormat="1" applyFont="1" applyFill="1" applyBorder="1" applyAlignment="1" applyProtection="1">
      <alignment horizontal="center" vertical="center"/>
      <protection hidden="1"/>
    </xf>
    <xf numFmtId="0" fontId="17" fillId="33" borderId="10" xfId="65" applyFont="1" applyFill="1" applyBorder="1" applyAlignment="1">
      <alignment horizontal="center" vertical="center"/>
      <protection/>
    </xf>
    <xf numFmtId="0" fontId="3" fillId="0" borderId="20" xfId="65" applyNumberFormat="1" applyFont="1" applyFill="1" applyBorder="1" applyAlignment="1" applyProtection="1">
      <alignment horizontal="justify" vertical="center" wrapText="1"/>
      <protection hidden="1"/>
    </xf>
    <xf numFmtId="165" fontId="3" fillId="0" borderId="15" xfId="65" applyNumberFormat="1" applyFont="1" applyFill="1" applyBorder="1" applyAlignment="1" applyProtection="1">
      <alignment horizontal="center" wrapText="1"/>
      <protection hidden="1"/>
    </xf>
    <xf numFmtId="1" fontId="3" fillId="0" borderId="15" xfId="65" applyNumberFormat="1" applyFont="1" applyFill="1" applyBorder="1" applyAlignment="1" applyProtection="1">
      <alignment horizontal="center" wrapText="1"/>
      <protection hidden="1"/>
    </xf>
    <xf numFmtId="183" fontId="3" fillId="0" borderId="15" xfId="65" applyNumberFormat="1" applyFont="1" applyFill="1" applyBorder="1" applyAlignment="1" applyProtection="1">
      <alignment horizontal="center" wrapText="1"/>
      <protection hidden="1"/>
    </xf>
    <xf numFmtId="184" fontId="3" fillId="0" borderId="15" xfId="65" applyNumberFormat="1" applyFont="1" applyFill="1" applyBorder="1" applyAlignment="1" applyProtection="1">
      <alignment horizontal="center" wrapText="1"/>
      <protection hidden="1"/>
    </xf>
    <xf numFmtId="183" fontId="3" fillId="33" borderId="15" xfId="65" applyNumberFormat="1" applyFont="1" applyFill="1" applyBorder="1" applyAlignment="1" applyProtection="1">
      <alignment horizontal="center" wrapText="1"/>
      <protection hidden="1"/>
    </xf>
    <xf numFmtId="182" fontId="3" fillId="33" borderId="15" xfId="65" applyNumberFormat="1" applyFont="1" applyFill="1" applyBorder="1" applyAlignment="1">
      <alignment horizontal="right"/>
      <protection/>
    </xf>
    <xf numFmtId="182" fontId="7" fillId="33" borderId="21" xfId="0" applyNumberFormat="1" applyFont="1" applyFill="1" applyBorder="1" applyAlignment="1">
      <alignment/>
    </xf>
    <xf numFmtId="0" fontId="3" fillId="0" borderId="18" xfId="65" applyNumberFormat="1" applyFont="1" applyFill="1" applyBorder="1" applyAlignment="1" applyProtection="1">
      <alignment horizontal="justify" vertical="center" wrapText="1"/>
      <protection hidden="1"/>
    </xf>
    <xf numFmtId="165" fontId="3" fillId="0" borderId="16" xfId="65" applyNumberFormat="1" applyFont="1" applyFill="1" applyBorder="1" applyAlignment="1" applyProtection="1">
      <alignment horizontal="center" wrapText="1"/>
      <protection hidden="1"/>
    </xf>
    <xf numFmtId="1" fontId="3" fillId="0" borderId="16" xfId="65" applyNumberFormat="1" applyFont="1" applyFill="1" applyBorder="1" applyAlignment="1" applyProtection="1">
      <alignment horizontal="center" wrapText="1"/>
      <protection hidden="1"/>
    </xf>
    <xf numFmtId="183" fontId="3" fillId="0" borderId="16" xfId="65" applyNumberFormat="1" applyFont="1" applyFill="1" applyBorder="1" applyAlignment="1" applyProtection="1">
      <alignment horizontal="center" wrapText="1"/>
      <protection hidden="1"/>
    </xf>
    <xf numFmtId="184" fontId="3" fillId="0" borderId="16" xfId="65" applyNumberFormat="1" applyFont="1" applyFill="1" applyBorder="1" applyAlignment="1" applyProtection="1">
      <alignment horizontal="center" wrapText="1"/>
      <protection hidden="1"/>
    </xf>
    <xf numFmtId="183" fontId="3" fillId="33" borderId="16" xfId="65" applyNumberFormat="1" applyFont="1" applyFill="1" applyBorder="1" applyAlignment="1" applyProtection="1">
      <alignment horizontal="center" wrapText="1"/>
      <protection hidden="1"/>
    </xf>
    <xf numFmtId="182" fontId="3" fillId="33" borderId="16" xfId="65" applyNumberFormat="1" applyFont="1" applyFill="1" applyBorder="1" applyAlignment="1">
      <alignment horizontal="right"/>
      <protection/>
    </xf>
    <xf numFmtId="182" fontId="7" fillId="33" borderId="22" xfId="0" applyNumberFormat="1" applyFont="1" applyFill="1" applyBorder="1" applyAlignment="1">
      <alignment/>
    </xf>
    <xf numFmtId="0" fontId="4" fillId="0" borderId="18" xfId="65" applyNumberFormat="1" applyFont="1" applyFill="1" applyBorder="1" applyAlignment="1" applyProtection="1">
      <alignment horizontal="justify" vertical="center" wrapText="1"/>
      <protection hidden="1"/>
    </xf>
    <xf numFmtId="165" fontId="4" fillId="0" borderId="16" xfId="65" applyNumberFormat="1" applyFont="1" applyFill="1" applyBorder="1" applyAlignment="1" applyProtection="1">
      <alignment horizontal="center" wrapText="1"/>
      <protection hidden="1"/>
    </xf>
    <xf numFmtId="1" fontId="4" fillId="0" borderId="16" xfId="65" applyNumberFormat="1" applyFont="1" applyFill="1" applyBorder="1" applyAlignment="1" applyProtection="1">
      <alignment horizontal="center" wrapText="1"/>
      <protection hidden="1"/>
    </xf>
    <xf numFmtId="183" fontId="4" fillId="0" borderId="16" xfId="65" applyNumberFormat="1" applyFont="1" applyFill="1" applyBorder="1" applyAlignment="1" applyProtection="1">
      <alignment horizontal="center" wrapText="1"/>
      <protection hidden="1"/>
    </xf>
    <xf numFmtId="184" fontId="4" fillId="0" borderId="16" xfId="65" applyNumberFormat="1" applyFont="1" applyFill="1" applyBorder="1" applyAlignment="1" applyProtection="1">
      <alignment horizontal="center" wrapText="1"/>
      <protection hidden="1"/>
    </xf>
    <xf numFmtId="183" fontId="4" fillId="33" borderId="16" xfId="65" applyNumberFormat="1" applyFont="1" applyFill="1" applyBorder="1" applyAlignment="1" applyProtection="1">
      <alignment horizontal="center" wrapText="1"/>
      <protection hidden="1"/>
    </xf>
    <xf numFmtId="182" fontId="4" fillId="33" borderId="16" xfId="65" applyNumberFormat="1" applyFont="1" applyFill="1" applyBorder="1" applyAlignment="1">
      <alignment horizontal="right"/>
      <protection/>
    </xf>
    <xf numFmtId="182" fontId="4" fillId="33" borderId="22" xfId="65" applyNumberFormat="1" applyFont="1" applyFill="1" applyBorder="1" applyAlignment="1">
      <alignment horizontal="right"/>
      <protection/>
    </xf>
    <xf numFmtId="182" fontId="6" fillId="33" borderId="22" xfId="0" applyNumberFormat="1" applyFont="1" applyFill="1" applyBorder="1" applyAlignment="1">
      <alignment/>
    </xf>
    <xf numFmtId="0" fontId="4" fillId="33" borderId="18" xfId="76" applyFont="1" applyFill="1" applyBorder="1" applyAlignment="1">
      <alignment horizontal="justify" vertical="center" wrapText="1"/>
      <protection/>
    </xf>
    <xf numFmtId="165" fontId="4" fillId="33" borderId="16" xfId="65" applyNumberFormat="1" applyFont="1" applyFill="1" applyBorder="1" applyAlignment="1" applyProtection="1">
      <alignment horizontal="center" wrapText="1"/>
      <protection hidden="1"/>
    </xf>
    <xf numFmtId="1" fontId="4" fillId="33" borderId="16" xfId="65" applyNumberFormat="1" applyFont="1" applyFill="1" applyBorder="1" applyAlignment="1" applyProtection="1">
      <alignment horizontal="center" wrapText="1"/>
      <protection hidden="1"/>
    </xf>
    <xf numFmtId="184" fontId="4" fillId="33" borderId="16" xfId="65" applyNumberFormat="1" applyFont="1" applyFill="1" applyBorder="1" applyAlignment="1" applyProtection="1">
      <alignment horizontal="center" wrapText="1"/>
      <protection hidden="1"/>
    </xf>
    <xf numFmtId="182" fontId="3" fillId="33" borderId="22" xfId="65" applyNumberFormat="1" applyFont="1" applyFill="1" applyBorder="1" applyAlignment="1">
      <alignment horizontal="right"/>
      <protection/>
    </xf>
    <xf numFmtId="0" fontId="3" fillId="0" borderId="18" xfId="65" applyNumberFormat="1" applyFont="1" applyFill="1" applyBorder="1" applyAlignment="1" applyProtection="1">
      <alignment horizontal="left" vertical="center" wrapText="1"/>
      <protection hidden="1"/>
    </xf>
    <xf numFmtId="185" fontId="4" fillId="33" borderId="16" xfId="65" applyNumberFormat="1" applyFont="1" applyFill="1" applyBorder="1" applyAlignment="1">
      <alignment horizontal="right"/>
      <protection/>
    </xf>
    <xf numFmtId="0" fontId="3" fillId="0" borderId="18" xfId="87" applyNumberFormat="1" applyFont="1" applyFill="1" applyBorder="1" applyAlignment="1" applyProtection="1">
      <alignment horizontal="left" wrapText="1"/>
      <protection hidden="1"/>
    </xf>
    <xf numFmtId="182" fontId="3" fillId="33" borderId="16" xfId="87" applyNumberFormat="1" applyFont="1" applyFill="1" applyBorder="1" applyAlignment="1" applyProtection="1">
      <alignment horizontal="right" wrapText="1"/>
      <protection hidden="1"/>
    </xf>
    <xf numFmtId="182" fontId="3" fillId="33" borderId="22" xfId="87" applyNumberFormat="1" applyFont="1" applyFill="1" applyBorder="1" applyAlignment="1" applyProtection="1">
      <alignment horizontal="right" wrapText="1"/>
      <protection hidden="1"/>
    </xf>
    <xf numFmtId="49" fontId="3" fillId="0" borderId="16" xfId="65" applyNumberFormat="1" applyFont="1" applyFill="1" applyBorder="1" applyAlignment="1" applyProtection="1">
      <alignment horizontal="center"/>
      <protection hidden="1"/>
    </xf>
    <xf numFmtId="49" fontId="3" fillId="33" borderId="16" xfId="65" applyNumberFormat="1" applyFont="1" applyFill="1" applyBorder="1" applyAlignment="1" applyProtection="1">
      <alignment horizontal="center"/>
      <protection hidden="1"/>
    </xf>
    <xf numFmtId="165" fontId="3" fillId="0" borderId="16" xfId="87" applyNumberFormat="1" applyFont="1" applyFill="1" applyBorder="1" applyAlignment="1" applyProtection="1">
      <alignment horizontal="center" wrapText="1"/>
      <protection hidden="1"/>
    </xf>
    <xf numFmtId="1" fontId="3" fillId="0" borderId="16" xfId="87" applyNumberFormat="1" applyFont="1" applyFill="1" applyBorder="1" applyAlignment="1" applyProtection="1">
      <alignment horizontal="center" wrapText="1"/>
      <protection hidden="1"/>
    </xf>
    <xf numFmtId="183" fontId="3" fillId="0" borderId="16" xfId="87" applyNumberFormat="1" applyFont="1" applyFill="1" applyBorder="1" applyAlignment="1" applyProtection="1">
      <alignment horizontal="center" wrapText="1"/>
      <protection hidden="1"/>
    </xf>
    <xf numFmtId="184" fontId="3" fillId="0" borderId="16" xfId="87" applyNumberFormat="1" applyFont="1" applyFill="1" applyBorder="1" applyAlignment="1" applyProtection="1">
      <alignment horizontal="center" wrapText="1"/>
      <protection hidden="1"/>
    </xf>
    <xf numFmtId="183" fontId="3" fillId="33" borderId="16" xfId="87" applyNumberFormat="1" applyFont="1" applyFill="1" applyBorder="1" applyAlignment="1" applyProtection="1">
      <alignment horizontal="center" wrapText="1"/>
      <protection hidden="1"/>
    </xf>
    <xf numFmtId="0" fontId="4" fillId="0" borderId="18" xfId="87" applyNumberFormat="1" applyFont="1" applyFill="1" applyBorder="1" applyAlignment="1" applyProtection="1">
      <alignment horizontal="left" wrapText="1"/>
      <protection hidden="1"/>
    </xf>
    <xf numFmtId="165" fontId="4" fillId="0" borderId="16" xfId="87" applyNumberFormat="1" applyFont="1" applyFill="1" applyBorder="1" applyAlignment="1" applyProtection="1">
      <alignment horizontal="center" wrapText="1"/>
      <protection hidden="1"/>
    </xf>
    <xf numFmtId="1" fontId="4" fillId="0" borderId="16" xfId="87" applyNumberFormat="1" applyFont="1" applyFill="1" applyBorder="1" applyAlignment="1" applyProtection="1">
      <alignment horizontal="center" wrapText="1"/>
      <protection hidden="1"/>
    </xf>
    <xf numFmtId="183" fontId="4" fillId="0" borderId="16" xfId="87" applyNumberFormat="1" applyFont="1" applyFill="1" applyBorder="1" applyAlignment="1" applyProtection="1">
      <alignment horizontal="center" wrapText="1"/>
      <protection hidden="1"/>
    </xf>
    <xf numFmtId="184" fontId="4" fillId="0" borderId="16" xfId="87" applyNumberFormat="1" applyFont="1" applyFill="1" applyBorder="1" applyAlignment="1" applyProtection="1">
      <alignment horizontal="center" wrapText="1"/>
      <protection hidden="1"/>
    </xf>
    <xf numFmtId="183" fontId="4" fillId="33" borderId="16" xfId="87" applyNumberFormat="1" applyFont="1" applyFill="1" applyBorder="1" applyAlignment="1" applyProtection="1">
      <alignment horizontal="center" wrapText="1"/>
      <protection hidden="1"/>
    </xf>
    <xf numFmtId="182" fontId="4" fillId="33" borderId="16" xfId="87" applyNumberFormat="1" applyFont="1" applyFill="1" applyBorder="1" applyAlignment="1" applyProtection="1">
      <alignment horizontal="right" wrapText="1"/>
      <protection hidden="1"/>
    </xf>
    <xf numFmtId="182" fontId="4" fillId="33" borderId="22" xfId="87" applyNumberFormat="1" applyFont="1" applyFill="1" applyBorder="1" applyAlignment="1" applyProtection="1">
      <alignment horizontal="right" wrapText="1"/>
      <protection hidden="1"/>
    </xf>
    <xf numFmtId="49" fontId="4" fillId="0" borderId="16" xfId="87" applyNumberFormat="1" applyFont="1" applyFill="1" applyBorder="1" applyAlignment="1" applyProtection="1">
      <alignment horizontal="center" wrapText="1"/>
      <protection hidden="1"/>
    </xf>
    <xf numFmtId="49" fontId="3" fillId="0" borderId="16" xfId="87" applyNumberFormat="1" applyFont="1" applyFill="1" applyBorder="1" applyAlignment="1" applyProtection="1">
      <alignment horizontal="center" wrapText="1"/>
      <protection hidden="1"/>
    </xf>
    <xf numFmtId="0" fontId="4" fillId="0" borderId="18" xfId="87" applyNumberFormat="1" applyFont="1" applyFill="1" applyBorder="1" applyAlignment="1" applyProtection="1">
      <alignment horizontal="left" vertical="top" wrapText="1"/>
      <protection hidden="1"/>
    </xf>
    <xf numFmtId="0" fontId="4" fillId="0" borderId="30" xfId="87" applyNumberFormat="1" applyFont="1" applyFill="1" applyBorder="1" applyAlignment="1" applyProtection="1">
      <alignment horizontal="left" wrapText="1"/>
      <protection hidden="1"/>
    </xf>
    <xf numFmtId="0" fontId="3" fillId="0" borderId="37" xfId="87" applyNumberFormat="1" applyFont="1" applyFill="1" applyBorder="1" applyAlignment="1" applyProtection="1">
      <alignment/>
      <protection hidden="1"/>
    </xf>
    <xf numFmtId="49" fontId="3" fillId="0" borderId="19" xfId="87" applyNumberFormat="1" applyFont="1" applyFill="1" applyBorder="1" applyAlignment="1" applyProtection="1">
      <alignment horizontal="center"/>
      <protection hidden="1"/>
    </xf>
    <xf numFmtId="49" fontId="3" fillId="0" borderId="17" xfId="87" applyNumberFormat="1" applyFont="1" applyFill="1" applyBorder="1" applyAlignment="1" applyProtection="1">
      <alignment horizontal="center"/>
      <protection hidden="1"/>
    </xf>
    <xf numFmtId="49" fontId="3" fillId="33" borderId="17" xfId="87" applyNumberFormat="1" applyFont="1" applyFill="1" applyBorder="1" applyAlignment="1" applyProtection="1">
      <alignment horizontal="center"/>
      <protection hidden="1"/>
    </xf>
    <xf numFmtId="182" fontId="3" fillId="33" borderId="17" xfId="87" applyNumberFormat="1" applyFont="1" applyFill="1" applyBorder="1" applyAlignment="1" applyProtection="1">
      <alignment horizontal="right"/>
      <protection hidden="1"/>
    </xf>
    <xf numFmtId="182" fontId="7" fillId="33" borderId="23" xfId="0" applyNumberFormat="1" applyFont="1" applyFill="1" applyBorder="1" applyAlignment="1">
      <alignment/>
    </xf>
    <xf numFmtId="0" fontId="4" fillId="0" borderId="0" xfId="65" applyFont="1" applyAlignment="1">
      <alignment horizontal="right"/>
      <protection/>
    </xf>
    <xf numFmtId="0" fontId="4" fillId="0" borderId="24" xfId="65" applyNumberFormat="1" applyFont="1" applyFill="1" applyBorder="1" applyAlignment="1" applyProtection="1">
      <alignment horizontal="center" vertical="center"/>
      <protection hidden="1"/>
    </xf>
    <xf numFmtId="0" fontId="4" fillId="0" borderId="25" xfId="65" applyNumberFormat="1" applyFont="1" applyFill="1" applyBorder="1" applyAlignment="1" applyProtection="1">
      <alignment horizontal="center" vertical="center"/>
      <protection hidden="1"/>
    </xf>
    <xf numFmtId="0" fontId="4" fillId="0" borderId="10" xfId="65" applyFont="1" applyBorder="1" applyAlignment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182" fontId="3" fillId="0" borderId="21" xfId="65" applyNumberFormat="1" applyFont="1" applyBorder="1" applyAlignment="1">
      <alignment horizontal="center"/>
      <protection/>
    </xf>
    <xf numFmtId="182" fontId="4" fillId="0" borderId="0" xfId="65" applyNumberFormat="1" applyFont="1">
      <alignment/>
      <protection/>
    </xf>
    <xf numFmtId="182" fontId="3" fillId="0" borderId="22" xfId="65" applyNumberFormat="1" applyFont="1" applyBorder="1" applyAlignment="1">
      <alignment horizontal="center"/>
      <protection/>
    </xf>
    <xf numFmtId="182" fontId="4" fillId="0" borderId="22" xfId="65" applyNumberFormat="1" applyFont="1" applyBorder="1" applyAlignment="1">
      <alignment horizontal="center"/>
      <protection/>
    </xf>
    <xf numFmtId="182" fontId="3" fillId="0" borderId="22" xfId="65" applyNumberFormat="1" applyFont="1" applyFill="1" applyBorder="1" applyAlignment="1">
      <alignment horizontal="center"/>
      <protection/>
    </xf>
    <xf numFmtId="182" fontId="4" fillId="0" borderId="22" xfId="65" applyNumberFormat="1" applyFont="1" applyFill="1" applyBorder="1" applyAlignment="1">
      <alignment horizontal="center"/>
      <protection/>
    </xf>
    <xf numFmtId="0" fontId="4" fillId="0" borderId="0" xfId="65" applyFont="1" applyFill="1">
      <alignment/>
      <protection/>
    </xf>
    <xf numFmtId="182" fontId="3" fillId="0" borderId="22" xfId="87" applyNumberFormat="1" applyFont="1" applyFill="1" applyBorder="1" applyAlignment="1" applyProtection="1">
      <alignment horizontal="center" wrapText="1"/>
      <protection hidden="1"/>
    </xf>
    <xf numFmtId="182" fontId="4" fillId="0" borderId="22" xfId="87" applyNumberFormat="1" applyFont="1" applyFill="1" applyBorder="1" applyAlignment="1" applyProtection="1">
      <alignment horizontal="center" wrapText="1"/>
      <protection hidden="1"/>
    </xf>
    <xf numFmtId="0" fontId="3" fillId="0" borderId="38" xfId="87" applyNumberFormat="1" applyFont="1" applyFill="1" applyBorder="1" applyAlignment="1" applyProtection="1">
      <alignment/>
      <protection hidden="1"/>
    </xf>
    <xf numFmtId="49" fontId="3" fillId="0" borderId="39" xfId="87" applyNumberFormat="1" applyFont="1" applyFill="1" applyBorder="1" applyAlignment="1" applyProtection="1">
      <alignment horizontal="center"/>
      <protection hidden="1"/>
    </xf>
    <xf numFmtId="182" fontId="3" fillId="0" borderId="23" xfId="65" applyNumberFormat="1" applyFont="1" applyBorder="1" applyAlignment="1">
      <alignment horizontal="center"/>
      <protection/>
    </xf>
    <xf numFmtId="0" fontId="8" fillId="0" borderId="0" xfId="87" applyFont="1" applyFill="1" applyBorder="1" applyAlignment="1" applyProtection="1">
      <alignment/>
      <protection hidden="1"/>
    </xf>
    <xf numFmtId="0" fontId="8" fillId="0" borderId="0" xfId="87" applyFont="1" applyFill="1" applyAlignment="1" applyProtection="1">
      <alignment/>
      <protection hidden="1"/>
    </xf>
    <xf numFmtId="0" fontId="8" fillId="0" borderId="0" xfId="87" applyNumberFormat="1" applyFont="1" applyFill="1" applyBorder="1" applyAlignment="1" applyProtection="1">
      <alignment horizontal="centerContinuous"/>
      <protection hidden="1"/>
    </xf>
    <xf numFmtId="0" fontId="4" fillId="0" borderId="0" xfId="76" applyFont="1" applyFill="1" applyAlignment="1">
      <alignment vertical="center"/>
      <protection/>
    </xf>
    <xf numFmtId="0" fontId="4" fillId="0" borderId="0" xfId="80" applyFont="1" applyAlignment="1">
      <alignment horizontal="center"/>
      <protection/>
    </xf>
    <xf numFmtId="0" fontId="4" fillId="0" borderId="0" xfId="80" applyFont="1" applyAlignment="1">
      <alignment/>
      <protection/>
    </xf>
    <xf numFmtId="0" fontId="4" fillId="0" borderId="0" xfId="76" applyFont="1" applyFill="1" applyAlignment="1">
      <alignment vertical="center" wrapText="1"/>
      <protection/>
    </xf>
    <xf numFmtId="181" fontId="4" fillId="0" borderId="0" xfId="89" applyNumberFormat="1" applyFont="1" applyFill="1" applyAlignment="1">
      <alignment horizontal="right"/>
      <protection/>
    </xf>
    <xf numFmtId="0" fontId="3" fillId="0" borderId="0" xfId="76" applyFont="1" applyFill="1" applyAlignment="1">
      <alignment vertical="center"/>
      <protection/>
    </xf>
    <xf numFmtId="0" fontId="3" fillId="0" borderId="20" xfId="76" applyFont="1" applyFill="1" applyBorder="1" applyAlignment="1">
      <alignment horizontal="center" vertical="center"/>
      <protection/>
    </xf>
    <xf numFmtId="0" fontId="3" fillId="0" borderId="15" xfId="76" applyFont="1" applyFill="1" applyBorder="1" applyAlignment="1">
      <alignment vertical="center" wrapText="1"/>
      <protection/>
    </xf>
    <xf numFmtId="182" fontId="3" fillId="0" borderId="21" xfId="76" applyNumberFormat="1" applyFont="1" applyFill="1" applyBorder="1" applyAlignment="1">
      <alignment/>
      <protection/>
    </xf>
    <xf numFmtId="49" fontId="3" fillId="0" borderId="18" xfId="76" applyNumberFormat="1" applyFont="1" applyFill="1" applyBorder="1" applyAlignment="1">
      <alignment horizontal="center" vertical="center"/>
      <protection/>
    </xf>
    <xf numFmtId="0" fontId="3" fillId="0" borderId="16" xfId="76" applyFont="1" applyFill="1" applyBorder="1" applyAlignment="1">
      <alignment horizontal="left" vertical="center" wrapText="1"/>
      <protection/>
    </xf>
    <xf numFmtId="182" fontId="3" fillId="0" borderId="22" xfId="76" applyNumberFormat="1" applyFont="1" applyFill="1" applyBorder="1" applyAlignment="1">
      <alignment/>
      <protection/>
    </xf>
    <xf numFmtId="49" fontId="4" fillId="0" borderId="18" xfId="76" applyNumberFormat="1" applyFont="1" applyFill="1" applyBorder="1" applyAlignment="1">
      <alignment horizontal="center" vertical="center"/>
      <protection/>
    </xf>
    <xf numFmtId="0" fontId="4" fillId="0" borderId="16" xfId="76" applyFont="1" applyFill="1" applyBorder="1" applyAlignment="1">
      <alignment vertical="center" wrapText="1"/>
      <protection/>
    </xf>
    <xf numFmtId="182" fontId="4" fillId="0" borderId="22" xfId="76" applyNumberFormat="1" applyFont="1" applyFill="1" applyBorder="1" applyAlignment="1">
      <alignment/>
      <protection/>
    </xf>
    <xf numFmtId="0" fontId="3" fillId="0" borderId="16" xfId="76" applyFont="1" applyFill="1" applyBorder="1" applyAlignment="1">
      <alignment vertical="center" wrapText="1"/>
      <protection/>
    </xf>
    <xf numFmtId="0" fontId="4" fillId="0" borderId="18" xfId="76" applyFont="1" applyBorder="1" applyAlignment="1">
      <alignment horizontal="center"/>
      <protection/>
    </xf>
    <xf numFmtId="0" fontId="4" fillId="0" borderId="16" xfId="76" applyFont="1" applyBorder="1" applyAlignment="1">
      <alignment wrapText="1"/>
      <protection/>
    </xf>
    <xf numFmtId="49" fontId="4" fillId="0" borderId="19" xfId="76" applyNumberFormat="1" applyFont="1" applyFill="1" applyBorder="1" applyAlignment="1">
      <alignment horizontal="center" vertical="center"/>
      <protection/>
    </xf>
    <xf numFmtId="0" fontId="4" fillId="0" borderId="17" xfId="76" applyFont="1" applyFill="1" applyBorder="1" applyAlignment="1">
      <alignment vertical="center" wrapText="1"/>
      <protection/>
    </xf>
    <xf numFmtId="182" fontId="4" fillId="0" borderId="23" xfId="76" applyNumberFormat="1" applyFont="1" applyFill="1" applyBorder="1" applyAlignment="1">
      <alignment/>
      <protection/>
    </xf>
    <xf numFmtId="0" fontId="22" fillId="0" borderId="0" xfId="76" applyFont="1" applyFill="1" applyAlignment="1">
      <alignment vertical="center"/>
      <protection/>
    </xf>
    <xf numFmtId="0" fontId="23" fillId="0" borderId="0" xfId="76" applyFont="1" applyFill="1" applyAlignment="1">
      <alignment vertical="center" wrapText="1"/>
      <protection/>
    </xf>
    <xf numFmtId="181" fontId="23" fillId="0" borderId="0" xfId="76" applyNumberFormat="1" applyFont="1" applyFill="1" applyAlignment="1">
      <alignment vertical="center" wrapText="1"/>
      <protection/>
    </xf>
    <xf numFmtId="0" fontId="22" fillId="0" borderId="0" xfId="76" applyFont="1" applyFill="1" applyAlignment="1">
      <alignment vertical="center" wrapText="1"/>
      <protection/>
    </xf>
    <xf numFmtId="181" fontId="22" fillId="0" borderId="0" xfId="76" applyNumberFormat="1" applyFont="1" applyFill="1" applyAlignment="1">
      <alignment vertical="center" wrapText="1"/>
      <protection/>
    </xf>
    <xf numFmtId="181" fontId="4" fillId="0" borderId="0" xfId="76" applyNumberFormat="1" applyFont="1" applyFill="1" applyAlignment="1">
      <alignment vertical="center" wrapText="1"/>
      <protection/>
    </xf>
    <xf numFmtId="0" fontId="4" fillId="0" borderId="0" xfId="76" applyFont="1" applyFill="1" applyAlignment="1">
      <alignment/>
      <protection/>
    </xf>
    <xf numFmtId="0" fontId="4" fillId="0" borderId="0" xfId="76" applyFont="1" applyAlignment="1">
      <alignment wrapText="1"/>
      <protection/>
    </xf>
    <xf numFmtId="1" fontId="4" fillId="0" borderId="10" xfId="76" applyNumberFormat="1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/>
      <protection/>
    </xf>
    <xf numFmtId="182" fontId="3" fillId="0" borderId="15" xfId="76" applyNumberFormat="1" applyFont="1" applyFill="1" applyBorder="1" applyAlignment="1">
      <alignment horizontal="right"/>
      <protection/>
    </xf>
    <xf numFmtId="182" fontId="3" fillId="0" borderId="21" xfId="76" applyNumberFormat="1" applyFont="1" applyFill="1" applyBorder="1" applyAlignment="1">
      <alignment horizontal="right"/>
      <protection/>
    </xf>
    <xf numFmtId="182" fontId="3" fillId="0" borderId="16" xfId="76" applyNumberFormat="1" applyFont="1" applyFill="1" applyBorder="1" applyAlignment="1">
      <alignment horizontal="right"/>
      <protection/>
    </xf>
    <xf numFmtId="182" fontId="3" fillId="0" borderId="22" xfId="76" applyNumberFormat="1" applyFont="1" applyFill="1" applyBorder="1" applyAlignment="1">
      <alignment horizontal="right"/>
      <protection/>
    </xf>
    <xf numFmtId="182" fontId="4" fillId="0" borderId="16" xfId="76" applyNumberFormat="1" applyFont="1" applyFill="1" applyBorder="1" applyAlignment="1">
      <alignment horizontal="right"/>
      <protection/>
    </xf>
    <xf numFmtId="182" fontId="4" fillId="0" borderId="22" xfId="76" applyNumberFormat="1" applyFont="1" applyFill="1" applyBorder="1" applyAlignment="1">
      <alignment horizontal="right"/>
      <protection/>
    </xf>
    <xf numFmtId="188" fontId="3" fillId="0" borderId="16" xfId="76" applyNumberFormat="1" applyFont="1" applyFill="1" applyBorder="1" applyAlignment="1">
      <alignment/>
      <protection/>
    </xf>
    <xf numFmtId="188" fontId="3" fillId="0" borderId="22" xfId="76" applyNumberFormat="1" applyFont="1" applyFill="1" applyBorder="1" applyAlignment="1">
      <alignment/>
      <protection/>
    </xf>
    <xf numFmtId="182" fontId="4" fillId="0" borderId="17" xfId="76" applyNumberFormat="1" applyFont="1" applyFill="1" applyBorder="1" applyAlignment="1">
      <alignment horizontal="right"/>
      <protection/>
    </xf>
    <xf numFmtId="182" fontId="4" fillId="0" borderId="23" xfId="76" applyNumberFormat="1" applyFont="1" applyFill="1" applyBorder="1" applyAlignment="1">
      <alignment horizontal="right"/>
      <protection/>
    </xf>
    <xf numFmtId="0" fontId="22" fillId="0" borderId="0" xfId="76" applyFont="1" applyFill="1" applyBorder="1" applyAlignment="1">
      <alignment vertical="center"/>
      <protection/>
    </xf>
    <xf numFmtId="0" fontId="23" fillId="0" borderId="0" xfId="76" applyFont="1" applyFill="1" applyBorder="1" applyAlignment="1">
      <alignment vertical="center" wrapText="1"/>
      <protection/>
    </xf>
    <xf numFmtId="181" fontId="23" fillId="0" borderId="0" xfId="76" applyNumberFormat="1" applyFont="1" applyFill="1" applyBorder="1" applyAlignment="1">
      <alignment vertical="center" wrapText="1"/>
      <protection/>
    </xf>
    <xf numFmtId="0" fontId="23" fillId="0" borderId="0" xfId="76" applyFont="1" applyFill="1" applyBorder="1" applyAlignment="1">
      <alignment vertical="center"/>
      <protection/>
    </xf>
    <xf numFmtId="182" fontId="23" fillId="0" borderId="0" xfId="76" applyNumberFormat="1" applyFont="1" applyFill="1" applyBorder="1" applyAlignment="1">
      <alignment vertical="center"/>
      <protection/>
    </xf>
    <xf numFmtId="0" fontId="23" fillId="0" borderId="0" xfId="76" applyFont="1" applyFill="1" applyAlignment="1">
      <alignment vertical="center"/>
      <protection/>
    </xf>
    <xf numFmtId="0" fontId="4" fillId="0" borderId="0" xfId="76" applyFont="1">
      <alignment/>
      <protection/>
    </xf>
    <xf numFmtId="0" fontId="4" fillId="0" borderId="0" xfId="89" applyFont="1">
      <alignment/>
      <protection/>
    </xf>
    <xf numFmtId="0" fontId="4" fillId="0" borderId="13" xfId="89" applyFont="1" applyBorder="1" applyAlignment="1">
      <alignment horizontal="right"/>
      <protection/>
    </xf>
    <xf numFmtId="0" fontId="3" fillId="0" borderId="20" xfId="89" applyFont="1" applyBorder="1" applyAlignment="1">
      <alignment horizontal="left" wrapText="1"/>
      <protection/>
    </xf>
    <xf numFmtId="182" fontId="4" fillId="0" borderId="0" xfId="89" applyNumberFormat="1" applyFont="1">
      <alignment/>
      <protection/>
    </xf>
    <xf numFmtId="0" fontId="4" fillId="0" borderId="18" xfId="89" applyFont="1" applyBorder="1" applyAlignment="1">
      <alignment horizontal="left"/>
      <protection/>
    </xf>
    <xf numFmtId="182" fontId="4" fillId="0" borderId="22" xfId="89" applyNumberFormat="1" applyFont="1" applyBorder="1">
      <alignment/>
      <protection/>
    </xf>
    <xf numFmtId="0" fontId="4" fillId="0" borderId="19" xfId="89" applyFont="1" applyBorder="1" applyAlignment="1">
      <alignment horizontal="left"/>
      <protection/>
    </xf>
    <xf numFmtId="182" fontId="4" fillId="0" borderId="23" xfId="89" applyNumberFormat="1" applyFont="1" applyBorder="1">
      <alignment/>
      <protection/>
    </xf>
    <xf numFmtId="49" fontId="4" fillId="0" borderId="0" xfId="76" applyNumberFormat="1" applyFont="1" applyAlignment="1">
      <alignment wrapText="1"/>
      <protection/>
    </xf>
    <xf numFmtId="182" fontId="3" fillId="0" borderId="15" xfId="89" applyNumberFormat="1" applyFont="1" applyBorder="1" applyAlignment="1">
      <alignment horizontal="right"/>
      <protection/>
    </xf>
    <xf numFmtId="182" fontId="3" fillId="0" borderId="21" xfId="89" applyNumberFormat="1" applyFont="1" applyBorder="1" applyAlignment="1">
      <alignment horizontal="right"/>
      <protection/>
    </xf>
    <xf numFmtId="182" fontId="4" fillId="0" borderId="16" xfId="89" applyNumberFormat="1" applyFont="1" applyBorder="1" applyAlignment="1">
      <alignment horizontal="right"/>
      <protection/>
    </xf>
    <xf numFmtId="182" fontId="4" fillId="0" borderId="22" xfId="89" applyNumberFormat="1" applyFont="1" applyBorder="1" applyAlignment="1">
      <alignment horizontal="right"/>
      <protection/>
    </xf>
    <xf numFmtId="0" fontId="3" fillId="0" borderId="18" xfId="89" applyFont="1" applyBorder="1" applyAlignment="1">
      <alignment horizontal="left" wrapText="1"/>
      <protection/>
    </xf>
    <xf numFmtId="182" fontId="3" fillId="0" borderId="16" xfId="89" applyNumberFormat="1" applyFont="1" applyBorder="1" applyAlignment="1">
      <alignment horizontal="right" wrapText="1"/>
      <protection/>
    </xf>
    <xf numFmtId="182" fontId="3" fillId="0" borderId="22" xfId="89" applyNumberFormat="1" applyFont="1" applyBorder="1" applyAlignment="1">
      <alignment horizontal="right" wrapText="1"/>
      <protection/>
    </xf>
    <xf numFmtId="182" fontId="4" fillId="0" borderId="17" xfId="89" applyNumberFormat="1" applyFont="1" applyBorder="1" applyAlignment="1">
      <alignment/>
      <protection/>
    </xf>
    <xf numFmtId="182" fontId="4" fillId="0" borderId="23" xfId="89" applyNumberFormat="1" applyFont="1" applyBorder="1" applyAlignment="1">
      <alignment/>
      <protection/>
    </xf>
    <xf numFmtId="49" fontId="4" fillId="0" borderId="0" xfId="54" applyNumberFormat="1" applyFont="1" applyAlignment="1">
      <alignment horizontal="center" vertical="center"/>
      <protection/>
    </xf>
    <xf numFmtId="49" fontId="4" fillId="0" borderId="0" xfId="54" applyNumberFormat="1" applyFont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4" applyNumberFormat="1" applyFont="1" applyFill="1" applyAlignment="1" applyProtection="1">
      <alignment horizontal="centerContinuous"/>
      <protection hidden="1"/>
    </xf>
    <xf numFmtId="0" fontId="4" fillId="0" borderId="0" xfId="54" applyNumberFormat="1" applyFont="1" applyFill="1" applyAlignment="1" applyProtection="1">
      <alignment horizontal="centerContinuous"/>
      <protection hidden="1"/>
    </xf>
    <xf numFmtId="0" fontId="4" fillId="0" borderId="0" xfId="54" applyNumberFormat="1" applyFont="1" applyFill="1" applyAlignment="1" applyProtection="1">
      <alignment horizontal="right" vertical="center"/>
      <protection hidden="1"/>
    </xf>
    <xf numFmtId="49" fontId="3" fillId="0" borderId="20" xfId="54" applyNumberFormat="1" applyFont="1" applyFill="1" applyBorder="1" applyAlignment="1" applyProtection="1">
      <alignment horizontal="center" vertical="center" wrapText="1"/>
      <protection hidden="1"/>
    </xf>
    <xf numFmtId="175" fontId="3" fillId="0" borderId="15" xfId="54" applyNumberFormat="1" applyFont="1" applyFill="1" applyBorder="1" applyAlignment="1" applyProtection="1">
      <alignment wrapText="1"/>
      <protection hidden="1"/>
    </xf>
    <xf numFmtId="167" fontId="3" fillId="0" borderId="15" xfId="54" applyNumberFormat="1" applyFont="1" applyFill="1" applyBorder="1" applyAlignment="1" applyProtection="1">
      <alignment horizontal="center"/>
      <protection hidden="1"/>
    </xf>
    <xf numFmtId="173" fontId="3" fillId="0" borderId="21" xfId="54" applyNumberFormat="1" applyFont="1" applyFill="1" applyBorder="1" applyAlignment="1" applyProtection="1">
      <alignment/>
      <protection hidden="1"/>
    </xf>
    <xf numFmtId="49" fontId="4" fillId="0" borderId="18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6" xfId="54" applyNumberFormat="1" applyFont="1" applyFill="1" applyBorder="1" applyAlignment="1" applyProtection="1">
      <alignment wrapText="1"/>
      <protection hidden="1"/>
    </xf>
    <xf numFmtId="167" fontId="4" fillId="0" borderId="16" xfId="54" applyNumberFormat="1" applyFont="1" applyFill="1" applyBorder="1" applyAlignment="1" applyProtection="1">
      <alignment horizontal="center"/>
      <protection hidden="1"/>
    </xf>
    <xf numFmtId="49" fontId="3" fillId="0" borderId="18" xfId="54" applyNumberFormat="1" applyFont="1" applyFill="1" applyBorder="1" applyAlignment="1" applyProtection="1">
      <alignment horizontal="center" vertical="center" wrapText="1"/>
      <protection hidden="1"/>
    </xf>
    <xf numFmtId="175" fontId="3" fillId="0" borderId="16" xfId="54" applyNumberFormat="1" applyFont="1" applyFill="1" applyBorder="1" applyAlignment="1" applyProtection="1">
      <alignment wrapText="1"/>
      <protection hidden="1"/>
    </xf>
    <xf numFmtId="167" fontId="3" fillId="0" borderId="16" xfId="54" applyNumberFormat="1" applyFont="1" applyFill="1" applyBorder="1" applyAlignment="1" applyProtection="1">
      <alignment horizontal="center"/>
      <protection hidden="1"/>
    </xf>
    <xf numFmtId="173" fontId="3" fillId="0" borderId="22" xfId="54" applyNumberFormat="1" applyFont="1" applyFill="1" applyBorder="1" applyAlignment="1" applyProtection="1">
      <alignment/>
      <protection hidden="1"/>
    </xf>
    <xf numFmtId="175" fontId="3" fillId="0" borderId="17" xfId="54" applyNumberFormat="1" applyFont="1" applyFill="1" applyBorder="1" applyAlignment="1" applyProtection="1">
      <alignment wrapText="1"/>
      <protection hidden="1"/>
    </xf>
    <xf numFmtId="49" fontId="4" fillId="0" borderId="19" xfId="54" applyNumberFormat="1" applyFont="1" applyFill="1" applyBorder="1" applyAlignment="1" applyProtection="1">
      <alignment horizontal="center" vertical="center" wrapText="1"/>
      <protection hidden="1"/>
    </xf>
    <xf numFmtId="175" fontId="4" fillId="0" borderId="17" xfId="54" applyNumberFormat="1" applyFont="1" applyFill="1" applyBorder="1" applyAlignment="1" applyProtection="1">
      <alignment wrapText="1"/>
      <protection hidden="1"/>
    </xf>
    <xf numFmtId="167" fontId="4" fillId="0" borderId="17" xfId="54" applyNumberFormat="1" applyFont="1" applyFill="1" applyBorder="1" applyAlignment="1" applyProtection="1">
      <alignment horizontal="center"/>
      <protection hidden="1"/>
    </xf>
    <xf numFmtId="0" fontId="24" fillId="0" borderId="10" xfId="54" applyNumberFormat="1" applyFont="1" applyFill="1" applyBorder="1" applyAlignment="1" applyProtection="1">
      <alignment horizontal="right"/>
      <protection hidden="1"/>
    </xf>
    <xf numFmtId="169" fontId="3" fillId="0" borderId="10" xfId="54" applyNumberFormat="1" applyFont="1" applyFill="1" applyBorder="1" applyAlignment="1" applyProtection="1">
      <alignment horizontal="right"/>
      <protection hidden="1"/>
    </xf>
    <xf numFmtId="49" fontId="4" fillId="0" borderId="0" xfId="54" applyNumberFormat="1" applyFont="1" applyFill="1" applyAlignment="1" applyProtection="1">
      <alignment horizontal="center" vertical="center"/>
      <protection hidden="1"/>
    </xf>
    <xf numFmtId="49" fontId="4" fillId="0" borderId="0" xfId="54" applyNumberFormat="1" applyFont="1">
      <alignment/>
      <protection/>
    </xf>
    <xf numFmtId="0" fontId="4" fillId="0" borderId="0" xfId="54" applyFont="1" applyAlignment="1">
      <alignment horizontal="center"/>
      <protection/>
    </xf>
    <xf numFmtId="49" fontId="3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4" fillId="0" borderId="0" xfId="54" applyNumberFormat="1" applyFont="1" applyFill="1" applyAlignment="1" applyProtection="1">
      <alignment horizontal="right"/>
      <protection hidden="1"/>
    </xf>
    <xf numFmtId="49" fontId="3" fillId="0" borderId="0" xfId="54" applyNumberFormat="1" applyFont="1" applyFill="1" applyAlignment="1" applyProtection="1">
      <alignment horizontal="centerContinuous"/>
      <protection hidden="1"/>
    </xf>
    <xf numFmtId="49" fontId="3" fillId="0" borderId="27" xfId="54" applyNumberFormat="1" applyFont="1" applyFill="1" applyBorder="1" applyAlignment="1" applyProtection="1">
      <alignment wrapText="1"/>
      <protection hidden="1"/>
    </xf>
    <xf numFmtId="175" fontId="3" fillId="0" borderId="28" xfId="54" applyNumberFormat="1" applyFont="1" applyFill="1" applyBorder="1" applyAlignment="1" applyProtection="1">
      <alignment wrapText="1"/>
      <protection hidden="1"/>
    </xf>
    <xf numFmtId="167" fontId="3" fillId="0" borderId="28" xfId="54" applyNumberFormat="1" applyFont="1" applyFill="1" applyBorder="1" applyAlignment="1" applyProtection="1">
      <alignment horizontal="center"/>
      <protection hidden="1"/>
    </xf>
    <xf numFmtId="173" fontId="3" fillId="0" borderId="28" xfId="54" applyNumberFormat="1" applyFont="1" applyFill="1" applyBorder="1" applyAlignment="1" applyProtection="1">
      <alignment/>
      <protection hidden="1"/>
    </xf>
    <xf numFmtId="173" fontId="3" fillId="0" borderId="40" xfId="54" applyNumberFormat="1" applyFont="1" applyFill="1" applyBorder="1" applyAlignment="1" applyProtection="1">
      <alignment/>
      <protection hidden="1"/>
    </xf>
    <xf numFmtId="49" fontId="4" fillId="0" borderId="18" xfId="54" applyNumberFormat="1" applyFont="1" applyFill="1" applyBorder="1" applyAlignment="1" applyProtection="1">
      <alignment wrapText="1"/>
      <protection hidden="1"/>
    </xf>
    <xf numFmtId="173" fontId="4" fillId="0" borderId="33" xfId="54" applyNumberFormat="1" applyFont="1" applyFill="1" applyBorder="1" applyAlignment="1" applyProtection="1">
      <alignment/>
      <protection hidden="1"/>
    </xf>
    <xf numFmtId="49" fontId="3" fillId="0" borderId="18" xfId="54" applyNumberFormat="1" applyFont="1" applyFill="1" applyBorder="1" applyAlignment="1" applyProtection="1">
      <alignment wrapText="1"/>
      <protection hidden="1"/>
    </xf>
    <xf numFmtId="173" fontId="3" fillId="0" borderId="16" xfId="54" applyNumberFormat="1" applyFont="1" applyFill="1" applyBorder="1" applyAlignment="1" applyProtection="1">
      <alignment/>
      <protection hidden="1"/>
    </xf>
    <xf numFmtId="49" fontId="3" fillId="0" borderId="19" xfId="54" applyNumberFormat="1" applyFont="1" applyFill="1" applyBorder="1" applyAlignment="1" applyProtection="1">
      <alignment wrapText="1"/>
      <protection hidden="1"/>
    </xf>
    <xf numFmtId="167" fontId="3" fillId="0" borderId="17" xfId="54" applyNumberFormat="1" applyFont="1" applyFill="1" applyBorder="1" applyAlignment="1" applyProtection="1">
      <alignment horizontal="center"/>
      <protection hidden="1"/>
    </xf>
    <xf numFmtId="173" fontId="3" fillId="0" borderId="17" xfId="54" applyNumberFormat="1" applyFont="1" applyFill="1" applyBorder="1" applyAlignment="1" applyProtection="1">
      <alignment/>
      <protection hidden="1"/>
    </xf>
    <xf numFmtId="173" fontId="3" fillId="0" borderId="23" xfId="54" applyNumberFormat="1" applyFont="1" applyFill="1" applyBorder="1" applyAlignment="1" applyProtection="1">
      <alignment/>
      <protection hidden="1"/>
    </xf>
    <xf numFmtId="0" fontId="3" fillId="0" borderId="0" xfId="54" applyFont="1">
      <alignment/>
      <protection/>
    </xf>
    <xf numFmtId="49" fontId="3" fillId="0" borderId="41" xfId="54" applyNumberFormat="1" applyFont="1" applyFill="1" applyBorder="1" applyAlignment="1" applyProtection="1">
      <alignment/>
      <protection hidden="1"/>
    </xf>
    <xf numFmtId="0" fontId="3" fillId="0" borderId="41" xfId="54" applyNumberFormat="1" applyFont="1" applyFill="1" applyBorder="1" applyAlignment="1" applyProtection="1">
      <alignment/>
      <protection hidden="1"/>
    </xf>
    <xf numFmtId="0" fontId="4" fillId="0" borderId="42" xfId="54" applyFont="1" applyFill="1" applyBorder="1" applyAlignment="1" applyProtection="1">
      <alignment horizontal="center"/>
      <protection hidden="1"/>
    </xf>
    <xf numFmtId="169" fontId="3" fillId="0" borderId="43" xfId="54" applyNumberFormat="1" applyFont="1" applyFill="1" applyBorder="1" applyAlignment="1" applyProtection="1">
      <alignment/>
      <protection hidden="1"/>
    </xf>
    <xf numFmtId="49" fontId="4" fillId="0" borderId="0" xfId="54" applyNumberFormat="1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 horizontal="center"/>
      <protection hidden="1"/>
    </xf>
    <xf numFmtId="0" fontId="25" fillId="0" borderId="0" xfId="54" applyFont="1" applyFill="1" applyAlignment="1" applyProtection="1">
      <alignment horizontal="right"/>
      <protection hidden="1"/>
    </xf>
    <xf numFmtId="49" fontId="4" fillId="0" borderId="0" xfId="54" applyNumberFormat="1" applyFont="1" applyProtection="1">
      <alignment/>
      <protection hidden="1"/>
    </xf>
    <xf numFmtId="0" fontId="4" fillId="0" borderId="0" xfId="54" applyFont="1" applyAlignment="1" applyProtection="1">
      <alignment horizontal="center"/>
      <protection hidden="1"/>
    </xf>
    <xf numFmtId="174" fontId="4" fillId="0" borderId="0" xfId="54" applyNumberFormat="1" applyFont="1" applyProtection="1">
      <alignment/>
      <protection hidden="1"/>
    </xf>
    <xf numFmtId="4" fontId="4" fillId="0" borderId="13" xfId="54" applyNumberFormat="1" applyFont="1" applyFill="1" applyBorder="1" applyAlignment="1" applyProtection="1">
      <alignment horizontal="right"/>
      <protection hidden="1"/>
    </xf>
    <xf numFmtId="0" fontId="3" fillId="0" borderId="0" xfId="54" applyFont="1" applyProtection="1">
      <alignment/>
      <protection hidden="1"/>
    </xf>
    <xf numFmtId="0" fontId="26" fillId="33" borderId="0" xfId="87" applyFont="1" applyFill="1" applyBorder="1" applyAlignment="1">
      <alignment horizontal="center" vertical="center"/>
      <protection/>
    </xf>
    <xf numFmtId="0" fontId="26" fillId="33" borderId="0" xfId="87" applyFont="1" applyFill="1" applyBorder="1">
      <alignment/>
      <protection/>
    </xf>
    <xf numFmtId="0" fontId="26" fillId="0" borderId="0" xfId="80" applyFont="1" applyAlignment="1">
      <alignment horizontal="right"/>
      <protection/>
    </xf>
    <xf numFmtId="4" fontId="26" fillId="33" borderId="0" xfId="104" applyNumberFormat="1" applyFont="1" applyFill="1" applyAlignment="1">
      <alignment horizontal="right"/>
    </xf>
    <xf numFmtId="0" fontId="26" fillId="33" borderId="0" xfId="87" applyFont="1" applyFill="1" applyBorder="1" applyAlignment="1">
      <alignment horizontal="right" vertical="center"/>
      <protection/>
    </xf>
    <xf numFmtId="0" fontId="26" fillId="33" borderId="0" xfId="76" applyFont="1" applyFill="1" applyAlignment="1" applyProtection="1">
      <alignment horizontal="right"/>
      <protection hidden="1"/>
    </xf>
    <xf numFmtId="0" fontId="26" fillId="0" borderId="0" xfId="76" applyFont="1" applyFill="1" applyBorder="1" applyAlignment="1">
      <alignment horizontal="right" wrapText="1"/>
      <protection/>
    </xf>
    <xf numFmtId="0" fontId="26" fillId="33" borderId="0" xfId="87" applyFont="1" applyFill="1">
      <alignment/>
      <protection/>
    </xf>
    <xf numFmtId="0" fontId="26" fillId="33" borderId="0" xfId="87" applyFont="1" applyFill="1" applyAlignment="1">
      <alignment horizontal="center" vertical="center"/>
      <protection/>
    </xf>
    <xf numFmtId="0" fontId="26" fillId="33" borderId="0" xfId="87" applyNumberFormat="1" applyFont="1" applyFill="1" applyAlignment="1" applyProtection="1">
      <alignment horizontal="center" vertical="center"/>
      <protection hidden="1"/>
    </xf>
    <xf numFmtId="0" fontId="26" fillId="33" borderId="0" xfId="87" applyFont="1" applyFill="1" applyAlignment="1" applyProtection="1">
      <alignment horizontal="right"/>
      <protection hidden="1"/>
    </xf>
    <xf numFmtId="0" fontId="21" fillId="33" borderId="0" xfId="87" applyFont="1" applyFill="1">
      <alignment/>
      <protection/>
    </xf>
    <xf numFmtId="0" fontId="26" fillId="33" borderId="0" xfId="87" applyFont="1" applyFill="1" applyAlignment="1">
      <alignment vertical="center"/>
      <protection/>
    </xf>
    <xf numFmtId="0" fontId="26" fillId="33" borderId="0" xfId="87" applyFont="1" applyFill="1" applyBorder="1" applyAlignment="1">
      <alignment vertical="center"/>
      <protection/>
    </xf>
    <xf numFmtId="0" fontId="26" fillId="33" borderId="44" xfId="87" applyNumberFormat="1" applyFont="1" applyFill="1" applyBorder="1" applyAlignment="1" applyProtection="1">
      <alignment horizontal="justify" vertical="center" wrapText="1"/>
      <protection hidden="1"/>
    </xf>
    <xf numFmtId="0" fontId="26" fillId="0" borderId="0" xfId="76" applyFont="1" applyAlignment="1">
      <alignment vertical="center" wrapText="1"/>
      <protection/>
    </xf>
    <xf numFmtId="49" fontId="3" fillId="0" borderId="19" xfId="54" applyNumberFormat="1" applyFont="1" applyFill="1" applyBorder="1" applyAlignment="1" applyProtection="1">
      <alignment horizontal="center" wrapText="1"/>
      <protection hidden="1"/>
    </xf>
    <xf numFmtId="169" fontId="3" fillId="0" borderId="17" xfId="54" applyNumberFormat="1" applyFont="1" applyFill="1" applyBorder="1" applyAlignment="1" applyProtection="1">
      <alignment wrapText="1"/>
      <protection hidden="1"/>
    </xf>
    <xf numFmtId="170" fontId="3" fillId="0" borderId="17" xfId="54" applyNumberFormat="1" applyFont="1" applyFill="1" applyBorder="1" applyAlignment="1" applyProtection="1">
      <alignment horizontal="center"/>
      <protection hidden="1"/>
    </xf>
    <xf numFmtId="171" fontId="3" fillId="0" borderId="17" xfId="54" applyNumberFormat="1" applyFont="1" applyFill="1" applyBorder="1" applyAlignment="1" applyProtection="1">
      <alignment horizontal="center"/>
      <protection hidden="1"/>
    </xf>
    <xf numFmtId="172" fontId="3" fillId="0" borderId="17" xfId="54" applyNumberFormat="1" applyFont="1" applyFill="1" applyBorder="1" applyAlignment="1" applyProtection="1">
      <alignment horizontal="center"/>
      <protection hidden="1"/>
    </xf>
    <xf numFmtId="174" fontId="3" fillId="0" borderId="10" xfId="54" applyNumberFormat="1" applyFont="1" applyFill="1" applyBorder="1" applyAlignment="1" applyProtection="1">
      <alignment horizontal="right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4" fillId="0" borderId="0" xfId="54" applyFont="1" applyBorder="1" applyAlignment="1" applyProtection="1">
      <alignment horizontal="right"/>
      <protection hidden="1"/>
    </xf>
    <xf numFmtId="49" fontId="4" fillId="0" borderId="0" xfId="54" applyNumberFormat="1" applyFont="1" applyBorder="1" applyAlignment="1">
      <alignment horizontal="center"/>
      <protection/>
    </xf>
    <xf numFmtId="49" fontId="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49" fontId="3" fillId="0" borderId="0" xfId="54" applyNumberFormat="1" applyFont="1" applyFill="1" applyBorder="1" applyAlignment="1" applyProtection="1">
      <alignment horizontal="center"/>
      <protection hidden="1"/>
    </xf>
    <xf numFmtId="0" fontId="4" fillId="0" borderId="0" xfId="65" applyFont="1" applyAlignment="1" applyProtection="1">
      <alignment horizontal="right"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4" fillId="0" borderId="10" xfId="54" applyFont="1" applyFill="1" applyBorder="1" applyAlignment="1" applyProtection="1">
      <alignment horizontal="center"/>
      <protection hidden="1"/>
    </xf>
    <xf numFmtId="0" fontId="13" fillId="0" borderId="0" xfId="80" applyFont="1">
      <alignment/>
      <protection/>
    </xf>
    <xf numFmtId="0" fontId="13" fillId="0" borderId="0" xfId="80" applyFont="1" applyAlignment="1">
      <alignment/>
      <protection/>
    </xf>
    <xf numFmtId="0" fontId="13" fillId="0" borderId="0" xfId="80" applyFont="1" applyAlignment="1">
      <alignment wrapText="1"/>
      <protection/>
    </xf>
    <xf numFmtId="0" fontId="15" fillId="0" borderId="0" xfId="80" applyFont="1">
      <alignment/>
      <protection/>
    </xf>
    <xf numFmtId="0" fontId="13" fillId="0" borderId="0" xfId="80" applyFont="1" applyFill="1" applyAlignment="1">
      <alignment horizontal="centerContinuous"/>
      <protection/>
    </xf>
    <xf numFmtId="0" fontId="13" fillId="0" borderId="0" xfId="80" applyFont="1" applyAlignment="1">
      <alignment horizontal="centerContinuous"/>
      <protection/>
    </xf>
    <xf numFmtId="0" fontId="13" fillId="0" borderId="0" xfId="80" applyFont="1" applyFill="1" applyAlignment="1">
      <alignment horizontal="center"/>
      <protection/>
    </xf>
    <xf numFmtId="0" fontId="19" fillId="0" borderId="24" xfId="80" applyFont="1" applyFill="1" applyBorder="1" applyAlignment="1">
      <alignment horizontal="center" vertical="center" wrapText="1"/>
      <protection/>
    </xf>
    <xf numFmtId="0" fontId="19" fillId="0" borderId="25" xfId="80" applyFont="1" applyBorder="1" applyAlignment="1">
      <alignment horizontal="center" vertical="center" wrapText="1"/>
      <protection/>
    </xf>
    <xf numFmtId="0" fontId="19" fillId="0" borderId="26" xfId="80" applyFont="1" applyFill="1" applyBorder="1" applyAlignment="1">
      <alignment horizontal="center" vertical="center" wrapText="1"/>
      <protection/>
    </xf>
    <xf numFmtId="0" fontId="19" fillId="0" borderId="0" xfId="80" applyFont="1" applyAlignment="1">
      <alignment horizontal="center" vertical="center"/>
      <protection/>
    </xf>
    <xf numFmtId="0" fontId="15" fillId="0" borderId="20" xfId="80" applyFont="1" applyFill="1" applyBorder="1" applyAlignment="1">
      <alignment horizontal="center" vertical="top" wrapText="1"/>
      <protection/>
    </xf>
    <xf numFmtId="0" fontId="15" fillId="0" borderId="15" xfId="80" applyFont="1" applyBorder="1" applyAlignment="1">
      <alignment horizontal="left" vertical="top" wrapText="1"/>
      <protection/>
    </xf>
    <xf numFmtId="0" fontId="15" fillId="0" borderId="21" xfId="80" applyFont="1" applyFill="1" applyBorder="1" applyAlignment="1">
      <alignment horizontal="center" vertical="center"/>
      <protection/>
    </xf>
    <xf numFmtId="0" fontId="15" fillId="0" borderId="18" xfId="80" applyFont="1" applyFill="1" applyBorder="1" applyAlignment="1">
      <alignment horizontal="center" vertical="top" wrapText="1"/>
      <protection/>
    </xf>
    <xf numFmtId="0" fontId="15" fillId="0" borderId="16" xfId="80" applyFont="1" applyBorder="1" applyAlignment="1">
      <alignment horizontal="justify" vertical="top" wrapText="1"/>
      <protection/>
    </xf>
    <xf numFmtId="0" fontId="15" fillId="0" borderId="22" xfId="80" applyFont="1" applyFill="1" applyBorder="1" applyAlignment="1">
      <alignment horizontal="center" vertical="center"/>
      <protection/>
    </xf>
    <xf numFmtId="0" fontId="13" fillId="0" borderId="18" xfId="80" applyFont="1" applyFill="1" applyBorder="1" applyAlignment="1">
      <alignment horizontal="center" vertical="top" wrapText="1"/>
      <protection/>
    </xf>
    <xf numFmtId="0" fontId="13" fillId="0" borderId="16" xfId="80" applyFont="1" applyBorder="1" applyAlignment="1">
      <alignment horizontal="justify" vertical="top" wrapText="1"/>
      <protection/>
    </xf>
    <xf numFmtId="0" fontId="13" fillId="0" borderId="22" xfId="80" applyFont="1" applyFill="1" applyBorder="1" applyAlignment="1">
      <alignment horizontal="center" vertical="center"/>
      <protection/>
    </xf>
    <xf numFmtId="0" fontId="15" fillId="0" borderId="16" xfId="80" applyFont="1" applyFill="1" applyBorder="1" applyAlignment="1">
      <alignment horizontal="justify" vertical="top" wrapText="1"/>
      <protection/>
    </xf>
    <xf numFmtId="0" fontId="13" fillId="0" borderId="16" xfId="80" applyFont="1" applyFill="1" applyBorder="1" applyAlignment="1">
      <alignment horizontal="justify" vertical="top" wrapText="1"/>
      <protection/>
    </xf>
    <xf numFmtId="0" fontId="13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15" fillId="0" borderId="22" xfId="80" applyFont="1" applyFill="1" applyBorder="1" applyAlignment="1">
      <alignment horizontal="center"/>
      <protection/>
    </xf>
    <xf numFmtId="49" fontId="13" fillId="0" borderId="18" xfId="80" applyNumberFormat="1" applyFont="1" applyFill="1" applyBorder="1" applyAlignment="1">
      <alignment horizontal="center" vertical="top" wrapText="1"/>
      <protection/>
    </xf>
    <xf numFmtId="0" fontId="13" fillId="0" borderId="38" xfId="80" applyFont="1" applyFill="1" applyBorder="1" applyAlignment="1">
      <alignment horizontal="center" vertical="top" wrapText="1"/>
      <protection/>
    </xf>
    <xf numFmtId="0" fontId="13" fillId="0" borderId="13" xfId="80" applyFont="1" applyBorder="1" applyAlignment="1">
      <alignment horizontal="justify" vertical="top" wrapText="1"/>
      <protection/>
    </xf>
    <xf numFmtId="0" fontId="15" fillId="0" borderId="14" xfId="80" applyFont="1" applyFill="1" applyBorder="1" applyAlignment="1">
      <alignment horizontal="center" vertical="center"/>
      <protection/>
    </xf>
    <xf numFmtId="0" fontId="13" fillId="0" borderId="0" xfId="80" applyFont="1" applyFill="1" applyBorder="1" applyAlignment="1">
      <alignment horizontal="left"/>
      <protection/>
    </xf>
    <xf numFmtId="0" fontId="15" fillId="0" borderId="0" xfId="80" applyFont="1" applyFill="1" applyAlignment="1">
      <alignment horizontal="justify"/>
      <protection/>
    </xf>
    <xf numFmtId="182" fontId="22" fillId="0" borderId="0" xfId="76" applyNumberFormat="1" applyFont="1" applyFill="1" applyAlignment="1">
      <alignment vertical="center" wrapText="1"/>
      <protection/>
    </xf>
    <xf numFmtId="182" fontId="22" fillId="0" borderId="0" xfId="76" applyNumberFormat="1" applyFont="1" applyFill="1" applyAlignment="1">
      <alignment vertical="center"/>
      <protection/>
    </xf>
    <xf numFmtId="187" fontId="22" fillId="0" borderId="0" xfId="95" applyNumberFormat="1" applyFont="1" applyFill="1" applyAlignment="1">
      <alignment vertical="center" wrapText="1"/>
    </xf>
    <xf numFmtId="0" fontId="4" fillId="0" borderId="0" xfId="76" applyFont="1" applyFill="1" applyBorder="1" applyAlignment="1">
      <alignment vertical="center"/>
      <protection/>
    </xf>
    <xf numFmtId="182" fontId="22" fillId="0" borderId="0" xfId="89" applyNumberFormat="1" applyFont="1" applyBorder="1">
      <alignment/>
      <protection/>
    </xf>
    <xf numFmtId="182" fontId="22" fillId="0" borderId="0" xfId="89" applyNumberFormat="1" applyFont="1" applyBorder="1" applyAlignment="1">
      <alignment horizontal="right"/>
      <protection/>
    </xf>
    <xf numFmtId="182" fontId="22" fillId="0" borderId="0" xfId="89" applyNumberFormat="1" applyFont="1" applyBorder="1" applyAlignment="1">
      <alignment/>
      <protection/>
    </xf>
    <xf numFmtId="0" fontId="22" fillId="0" borderId="0" xfId="76" applyFont="1" applyFill="1" applyBorder="1" applyAlignment="1">
      <alignment vertical="center" wrapText="1"/>
      <protection/>
    </xf>
    <xf numFmtId="181" fontId="22" fillId="0" borderId="0" xfId="76" applyNumberFormat="1" applyFont="1" applyFill="1" applyBorder="1" applyAlignment="1">
      <alignment vertical="center" wrapText="1"/>
      <protection/>
    </xf>
    <xf numFmtId="182" fontId="24" fillId="0" borderId="0" xfId="87" applyNumberFormat="1" applyFont="1" applyFill="1" applyBorder="1" applyAlignment="1" applyProtection="1">
      <alignment horizontal="center"/>
      <protection hidden="1"/>
    </xf>
    <xf numFmtId="182" fontId="24" fillId="0" borderId="0" xfId="87" applyNumberFormat="1" applyFont="1" applyFill="1" applyBorder="1" applyAlignment="1" applyProtection="1">
      <alignment/>
      <protection hidden="1"/>
    </xf>
    <xf numFmtId="182" fontId="22" fillId="0" borderId="0" xfId="76" applyNumberFormat="1" applyFont="1" applyFill="1" applyBorder="1" applyAlignment="1">
      <alignment vertical="center" wrapText="1"/>
      <protection/>
    </xf>
    <xf numFmtId="182" fontId="22" fillId="0" borderId="0" xfId="76" applyNumberFormat="1" applyFont="1" applyFill="1" applyBorder="1" applyAlignment="1">
      <alignment vertical="center"/>
      <protection/>
    </xf>
    <xf numFmtId="0" fontId="3" fillId="0" borderId="20" xfId="89" applyFont="1" applyBorder="1" applyAlignment="1">
      <alignment vertical="center" wrapText="1"/>
      <protection/>
    </xf>
    <xf numFmtId="182" fontId="3" fillId="0" borderId="21" xfId="89" applyNumberFormat="1" applyFont="1" applyBorder="1" applyAlignment="1">
      <alignment vertical="center"/>
      <protection/>
    </xf>
    <xf numFmtId="182" fontId="6" fillId="0" borderId="16" xfId="0" applyNumberFormat="1" applyFont="1" applyBorder="1" applyAlignment="1">
      <alignment horizontal="center" wrapText="1"/>
    </xf>
    <xf numFmtId="182" fontId="4" fillId="33" borderId="15" xfId="54" applyNumberFormat="1" applyFont="1" applyFill="1" applyBorder="1" applyAlignment="1" applyProtection="1">
      <alignment horizontal="right" wrapText="1"/>
      <protection hidden="1"/>
    </xf>
    <xf numFmtId="182" fontId="4" fillId="33" borderId="21" xfId="54" applyNumberFormat="1" applyFont="1" applyFill="1" applyBorder="1" applyAlignment="1" applyProtection="1">
      <alignment horizontal="right" wrapText="1"/>
      <protection hidden="1"/>
    </xf>
    <xf numFmtId="182" fontId="6" fillId="0" borderId="16" xfId="0" applyNumberFormat="1" applyFont="1" applyBorder="1" applyAlignment="1">
      <alignment horizontal="right" wrapText="1"/>
    </xf>
    <xf numFmtId="182" fontId="6" fillId="0" borderId="22" xfId="0" applyNumberFormat="1" applyFont="1" applyBorder="1" applyAlignment="1">
      <alignment horizontal="right" wrapText="1"/>
    </xf>
    <xf numFmtId="182" fontId="6" fillId="0" borderId="17" xfId="0" applyNumberFormat="1" applyFont="1" applyBorder="1" applyAlignment="1">
      <alignment horizontal="right" wrapText="1"/>
    </xf>
    <xf numFmtId="182" fontId="6" fillId="0" borderId="23" xfId="0" applyNumberFormat="1" applyFont="1" applyBorder="1" applyAlignment="1">
      <alignment horizontal="right" wrapText="1"/>
    </xf>
    <xf numFmtId="182" fontId="7" fillId="0" borderId="10" xfId="0" applyNumberFormat="1" applyFont="1" applyBorder="1" applyAlignment="1">
      <alignment horizontal="right" wrapText="1"/>
    </xf>
    <xf numFmtId="182" fontId="6" fillId="0" borderId="0" xfId="0" applyNumberFormat="1" applyFont="1" applyAlignment="1">
      <alignment/>
    </xf>
    <xf numFmtId="49" fontId="21" fillId="33" borderId="20" xfId="87" applyNumberFormat="1" applyFont="1" applyFill="1" applyBorder="1" applyAlignment="1">
      <alignment horizontal="center" vertical="center"/>
      <protection/>
    </xf>
    <xf numFmtId="49" fontId="21" fillId="33" borderId="15" xfId="87" applyNumberFormat="1" applyFont="1" applyFill="1" applyBorder="1" applyAlignment="1">
      <alignment horizontal="center" vertical="center"/>
      <protection/>
    </xf>
    <xf numFmtId="0" fontId="26" fillId="33" borderId="18" xfId="87" applyFont="1" applyFill="1" applyBorder="1" applyAlignment="1">
      <alignment horizontal="center" vertical="center"/>
      <protection/>
    </xf>
    <xf numFmtId="0" fontId="26" fillId="33" borderId="16" xfId="87" applyFont="1" applyFill="1" applyBorder="1" applyAlignment="1">
      <alignment horizontal="center" vertical="center"/>
      <protection/>
    </xf>
    <xf numFmtId="0" fontId="26" fillId="33" borderId="16" xfId="76" applyFont="1" applyFill="1" applyBorder="1" applyAlignment="1">
      <alignment horizontal="center" vertical="center"/>
      <protection/>
    </xf>
    <xf numFmtId="0" fontId="26" fillId="33" borderId="22" xfId="87" applyNumberFormat="1" applyFont="1" applyFill="1" applyBorder="1" applyAlignment="1" applyProtection="1">
      <alignment horizontal="left" vertical="center" wrapText="1"/>
      <protection hidden="1"/>
    </xf>
    <xf numFmtId="49" fontId="21" fillId="33" borderId="18" xfId="87" applyNumberFormat="1" applyFont="1" applyFill="1" applyBorder="1" applyAlignment="1">
      <alignment horizontal="center" vertical="center"/>
      <protection/>
    </xf>
    <xf numFmtId="49" fontId="21" fillId="33" borderId="16" xfId="87" applyNumberFormat="1" applyFont="1" applyFill="1" applyBorder="1" applyAlignment="1">
      <alignment horizontal="center" vertical="center"/>
      <protection/>
    </xf>
    <xf numFmtId="0" fontId="26" fillId="33" borderId="16" xfId="87" applyNumberFormat="1" applyFont="1" applyFill="1" applyBorder="1" applyAlignment="1" applyProtection="1">
      <alignment horizontal="center" vertical="center" wrapText="1"/>
      <protection hidden="1"/>
    </xf>
    <xf numFmtId="49" fontId="26" fillId="33" borderId="16" xfId="87" applyNumberFormat="1" applyFont="1" applyFill="1" applyBorder="1" applyAlignment="1">
      <alignment horizontal="center" vertical="center"/>
      <protection/>
    </xf>
    <xf numFmtId="0" fontId="26" fillId="33" borderId="22" xfId="76" applyFont="1" applyFill="1" applyBorder="1" applyAlignment="1">
      <alignment horizontal="justify" vertical="center" wrapText="1"/>
      <protection/>
    </xf>
    <xf numFmtId="49" fontId="26" fillId="33" borderId="16" xfId="87" applyNumberFormat="1" applyFont="1" applyFill="1" applyBorder="1" applyAlignment="1">
      <alignment horizontal="center" vertical="justify"/>
      <protection/>
    </xf>
    <xf numFmtId="0" fontId="26" fillId="33" borderId="16" xfId="87" applyNumberFormat="1" applyFont="1" applyFill="1" applyBorder="1" applyAlignment="1" applyProtection="1">
      <alignment horizontal="center" vertical="justify" wrapText="1"/>
      <protection hidden="1"/>
    </xf>
    <xf numFmtId="0" fontId="26" fillId="33" borderId="22" xfId="87" applyNumberFormat="1" applyFont="1" applyFill="1" applyBorder="1" applyAlignment="1" applyProtection="1">
      <alignment horizontal="left" vertical="distributed" wrapText="1"/>
      <protection hidden="1"/>
    </xf>
    <xf numFmtId="0" fontId="26" fillId="33" borderId="16" xfId="87" applyNumberFormat="1" applyFont="1" applyFill="1" applyBorder="1" applyAlignment="1" applyProtection="1">
      <alignment horizontal="center" vertical="distributed" wrapText="1"/>
      <protection hidden="1"/>
    </xf>
    <xf numFmtId="49" fontId="21" fillId="33" borderId="16" xfId="87" applyNumberFormat="1" applyFont="1" applyFill="1" applyBorder="1" applyAlignment="1">
      <alignment horizontal="center" vertical="center" wrapText="1"/>
      <protection/>
    </xf>
    <xf numFmtId="49" fontId="26" fillId="33" borderId="16" xfId="87" applyNumberFormat="1" applyFont="1" applyFill="1" applyBorder="1" applyAlignment="1">
      <alignment horizontal="center" vertical="center" wrapText="1"/>
      <protection/>
    </xf>
    <xf numFmtId="0" fontId="21" fillId="33" borderId="16" xfId="87" applyFont="1" applyFill="1" applyBorder="1" applyAlignment="1">
      <alignment horizontal="center" vertical="center"/>
      <protection/>
    </xf>
    <xf numFmtId="0" fontId="26" fillId="33" borderId="45" xfId="87" applyNumberFormat="1" applyFont="1" applyFill="1" applyBorder="1" applyAlignment="1" applyProtection="1">
      <alignment vertical="center" wrapText="1"/>
      <protection hidden="1"/>
    </xf>
    <xf numFmtId="0" fontId="26" fillId="33" borderId="44" xfId="87" applyNumberFormat="1" applyFont="1" applyFill="1" applyBorder="1" applyAlignment="1" applyProtection="1">
      <alignment vertical="center" wrapText="1"/>
      <protection hidden="1"/>
    </xf>
    <xf numFmtId="0" fontId="21" fillId="33" borderId="18" xfId="87" applyFont="1" applyFill="1" applyBorder="1" applyAlignment="1">
      <alignment horizontal="center" vertical="center"/>
      <protection/>
    </xf>
    <xf numFmtId="0" fontId="26" fillId="33" borderId="22" xfId="0" applyFont="1" applyFill="1" applyBorder="1" applyAlignment="1">
      <alignment horizontal="justify" vertical="center" wrapText="1"/>
    </xf>
    <xf numFmtId="0" fontId="21" fillId="33" borderId="16" xfId="87" applyFont="1" applyFill="1" applyBorder="1" applyAlignment="1">
      <alignment horizontal="center" vertical="center" wrapText="1"/>
      <protection/>
    </xf>
    <xf numFmtId="0" fontId="26" fillId="33" borderId="16" xfId="87" applyFont="1" applyFill="1" applyBorder="1" applyAlignment="1">
      <alignment horizontal="center" vertical="center" wrapText="1"/>
      <protection/>
    </xf>
    <xf numFmtId="11" fontId="26" fillId="33" borderId="22" xfId="87" applyNumberFormat="1" applyFont="1" applyFill="1" applyBorder="1" applyAlignment="1">
      <alignment horizontal="left" vertical="center" wrapText="1"/>
      <protection/>
    </xf>
    <xf numFmtId="49" fontId="21" fillId="33" borderId="19" xfId="87" applyNumberFormat="1" applyFont="1" applyFill="1" applyBorder="1" applyAlignment="1">
      <alignment horizontal="center" vertical="center"/>
      <protection/>
    </xf>
    <xf numFmtId="0" fontId="26" fillId="33" borderId="17" xfId="87" applyFont="1" applyFill="1" applyBorder="1" applyAlignment="1">
      <alignment horizontal="center" vertical="center"/>
      <protection/>
    </xf>
    <xf numFmtId="0" fontId="26" fillId="33" borderId="17" xfId="87" applyNumberFormat="1" applyFont="1" applyFill="1" applyBorder="1" applyAlignment="1" applyProtection="1">
      <alignment horizontal="center" vertical="center" wrapText="1"/>
      <protection hidden="1"/>
    </xf>
    <xf numFmtId="0" fontId="26" fillId="33" borderId="23" xfId="87" applyNumberFormat="1" applyFont="1" applyFill="1" applyBorder="1" applyAlignment="1" applyProtection="1">
      <alignment horizontal="left" vertical="center" wrapText="1"/>
      <protection hidden="1"/>
    </xf>
    <xf numFmtId="0" fontId="26" fillId="33" borderId="10" xfId="87" applyFont="1" applyFill="1" applyBorder="1" applyAlignment="1">
      <alignment vertical="center"/>
      <protection/>
    </xf>
    <xf numFmtId="49" fontId="8" fillId="0" borderId="0" xfId="54" applyNumberFormat="1" applyFont="1" applyAlignment="1">
      <alignment horizontal="center"/>
      <protection/>
    </xf>
    <xf numFmtId="0" fontId="8" fillId="0" borderId="0" xfId="54" applyNumberFormat="1" applyFont="1" applyFill="1" applyAlignment="1" applyProtection="1">
      <alignment/>
      <protection hidden="1"/>
    </xf>
    <xf numFmtId="49" fontId="3" fillId="0" borderId="41" xfId="54" applyNumberFormat="1" applyFont="1" applyFill="1" applyBorder="1" applyAlignment="1" applyProtection="1">
      <alignment horizontal="center"/>
      <protection hidden="1"/>
    </xf>
    <xf numFmtId="0" fontId="4" fillId="0" borderId="46" xfId="54" applyNumberFormat="1" applyFont="1" applyFill="1" applyBorder="1" applyAlignment="1" applyProtection="1">
      <alignment/>
      <protection hidden="1"/>
    </xf>
    <xf numFmtId="0" fontId="4" fillId="0" borderId="42" xfId="54" applyNumberFormat="1" applyFont="1" applyFill="1" applyBorder="1" applyAlignment="1" applyProtection="1">
      <alignment/>
      <protection hidden="1"/>
    </xf>
    <xf numFmtId="0" fontId="4" fillId="0" borderId="42" xfId="54" applyFont="1" applyFill="1" applyBorder="1" applyAlignment="1" applyProtection="1">
      <alignment/>
      <protection hidden="1"/>
    </xf>
    <xf numFmtId="169" fontId="3" fillId="0" borderId="42" xfId="54" applyNumberFormat="1" applyFont="1" applyFill="1" applyBorder="1" applyAlignment="1" applyProtection="1">
      <alignment/>
      <protection hidden="1"/>
    </xf>
    <xf numFmtId="49" fontId="8" fillId="0" borderId="0" xfId="54" applyNumberFormat="1" applyFont="1" applyAlignment="1" applyProtection="1">
      <alignment horizontal="center"/>
      <protection hidden="1"/>
    </xf>
    <xf numFmtId="0" fontId="26" fillId="33" borderId="17" xfId="76" applyFont="1" applyFill="1" applyBorder="1" applyAlignment="1">
      <alignment horizontal="center" vertical="center" wrapText="1"/>
      <protection/>
    </xf>
    <xf numFmtId="0" fontId="26" fillId="33" borderId="24" xfId="76" applyFont="1" applyFill="1" applyBorder="1" applyAlignment="1">
      <alignment horizontal="center" vertical="center" wrapText="1"/>
      <protection/>
    </xf>
    <xf numFmtId="0" fontId="26" fillId="33" borderId="25" xfId="76" applyFont="1" applyFill="1" applyBorder="1" applyAlignment="1">
      <alignment horizontal="center" vertical="center" wrapText="1"/>
      <protection/>
    </xf>
    <xf numFmtId="0" fontId="26" fillId="33" borderId="26" xfId="76" applyFont="1" applyFill="1" applyBorder="1" applyAlignment="1">
      <alignment horizontal="center" vertical="center" wrapText="1"/>
      <protection/>
    </xf>
    <xf numFmtId="0" fontId="13" fillId="0" borderId="24" xfId="80" applyFont="1" applyFill="1" applyBorder="1" applyAlignment="1">
      <alignment horizontal="center" vertical="center" wrapText="1"/>
      <protection/>
    </xf>
    <xf numFmtId="0" fontId="13" fillId="0" borderId="25" xfId="80" applyFont="1" applyBorder="1" applyAlignment="1">
      <alignment horizontal="center" wrapText="1"/>
      <protection/>
    </xf>
    <xf numFmtId="0" fontId="13" fillId="0" borderId="26" xfId="80" applyFont="1" applyFill="1" applyBorder="1" applyAlignment="1">
      <alignment horizontal="center" vertical="center" wrapText="1"/>
      <protection/>
    </xf>
    <xf numFmtId="0" fontId="4" fillId="0" borderId="15" xfId="65" applyNumberFormat="1" applyFont="1" applyFill="1" applyBorder="1" applyAlignment="1" applyProtection="1">
      <alignment horizontal="centerContinuous" vertical="center"/>
      <protection hidden="1"/>
    </xf>
    <xf numFmtId="0" fontId="4" fillId="0" borderId="16" xfId="65" applyNumberFormat="1" applyFont="1" applyFill="1" applyBorder="1" applyAlignment="1" applyProtection="1">
      <alignment horizontal="centerContinuous" vertical="center"/>
      <protection hidden="1"/>
    </xf>
    <xf numFmtId="0" fontId="4" fillId="0" borderId="32" xfId="65" applyNumberFormat="1" applyFont="1" applyFill="1" applyBorder="1" applyAlignment="1" applyProtection="1">
      <alignment horizontal="center" vertical="center" textRotation="90" wrapText="1"/>
      <protection hidden="1"/>
    </xf>
    <xf numFmtId="0" fontId="4" fillId="33" borderId="15" xfId="65" applyNumberFormat="1" applyFont="1" applyFill="1" applyBorder="1" applyAlignment="1" applyProtection="1">
      <alignment horizontal="centerContinuous" vertical="center"/>
      <protection hidden="1"/>
    </xf>
    <xf numFmtId="0" fontId="4" fillId="0" borderId="17" xfId="65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0" xfId="76" applyFont="1" applyFill="1" applyBorder="1" applyAlignment="1">
      <alignment horizontal="center" vertical="center" wrapText="1"/>
      <protection/>
    </xf>
    <xf numFmtId="181" fontId="4" fillId="0" borderId="10" xfId="76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4" fillId="0" borderId="47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47" xfId="54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4" applyNumberFormat="1" applyFont="1" applyFill="1" applyBorder="1" applyAlignment="1" applyProtection="1">
      <alignment horizontal="center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48" xfId="54" applyNumberFormat="1" applyFont="1" applyFill="1" applyBorder="1" applyAlignment="1" applyProtection="1">
      <alignment horizontal="center" vertical="center" wrapText="1"/>
      <protection hidden="1"/>
    </xf>
    <xf numFmtId="49" fontId="4" fillId="0" borderId="34" xfId="54" applyNumberFormat="1" applyFont="1" applyFill="1" applyBorder="1" applyAlignment="1" applyProtection="1">
      <alignment horizontal="center"/>
      <protection hidden="1"/>
    </xf>
    <xf numFmtId="0" fontId="4" fillId="0" borderId="34" xfId="54" applyNumberFormat="1" applyFont="1" applyFill="1" applyBorder="1" applyAlignment="1" applyProtection="1">
      <alignment horizontal="center"/>
      <protection hidden="1"/>
    </xf>
    <xf numFmtId="0" fontId="4" fillId="0" borderId="35" xfId="54" applyNumberFormat="1" applyFont="1" applyFill="1" applyBorder="1" applyAlignment="1" applyProtection="1">
      <alignment horizontal="center"/>
      <protection hidden="1"/>
    </xf>
    <xf numFmtId="0" fontId="4" fillId="0" borderId="35" xfId="54" applyNumberFormat="1" applyFont="1" applyFill="1" applyBorder="1" applyAlignment="1" applyProtection="1">
      <alignment horizontal="center" vertical="center"/>
      <protection hidden="1"/>
    </xf>
    <xf numFmtId="0" fontId="4" fillId="0" borderId="12" xfId="54" applyNumberFormat="1" applyFont="1" applyFill="1" applyBorder="1" applyAlignment="1" applyProtection="1">
      <alignment horizontal="center" vertical="center"/>
      <protection hidden="1"/>
    </xf>
    <xf numFmtId="49" fontId="4" fillId="0" borderId="37" xfId="54" applyNumberFormat="1" applyFont="1" applyFill="1" applyBorder="1" applyAlignment="1" applyProtection="1">
      <alignment horizontal="center" vertical="center"/>
      <protection hidden="1"/>
    </xf>
    <xf numFmtId="0" fontId="4" fillId="0" borderId="37" xfId="54" applyNumberFormat="1" applyFont="1" applyFill="1" applyBorder="1" applyAlignment="1" applyProtection="1">
      <alignment horizontal="center" vertical="center"/>
      <protection hidden="1"/>
    </xf>
    <xf numFmtId="182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4" fillId="0" borderId="34" xfId="54" applyNumberFormat="1" applyFont="1" applyFill="1" applyBorder="1" applyAlignment="1" applyProtection="1">
      <alignment horizontal="center" vertical="center"/>
      <protection hidden="1"/>
    </xf>
    <xf numFmtId="0" fontId="14" fillId="33" borderId="34" xfId="88" applyFont="1" applyFill="1" applyBorder="1" applyAlignment="1">
      <alignment horizontal="center" vertical="center"/>
      <protection/>
    </xf>
    <xf numFmtId="0" fontId="14" fillId="33" borderId="35" xfId="76" applyFont="1" applyFill="1" applyBorder="1" applyAlignment="1">
      <alignment horizontal="center" vertical="center" wrapText="1"/>
      <protection/>
    </xf>
    <xf numFmtId="0" fontId="4" fillId="33" borderId="35" xfId="76" applyFont="1" applyFill="1" applyBorder="1" applyAlignment="1">
      <alignment horizontal="center" vertical="center"/>
      <protection/>
    </xf>
    <xf numFmtId="0" fontId="14" fillId="33" borderId="35" xfId="88" applyFont="1" applyFill="1" applyBorder="1" applyAlignment="1">
      <alignment horizontal="center" vertical="center" wrapText="1"/>
      <protection/>
    </xf>
    <xf numFmtId="0" fontId="14" fillId="33" borderId="36" xfId="76" applyFont="1" applyFill="1" applyBorder="1" applyAlignment="1">
      <alignment horizontal="center" vertical="center" wrapText="1"/>
      <protection/>
    </xf>
    <xf numFmtId="0" fontId="4" fillId="0" borderId="10" xfId="89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 wrapText="1"/>
      <protection/>
    </xf>
    <xf numFmtId="49" fontId="4" fillId="0" borderId="10" xfId="89" applyNumberFormat="1" applyFont="1" applyBorder="1" applyAlignment="1">
      <alignment horizontal="center" vertical="center" wrapText="1"/>
      <protection/>
    </xf>
    <xf numFmtId="49" fontId="4" fillId="0" borderId="10" xfId="76" applyNumberFormat="1" applyFont="1" applyFill="1" applyBorder="1" applyAlignment="1">
      <alignment horizontal="center" vertical="center" wrapText="1"/>
      <protection/>
    </xf>
    <xf numFmtId="0" fontId="21" fillId="33" borderId="45" xfId="87" applyNumberFormat="1" applyFont="1" applyFill="1" applyBorder="1" applyAlignment="1" applyProtection="1">
      <alignment horizontal="center" vertical="center" wrapText="1"/>
      <protection hidden="1"/>
    </xf>
    <xf numFmtId="0" fontId="27" fillId="0" borderId="44" xfId="0" applyFont="1" applyBorder="1" applyAlignment="1">
      <alignment horizontal="center" vertical="center" wrapText="1"/>
    </xf>
    <xf numFmtId="0" fontId="26" fillId="33" borderId="15" xfId="76" applyFont="1" applyFill="1" applyBorder="1" applyAlignment="1">
      <alignment horizontal="center" vertical="center" wrapText="1"/>
      <protection/>
    </xf>
    <xf numFmtId="0" fontId="26" fillId="33" borderId="21" xfId="76" applyFont="1" applyFill="1" applyBorder="1" applyAlignment="1">
      <alignment horizontal="center" vertical="center" wrapText="1"/>
      <protection/>
    </xf>
    <xf numFmtId="0" fontId="26" fillId="33" borderId="23" xfId="76" applyFont="1" applyFill="1" applyBorder="1" applyAlignment="1">
      <alignment horizontal="center" vertical="center" wrapText="1"/>
      <protection/>
    </xf>
    <xf numFmtId="0" fontId="21" fillId="33" borderId="16" xfId="87" applyNumberFormat="1" applyFont="1" applyFill="1" applyBorder="1" applyAlignment="1" applyProtection="1">
      <alignment horizontal="center" vertical="center" wrapText="1"/>
      <protection hidden="1"/>
    </xf>
    <xf numFmtId="0" fontId="21" fillId="33" borderId="22" xfId="87" applyNumberFormat="1" applyFont="1" applyFill="1" applyBorder="1" applyAlignment="1" applyProtection="1">
      <alignment horizontal="center" vertical="center" wrapText="1"/>
      <protection hidden="1"/>
    </xf>
    <xf numFmtId="11" fontId="21" fillId="33" borderId="16" xfId="87" applyNumberFormat="1" applyFont="1" applyFill="1" applyBorder="1" applyAlignment="1" applyProtection="1">
      <alignment horizontal="center" vertical="center" wrapText="1"/>
      <protection hidden="1"/>
    </xf>
    <xf numFmtId="11" fontId="21" fillId="0" borderId="22" xfId="76" applyNumberFormat="1" applyFont="1" applyBorder="1" applyAlignment="1">
      <alignment horizontal="center" vertical="center" wrapText="1"/>
      <protection/>
    </xf>
    <xf numFmtId="0" fontId="21" fillId="33" borderId="49" xfId="87" applyNumberFormat="1" applyFont="1" applyFill="1" applyBorder="1" applyAlignment="1" applyProtection="1">
      <alignment horizontal="center" vertical="center" wrapText="1"/>
      <protection hidden="1"/>
    </xf>
    <xf numFmtId="0" fontId="27" fillId="0" borderId="50" xfId="0" applyFont="1" applyBorder="1" applyAlignment="1">
      <alignment horizontal="center" vertical="center" wrapText="1"/>
    </xf>
    <xf numFmtId="0" fontId="21" fillId="33" borderId="44" xfId="87" applyNumberFormat="1" applyFont="1" applyFill="1" applyBorder="1" applyAlignment="1" applyProtection="1">
      <alignment horizontal="center" vertical="center" wrapText="1"/>
      <protection hidden="1"/>
    </xf>
    <xf numFmtId="0" fontId="21" fillId="33" borderId="0" xfId="87" applyNumberFormat="1" applyFont="1" applyFill="1" applyAlignment="1" applyProtection="1">
      <alignment horizontal="center" vertical="center" wrapText="1"/>
      <protection hidden="1"/>
    </xf>
    <xf numFmtId="0" fontId="26" fillId="33" borderId="20" xfId="76" applyFont="1" applyFill="1" applyBorder="1" applyAlignment="1">
      <alignment horizontal="center" vertical="center" wrapText="1"/>
      <protection/>
    </xf>
    <xf numFmtId="0" fontId="26" fillId="33" borderId="19" xfId="76" applyFont="1" applyFill="1" applyBorder="1" applyAlignment="1">
      <alignment horizontal="center" vertical="center" wrapText="1"/>
      <protection/>
    </xf>
    <xf numFmtId="0" fontId="26" fillId="33" borderId="44" xfId="87" applyNumberFormat="1" applyFont="1" applyFill="1" applyBorder="1" applyAlignment="1" applyProtection="1">
      <alignment horizontal="center" vertical="center" wrapText="1"/>
      <protection hidden="1"/>
    </xf>
    <xf numFmtId="0" fontId="21" fillId="33" borderId="15" xfId="87" applyNumberFormat="1" applyFont="1" applyFill="1" applyBorder="1" applyAlignment="1" applyProtection="1">
      <alignment horizontal="center" vertical="center" wrapText="1"/>
      <protection hidden="1"/>
    </xf>
    <xf numFmtId="0" fontId="21" fillId="33" borderId="21" xfId="87" applyNumberFormat="1" applyFont="1" applyFill="1" applyBorder="1" applyAlignment="1" applyProtection="1">
      <alignment horizontal="center" vertical="center" wrapText="1"/>
      <protection hidden="1"/>
    </xf>
    <xf numFmtId="49" fontId="21" fillId="33" borderId="16" xfId="87" applyNumberFormat="1" applyFont="1" applyFill="1" applyBorder="1" applyAlignment="1">
      <alignment horizontal="center" vertical="center" wrapText="1"/>
      <protection/>
    </xf>
    <xf numFmtId="49" fontId="21" fillId="33" borderId="22" xfId="87" applyNumberFormat="1" applyFont="1" applyFill="1" applyBorder="1" applyAlignment="1">
      <alignment horizontal="center" vertical="center" wrapText="1"/>
      <protection/>
    </xf>
    <xf numFmtId="0" fontId="21" fillId="0" borderId="22" xfId="76" applyFont="1" applyBorder="1" applyAlignment="1">
      <alignment horizontal="center" vertical="center" wrapText="1"/>
      <protection/>
    </xf>
    <xf numFmtId="0" fontId="28" fillId="0" borderId="44" xfId="0" applyFont="1" applyBorder="1" applyAlignment="1">
      <alignment horizontal="center" vertical="center" wrapText="1"/>
    </xf>
    <xf numFmtId="0" fontId="26" fillId="0" borderId="22" xfId="76" applyFont="1" applyBorder="1" applyAlignment="1">
      <alignment horizontal="center" vertical="center" wrapText="1"/>
      <protection/>
    </xf>
    <xf numFmtId="0" fontId="26" fillId="0" borderId="0" xfId="76" applyFont="1" applyBorder="1" applyAlignment="1">
      <alignment horizontal="center" vertical="center" wrapText="1"/>
      <protection/>
    </xf>
    <xf numFmtId="0" fontId="21" fillId="0" borderId="22" xfId="76" applyFont="1" applyBorder="1" applyAlignment="1">
      <alignment vertical="center" wrapText="1"/>
      <protection/>
    </xf>
    <xf numFmtId="0" fontId="21" fillId="0" borderId="22" xfId="76" applyFont="1" applyBorder="1" applyAlignment="1">
      <alignment horizontal="center" vertical="center"/>
      <protection/>
    </xf>
    <xf numFmtId="0" fontId="21" fillId="33" borderId="0" xfId="76" applyFont="1" applyFill="1" applyBorder="1" applyAlignment="1">
      <alignment horizontal="left" wrapText="1"/>
      <protection/>
    </xf>
    <xf numFmtId="0" fontId="15" fillId="0" borderId="28" xfId="76" applyFont="1" applyBorder="1" applyAlignment="1">
      <alignment horizontal="justify" vertical="center" wrapText="1"/>
      <protection/>
    </xf>
    <xf numFmtId="0" fontId="15" fillId="0" borderId="29" xfId="76" applyFont="1" applyBorder="1" applyAlignment="1">
      <alignment horizontal="justify" vertical="center" wrapText="1"/>
      <protection/>
    </xf>
    <xf numFmtId="0" fontId="15" fillId="0" borderId="0" xfId="76" applyFont="1" applyAlignment="1">
      <alignment horizontal="center" wrapText="1"/>
      <protection/>
    </xf>
    <xf numFmtId="0" fontId="14" fillId="0" borderId="0" xfId="76" applyFont="1" applyAlignment="1">
      <alignment wrapText="1"/>
      <protection/>
    </xf>
    <xf numFmtId="0" fontId="14" fillId="0" borderId="20" xfId="76" applyFont="1" applyBorder="1" applyAlignment="1">
      <alignment horizontal="center" vertical="center" wrapText="1"/>
      <protection/>
    </xf>
    <xf numFmtId="0" fontId="14" fillId="0" borderId="30" xfId="76" applyFont="1" applyBorder="1" applyAlignment="1">
      <alignment horizontal="center" vertical="center" wrapText="1"/>
      <protection/>
    </xf>
    <xf numFmtId="0" fontId="14" fillId="0" borderId="15" xfId="76" applyFont="1" applyBorder="1" applyAlignment="1">
      <alignment horizontal="center" vertical="center" wrapText="1"/>
      <protection/>
    </xf>
    <xf numFmtId="0" fontId="14" fillId="0" borderId="32" xfId="76" applyFont="1" applyBorder="1" applyAlignment="1">
      <alignment horizontal="center" vertical="center" wrapText="1"/>
      <protection/>
    </xf>
    <xf numFmtId="0" fontId="14" fillId="0" borderId="21" xfId="76" applyFont="1" applyBorder="1" applyAlignment="1">
      <alignment horizontal="center" vertical="center" wrapText="1"/>
      <protection/>
    </xf>
    <xf numFmtId="0" fontId="14" fillId="0" borderId="33" xfId="76" applyFont="1" applyBorder="1" applyAlignment="1">
      <alignment horizontal="center" vertical="center" wrapText="1"/>
      <protection/>
    </xf>
    <xf numFmtId="0" fontId="13" fillId="0" borderId="0" xfId="80" applyFont="1" applyFill="1" applyAlignment="1">
      <alignment horizontal="left" wrapText="1"/>
      <protection/>
    </xf>
    <xf numFmtId="0" fontId="29" fillId="0" borderId="0" xfId="80" applyFont="1" applyFill="1" applyAlignment="1">
      <alignment horizontal="center" wrapText="1"/>
      <protection/>
    </xf>
    <xf numFmtId="9" fontId="4" fillId="0" borderId="0" xfId="94" applyFont="1" applyAlignment="1">
      <alignment horizontal="center"/>
    </xf>
    <xf numFmtId="0" fontId="4" fillId="0" borderId="21" xfId="65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33" xfId="65" applyFont="1" applyBorder="1" applyAlignment="1">
      <alignment horizontal="center" vertical="center" wrapText="1"/>
      <protection/>
    </xf>
    <xf numFmtId="2" fontId="3" fillId="0" borderId="0" xfId="65" applyNumberFormat="1" applyFont="1" applyFill="1" applyAlignment="1" applyProtection="1">
      <alignment horizontal="center" wrapText="1"/>
      <protection hidden="1"/>
    </xf>
    <xf numFmtId="0" fontId="4" fillId="0" borderId="20" xfId="65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65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65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65" applyFont="1" applyFill="1" applyBorder="1" applyAlignment="1" applyProtection="1">
      <alignment horizontal="center" vertical="center" wrapText="1"/>
      <protection hidden="1"/>
    </xf>
    <xf numFmtId="0" fontId="4" fillId="0" borderId="32" xfId="65" applyFont="1" applyFill="1" applyBorder="1" applyAlignment="1" applyProtection="1">
      <alignment horizontal="center" vertical="center" wrapText="1"/>
      <protection hidden="1"/>
    </xf>
    <xf numFmtId="0" fontId="4" fillId="33" borderId="47" xfId="65" applyFont="1" applyFill="1" applyBorder="1" applyAlignment="1">
      <alignment horizontal="center" vertical="center" wrapText="1"/>
      <protection/>
    </xf>
    <xf numFmtId="0" fontId="4" fillId="33" borderId="48" xfId="65" applyFont="1" applyFill="1" applyBorder="1" applyAlignment="1">
      <alignment horizontal="center" vertical="center" wrapText="1"/>
      <protection/>
    </xf>
    <xf numFmtId="0" fontId="4" fillId="33" borderId="51" xfId="65" applyFont="1" applyFill="1" applyBorder="1" applyAlignment="1">
      <alignment horizontal="center" vertical="center" wrapText="1"/>
      <protection/>
    </xf>
    <xf numFmtId="0" fontId="4" fillId="0" borderId="19" xfId="65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65" applyFont="1" applyFill="1" applyBorder="1" applyAlignment="1" applyProtection="1">
      <alignment horizontal="center" vertical="center" wrapText="1"/>
      <protection hidden="1"/>
    </xf>
    <xf numFmtId="0" fontId="4" fillId="0" borderId="42" xfId="65" applyFont="1" applyFill="1" applyBorder="1" applyAlignment="1" applyProtection="1">
      <alignment horizontal="center" vertical="center" wrapText="1"/>
      <protection hidden="1"/>
    </xf>
    <xf numFmtId="0" fontId="4" fillId="33" borderId="33" xfId="65" applyFont="1" applyFill="1" applyBorder="1" applyAlignment="1" applyProtection="1">
      <alignment horizontal="center" vertical="center" wrapText="1"/>
      <protection hidden="1"/>
    </xf>
    <xf numFmtId="0" fontId="4" fillId="33" borderId="43" xfId="65" applyFont="1" applyFill="1" applyBorder="1" applyAlignment="1" applyProtection="1">
      <alignment horizontal="center" vertical="center" wrapText="1"/>
      <protection hidden="1"/>
    </xf>
    <xf numFmtId="0" fontId="3" fillId="0" borderId="0" xfId="76" applyFont="1" applyFill="1" applyAlignment="1">
      <alignment horizontal="center" vertical="center" wrapText="1"/>
      <protection/>
    </xf>
    <xf numFmtId="181" fontId="4" fillId="0" borderId="10" xfId="89" applyNumberFormat="1" applyFont="1" applyFill="1" applyBorder="1" applyAlignment="1">
      <alignment horizontal="center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49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4" fillId="0" borderId="47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47" xfId="54" applyNumberFormat="1" applyFont="1" applyFill="1" applyBorder="1" applyAlignment="1" applyProtection="1">
      <alignment horizontal="center" vertical="center"/>
      <protection hidden="1"/>
    </xf>
    <xf numFmtId="0" fontId="4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47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NumberFormat="1" applyFont="1" applyFill="1" applyBorder="1" applyAlignment="1" applyProtection="1">
      <alignment horizontal="left"/>
      <protection hidden="1"/>
    </xf>
    <xf numFmtId="0" fontId="4" fillId="0" borderId="51" xfId="54" applyNumberFormat="1" applyFont="1" applyFill="1" applyBorder="1" applyAlignment="1" applyProtection="1">
      <alignment horizontal="left"/>
      <protection hidden="1"/>
    </xf>
    <xf numFmtId="0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5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53" xfId="54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54" applyNumberFormat="1" applyFont="1" applyFill="1" applyBorder="1" applyAlignment="1" applyProtection="1">
      <alignment horizontal="center" vertical="center"/>
      <protection hidden="1"/>
    </xf>
    <xf numFmtId="49" fontId="4" fillId="0" borderId="51" xfId="54" applyNumberFormat="1" applyFont="1" applyFill="1" applyBorder="1" applyAlignment="1" applyProtection="1">
      <alignment horizontal="center" vertical="center"/>
      <protection hidden="1"/>
    </xf>
    <xf numFmtId="0" fontId="4" fillId="0" borderId="51" xfId="54" applyNumberFormat="1" applyFont="1" applyFill="1" applyBorder="1" applyAlignment="1" applyProtection="1">
      <alignment horizontal="center" vertical="center"/>
      <protection hidden="1"/>
    </xf>
    <xf numFmtId="0" fontId="4" fillId="0" borderId="54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37" xfId="54" applyNumberFormat="1" applyFont="1" applyFill="1" applyBorder="1" applyAlignment="1" applyProtection="1">
      <alignment horizontal="center" vertical="center"/>
      <protection hidden="1"/>
    </xf>
    <xf numFmtId="0" fontId="4" fillId="0" borderId="53" xfId="54" applyNumberFormat="1" applyFont="1" applyFill="1" applyBorder="1" applyAlignment="1" applyProtection="1">
      <alignment horizontal="center" vertical="center"/>
      <protection hidden="1"/>
    </xf>
    <xf numFmtId="165" fontId="14" fillId="33" borderId="32" xfId="88" applyNumberFormat="1" applyFont="1" applyFill="1" applyBorder="1" applyAlignment="1" applyProtection="1">
      <alignment vertical="center"/>
      <protection hidden="1"/>
    </xf>
    <xf numFmtId="165" fontId="14" fillId="33" borderId="28" xfId="88" applyNumberFormat="1" applyFont="1" applyFill="1" applyBorder="1" applyAlignment="1" applyProtection="1">
      <alignment vertical="center"/>
      <protection hidden="1"/>
    </xf>
    <xf numFmtId="165" fontId="14" fillId="33" borderId="32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55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28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32" xfId="88" applyNumberFormat="1" applyFont="1" applyFill="1" applyBorder="1" applyAlignment="1" applyProtection="1">
      <alignment horizontal="right" vertical="center"/>
      <protection hidden="1"/>
    </xf>
    <xf numFmtId="165" fontId="14" fillId="33" borderId="55" xfId="88" applyNumberFormat="1" applyFont="1" applyFill="1" applyBorder="1" applyAlignment="1" applyProtection="1">
      <alignment horizontal="right" vertical="center"/>
      <protection hidden="1"/>
    </xf>
    <xf numFmtId="165" fontId="14" fillId="33" borderId="28" xfId="88" applyNumberFormat="1" applyFont="1" applyFill="1" applyBorder="1" applyAlignment="1" applyProtection="1">
      <alignment horizontal="right" vertical="center"/>
      <protection hidden="1"/>
    </xf>
    <xf numFmtId="0" fontId="14" fillId="33" borderId="32" xfId="76" applyFont="1" applyFill="1" applyBorder="1" applyAlignment="1">
      <alignment horizontal="center" vertical="center" wrapText="1"/>
      <protection/>
    </xf>
    <xf numFmtId="0" fontId="14" fillId="33" borderId="55" xfId="76" applyFont="1" applyFill="1" applyBorder="1" applyAlignment="1">
      <alignment horizontal="center" vertical="center" wrapText="1"/>
      <protection/>
    </xf>
    <xf numFmtId="0" fontId="14" fillId="33" borderId="28" xfId="76" applyFont="1" applyFill="1" applyBorder="1" applyAlignment="1">
      <alignment horizontal="center" vertical="center" wrapText="1"/>
      <protection/>
    </xf>
    <xf numFmtId="0" fontId="15" fillId="33" borderId="0" xfId="88" applyFont="1" applyFill="1" applyAlignment="1" applyProtection="1">
      <alignment horizontal="center" wrapText="1"/>
      <protection hidden="1"/>
    </xf>
    <xf numFmtId="0" fontId="18" fillId="33" borderId="30" xfId="88" applyFont="1" applyFill="1" applyBorder="1" applyAlignment="1">
      <alignment horizontal="center" vertical="center"/>
      <protection/>
    </xf>
    <xf numFmtId="0" fontId="18" fillId="33" borderId="31" xfId="88" applyFont="1" applyFill="1" applyBorder="1" applyAlignment="1">
      <alignment horizontal="center" vertical="center"/>
      <protection/>
    </xf>
    <xf numFmtId="0" fontId="18" fillId="33" borderId="27" xfId="88" applyFont="1" applyFill="1" applyBorder="1" applyAlignment="1">
      <alignment horizontal="center" vertical="center"/>
      <protection/>
    </xf>
    <xf numFmtId="166" fontId="16" fillId="33" borderId="32" xfId="88" applyNumberFormat="1" applyFont="1" applyFill="1" applyBorder="1" applyAlignment="1" applyProtection="1">
      <alignment horizontal="center" vertical="center" wrapText="1"/>
      <protection hidden="1"/>
    </xf>
    <xf numFmtId="166" fontId="16" fillId="33" borderId="55" xfId="88" applyNumberFormat="1" applyFont="1" applyFill="1" applyBorder="1" applyAlignment="1" applyProtection="1">
      <alignment horizontal="center" vertical="center" wrapText="1"/>
      <protection hidden="1"/>
    </xf>
    <xf numFmtId="166" fontId="16" fillId="33" borderId="28" xfId="88" applyNumberFormat="1" applyFont="1" applyFill="1" applyBorder="1" applyAlignment="1" applyProtection="1">
      <alignment horizontal="center" vertical="center" wrapText="1"/>
      <protection hidden="1"/>
    </xf>
    <xf numFmtId="165" fontId="14" fillId="33" borderId="32" xfId="88" applyNumberFormat="1" applyFont="1" applyFill="1" applyBorder="1" applyAlignment="1" applyProtection="1">
      <alignment horizontal="left" vertical="center" wrapText="1"/>
      <protection hidden="1"/>
    </xf>
    <xf numFmtId="165" fontId="14" fillId="33" borderId="55" xfId="88" applyNumberFormat="1" applyFont="1" applyFill="1" applyBorder="1" applyAlignment="1" applyProtection="1">
      <alignment horizontal="left" vertical="center" wrapText="1"/>
      <protection hidden="1"/>
    </xf>
    <xf numFmtId="165" fontId="14" fillId="33" borderId="28" xfId="88" applyNumberFormat="1" applyFont="1" applyFill="1" applyBorder="1" applyAlignment="1" applyProtection="1">
      <alignment horizontal="left" vertical="center" wrapText="1"/>
      <protection hidden="1"/>
    </xf>
    <xf numFmtId="0" fontId="16" fillId="33" borderId="32" xfId="76" applyFont="1" applyFill="1" applyBorder="1" applyAlignment="1">
      <alignment horizontal="center" vertical="center" wrapText="1"/>
      <protection/>
    </xf>
    <xf numFmtId="0" fontId="16" fillId="33" borderId="28" xfId="76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18" fillId="33" borderId="18" xfId="88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65" fontId="14" fillId="33" borderId="16" xfId="88" applyNumberFormat="1" applyFont="1" applyFill="1" applyBorder="1" applyAlignment="1" applyProtection="1">
      <alignment horizontal="left" vertical="center" wrapText="1"/>
      <protection hidden="1"/>
    </xf>
    <xf numFmtId="166" fontId="16" fillId="33" borderId="16" xfId="88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165" fontId="14" fillId="33" borderId="16" xfId="88" applyNumberFormat="1" applyFont="1" applyFill="1" applyBorder="1" applyAlignment="1" applyProtection="1">
      <alignment vertical="center"/>
      <protection hidden="1"/>
    </xf>
    <xf numFmtId="165" fontId="14" fillId="33" borderId="16" xfId="88" applyNumberFormat="1" applyFont="1" applyFill="1" applyBorder="1" applyAlignment="1" applyProtection="1">
      <alignment horizontal="center" vertical="center" wrapText="1"/>
      <protection hidden="1"/>
    </xf>
    <xf numFmtId="0" fontId="18" fillId="0" borderId="18" xfId="88" applyFont="1" applyBorder="1" applyAlignment="1">
      <alignment horizontal="center" vertical="center" wrapText="1"/>
      <protection/>
    </xf>
    <xf numFmtId="166" fontId="16" fillId="0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vertical="center"/>
      <protection hidden="1"/>
    </xf>
    <xf numFmtId="0" fontId="14" fillId="0" borderId="16" xfId="76" applyFont="1" applyBorder="1" applyAlignment="1">
      <alignment horizontal="center" vertical="center" wrapText="1"/>
      <protection/>
    </xf>
    <xf numFmtId="0" fontId="15" fillId="0" borderId="0" xfId="88" applyFont="1" applyAlignment="1" applyProtection="1">
      <alignment horizontal="center" wrapText="1"/>
      <protection hidden="1"/>
    </xf>
    <xf numFmtId="165" fontId="19" fillId="0" borderId="16" xfId="88" applyNumberFormat="1" applyFont="1" applyFill="1" applyBorder="1" applyAlignment="1" applyProtection="1">
      <alignment horizontal="center" vertical="center" wrapText="1"/>
      <protection hidden="1"/>
    </xf>
    <xf numFmtId="165" fontId="14" fillId="0" borderId="16" xfId="88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88" applyFont="1" applyAlignment="1">
      <alignment horizontal="left" wrapText="1"/>
      <protection/>
    </xf>
    <xf numFmtId="0" fontId="20" fillId="0" borderId="0" xfId="88" applyFont="1" applyAlignment="1">
      <alignment vertical="center" wrapText="1"/>
      <protection/>
    </xf>
    <xf numFmtId="0" fontId="18" fillId="0" borderId="18" xfId="88" applyFont="1" applyBorder="1" applyAlignment="1">
      <alignment horizontal="center" vertical="center"/>
      <protection/>
    </xf>
    <xf numFmtId="0" fontId="16" fillId="0" borderId="16" xfId="76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 applyProtection="1">
      <alignment horizontal="center"/>
      <protection hidden="1"/>
    </xf>
    <xf numFmtId="49" fontId="4" fillId="0" borderId="47" xfId="54" applyNumberFormat="1" applyFont="1" applyFill="1" applyBorder="1" applyAlignment="1" applyProtection="1">
      <alignment horizontal="center"/>
      <protection hidden="1"/>
    </xf>
    <xf numFmtId="0" fontId="4" fillId="0" borderId="52" xfId="54" applyNumberFormat="1" applyFont="1" applyFill="1" applyBorder="1" applyAlignment="1" applyProtection="1">
      <alignment horizontal="center" vertical="center"/>
      <protection hidden="1"/>
    </xf>
    <xf numFmtId="0" fontId="3" fillId="0" borderId="0" xfId="89" applyFont="1" applyAlignment="1">
      <alignment horizontal="center" wrapText="1"/>
      <protection/>
    </xf>
    <xf numFmtId="0" fontId="4" fillId="0" borderId="0" xfId="76" applyFont="1" applyAlignment="1">
      <alignment horizontal="right" wrapText="1"/>
      <protection/>
    </xf>
    <xf numFmtId="0" fontId="3" fillId="0" borderId="0" xfId="89" applyFont="1" applyAlignment="1">
      <alignment horizontal="center" vertical="center" wrapText="1"/>
      <protection/>
    </xf>
    <xf numFmtId="181" fontId="4" fillId="0" borderId="10" xfId="89" applyNumberFormat="1" applyFont="1" applyFill="1" applyBorder="1" applyAlignment="1">
      <alignment horizontal="center" vertical="center"/>
      <protection/>
    </xf>
    <xf numFmtId="0" fontId="4" fillId="0" borderId="10" xfId="89" applyFont="1" applyBorder="1" applyAlignment="1">
      <alignment horizontal="center" vertical="center"/>
      <protection/>
    </xf>
    <xf numFmtId="0" fontId="4" fillId="0" borderId="0" xfId="89" applyFont="1" applyBorder="1" applyAlignment="1">
      <alignment horizontal="right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 2" xfId="66"/>
    <cellStyle name="Обычный 2 2 3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Бюджет_2" xfId="75"/>
    <cellStyle name="Обычный 3" xfId="76"/>
    <cellStyle name="Обычный 3 2" xfId="77"/>
    <cellStyle name="Обычный 3 2 2" xfId="78"/>
    <cellStyle name="Обычный 3 2 3" xfId="79"/>
    <cellStyle name="Обычный 3 2 4" xfId="80"/>
    <cellStyle name="Обычный 3 2_2010-10-13Изм прил 13,14 2011-2013" xfId="81"/>
    <cellStyle name="Обычный 3 3" xfId="82"/>
    <cellStyle name="Обычный 4" xfId="83"/>
    <cellStyle name="Обычный 4 2" xfId="84"/>
    <cellStyle name="Обычный 5" xfId="85"/>
    <cellStyle name="Обычный 9" xfId="86"/>
    <cellStyle name="Обычный_tmp" xfId="87"/>
    <cellStyle name="Обычный_tmp 2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2 2" xfId="96"/>
    <cellStyle name="Процентный 2 3" xfId="97"/>
    <cellStyle name="Процентный 3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2" xfId="103"/>
    <cellStyle name="Финансовый 3" xfId="104"/>
    <cellStyle name="Финансовый 3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297"/>
  <sheetViews>
    <sheetView tabSelected="1" view="pageBreakPreview" zoomScale="75" zoomScaleNormal="8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5.421875" style="497" customWidth="1"/>
    <col min="2" max="2" width="13.140625" style="497" customWidth="1"/>
    <col min="3" max="3" width="29.8515625" style="497" customWidth="1"/>
    <col min="4" max="4" width="121.00390625" style="496" customWidth="1"/>
    <col min="5" max="5" width="3.421875" style="496" customWidth="1"/>
    <col min="6" max="16384" width="9.140625" style="496" customWidth="1"/>
  </cols>
  <sheetData>
    <row r="1" spans="1:4" s="490" customFormat="1" ht="17.25" customHeight="1">
      <c r="A1" s="489"/>
      <c r="B1" s="489"/>
      <c r="D1" s="491" t="s">
        <v>396</v>
      </c>
    </row>
    <row r="2" spans="1:4" s="490" customFormat="1" ht="16.5" customHeight="1">
      <c r="A2" s="489"/>
      <c r="B2" s="489"/>
      <c r="C2" s="492"/>
      <c r="D2" s="491" t="s">
        <v>949</v>
      </c>
    </row>
    <row r="3" spans="3:4" s="493" customFormat="1" ht="16.5" customHeight="1">
      <c r="C3" s="492"/>
      <c r="D3" s="491" t="s">
        <v>950</v>
      </c>
    </row>
    <row r="4" spans="3:4" s="493" customFormat="1" ht="16.5" customHeight="1">
      <c r="C4" s="492"/>
      <c r="D4" s="491" t="s">
        <v>951</v>
      </c>
    </row>
    <row r="5" spans="3:4" s="493" customFormat="1" ht="16.5" customHeight="1">
      <c r="C5" s="492"/>
      <c r="D5" s="491" t="s">
        <v>950</v>
      </c>
    </row>
    <row r="6" spans="3:4" s="493" customFormat="1" ht="20.25" customHeight="1" hidden="1">
      <c r="C6" s="492"/>
      <c r="D6" s="491" t="s">
        <v>952</v>
      </c>
    </row>
    <row r="7" spans="1:4" s="490" customFormat="1" ht="18.75">
      <c r="A7" s="489"/>
      <c r="B7" s="489"/>
      <c r="C7" s="492"/>
      <c r="D7" s="491" t="s">
        <v>953</v>
      </c>
    </row>
    <row r="8" spans="1:4" s="490" customFormat="1" ht="18.75">
      <c r="A8" s="489"/>
      <c r="B8" s="489"/>
      <c r="C8" s="494"/>
      <c r="D8" s="491" t="s">
        <v>954</v>
      </c>
    </row>
    <row r="9" spans="1:4" s="490" customFormat="1" ht="18.75">
      <c r="A9" s="489"/>
      <c r="B9" s="489"/>
      <c r="C9" s="494"/>
      <c r="D9" s="491" t="s">
        <v>1225</v>
      </c>
    </row>
    <row r="10" spans="1:4" s="490" customFormat="1" ht="18.75">
      <c r="A10" s="489"/>
      <c r="B10" s="489"/>
      <c r="C10" s="494"/>
      <c r="D10" s="491"/>
    </row>
    <row r="11" spans="1:4" s="490" customFormat="1" ht="18.75">
      <c r="A11" s="489"/>
      <c r="B11" s="489"/>
      <c r="C11" s="494"/>
      <c r="D11" s="491" t="s">
        <v>397</v>
      </c>
    </row>
    <row r="12" spans="1:4" s="490" customFormat="1" ht="18.75">
      <c r="A12" s="489"/>
      <c r="B12" s="489"/>
      <c r="C12" s="494"/>
      <c r="D12" s="491" t="s">
        <v>955</v>
      </c>
    </row>
    <row r="13" spans="1:4" s="490" customFormat="1" ht="18.75">
      <c r="A13" s="489"/>
      <c r="B13" s="489"/>
      <c r="C13" s="494"/>
      <c r="D13" s="491" t="s">
        <v>950</v>
      </c>
    </row>
    <row r="14" spans="1:4" s="490" customFormat="1" ht="18.75">
      <c r="A14" s="489"/>
      <c r="B14" s="489"/>
      <c r="C14" s="494"/>
      <c r="D14" s="491" t="s">
        <v>952</v>
      </c>
    </row>
    <row r="15" spans="1:4" s="490" customFormat="1" ht="18.75">
      <c r="A15" s="489"/>
      <c r="B15" s="489"/>
      <c r="C15" s="494"/>
      <c r="D15" s="491" t="s">
        <v>953</v>
      </c>
    </row>
    <row r="16" spans="1:4" s="490" customFormat="1" ht="18.75">
      <c r="A16" s="489"/>
      <c r="B16" s="489"/>
      <c r="C16" s="494"/>
      <c r="D16" s="491" t="s">
        <v>954</v>
      </c>
    </row>
    <row r="17" spans="1:4" s="490" customFormat="1" ht="15" customHeight="1">
      <c r="A17" s="489"/>
      <c r="B17" s="489"/>
      <c r="C17" s="495"/>
      <c r="D17" s="495" t="s">
        <v>398</v>
      </c>
    </row>
    <row r="18" spans="1:4" ht="42.75" customHeight="1">
      <c r="A18" s="665" t="s">
        <v>399</v>
      </c>
      <c r="B18" s="665"/>
      <c r="C18" s="665"/>
      <c r="D18" s="665"/>
    </row>
    <row r="19" spans="3:4" ht="18.75">
      <c r="C19" s="498"/>
      <c r="D19" s="499"/>
    </row>
    <row r="20" spans="1:4" ht="18.75">
      <c r="A20" s="666" t="s">
        <v>201</v>
      </c>
      <c r="B20" s="655" t="s">
        <v>400</v>
      </c>
      <c r="C20" s="655"/>
      <c r="D20" s="656" t="s">
        <v>401</v>
      </c>
    </row>
    <row r="21" spans="1:4" ht="93.75">
      <c r="A21" s="667"/>
      <c r="B21" s="613" t="s">
        <v>402</v>
      </c>
      <c r="C21" s="613" t="s">
        <v>403</v>
      </c>
      <c r="D21" s="657"/>
    </row>
    <row r="22" spans="1:4" s="500" customFormat="1" ht="18.75">
      <c r="A22" s="614">
        <v>1</v>
      </c>
      <c r="B22" s="615">
        <v>2</v>
      </c>
      <c r="C22" s="615">
        <v>3</v>
      </c>
      <c r="D22" s="616">
        <v>4</v>
      </c>
    </row>
    <row r="23" spans="1:4" s="501" customFormat="1" ht="18.75">
      <c r="A23" s="575" t="s">
        <v>404</v>
      </c>
      <c r="B23" s="576">
        <v>900</v>
      </c>
      <c r="C23" s="669" t="s">
        <v>962</v>
      </c>
      <c r="D23" s="670"/>
    </row>
    <row r="24" spans="1:4" s="501" customFormat="1" ht="37.5">
      <c r="A24" s="577"/>
      <c r="B24" s="578">
        <v>900</v>
      </c>
      <c r="C24" s="579" t="s">
        <v>405</v>
      </c>
      <c r="D24" s="580" t="s">
        <v>406</v>
      </c>
    </row>
    <row r="25" spans="1:4" s="501" customFormat="1" ht="37.5">
      <c r="A25" s="577"/>
      <c r="B25" s="578">
        <v>900</v>
      </c>
      <c r="C25" s="579" t="s">
        <v>407</v>
      </c>
      <c r="D25" s="580" t="s">
        <v>408</v>
      </c>
    </row>
    <row r="26" spans="1:4" s="501" customFormat="1" ht="18.75">
      <c r="A26" s="577"/>
      <c r="B26" s="578">
        <v>900</v>
      </c>
      <c r="C26" s="579" t="s">
        <v>409</v>
      </c>
      <c r="D26" s="580" t="s">
        <v>410</v>
      </c>
    </row>
    <row r="27" spans="1:4" s="501" customFormat="1" ht="18.75">
      <c r="A27" s="577"/>
      <c r="B27" s="578">
        <v>900</v>
      </c>
      <c r="C27" s="579" t="s">
        <v>411</v>
      </c>
      <c r="D27" s="580" t="s">
        <v>658</v>
      </c>
    </row>
    <row r="28" spans="1:4" s="501" customFormat="1" ht="18.75">
      <c r="A28" s="577"/>
      <c r="B28" s="578">
        <v>900</v>
      </c>
      <c r="C28" s="579" t="s">
        <v>412</v>
      </c>
      <c r="D28" s="580" t="s">
        <v>665</v>
      </c>
    </row>
    <row r="29" spans="1:4" s="501" customFormat="1" ht="37.5">
      <c r="A29" s="577"/>
      <c r="B29" s="578">
        <v>900</v>
      </c>
      <c r="C29" s="579" t="s">
        <v>413</v>
      </c>
      <c r="D29" s="580" t="s">
        <v>414</v>
      </c>
    </row>
    <row r="30" spans="1:4" s="501" customFormat="1" ht="18.75">
      <c r="A30" s="577"/>
      <c r="B30" s="578">
        <v>900</v>
      </c>
      <c r="C30" s="579" t="s">
        <v>415</v>
      </c>
      <c r="D30" s="580" t="s">
        <v>416</v>
      </c>
    </row>
    <row r="31" spans="1:4" s="501" customFormat="1" ht="37.5">
      <c r="A31" s="577"/>
      <c r="B31" s="578">
        <v>900</v>
      </c>
      <c r="C31" s="579" t="s">
        <v>417</v>
      </c>
      <c r="D31" s="580" t="s">
        <v>418</v>
      </c>
    </row>
    <row r="32" spans="1:4" s="501" customFormat="1" ht="18.75">
      <c r="A32" s="577"/>
      <c r="B32" s="578">
        <v>900</v>
      </c>
      <c r="C32" s="579" t="s">
        <v>419</v>
      </c>
      <c r="D32" s="580" t="s">
        <v>420</v>
      </c>
    </row>
    <row r="33" spans="1:4" s="501" customFormat="1" ht="37.5">
      <c r="A33" s="577"/>
      <c r="B33" s="578">
        <v>900</v>
      </c>
      <c r="C33" s="579" t="s">
        <v>421</v>
      </c>
      <c r="D33" s="580" t="s">
        <v>422</v>
      </c>
    </row>
    <row r="34" spans="1:4" s="501" customFormat="1" ht="18.75">
      <c r="A34" s="577"/>
      <c r="B34" s="578">
        <v>900</v>
      </c>
      <c r="C34" s="579" t="s">
        <v>423</v>
      </c>
      <c r="D34" s="580" t="s">
        <v>424</v>
      </c>
    </row>
    <row r="35" spans="1:4" s="501" customFormat="1" ht="56.25">
      <c r="A35" s="577"/>
      <c r="B35" s="578">
        <v>900</v>
      </c>
      <c r="C35" s="579" t="s">
        <v>425</v>
      </c>
      <c r="D35" s="580" t="s">
        <v>186</v>
      </c>
    </row>
    <row r="36" spans="1:4" s="501" customFormat="1" ht="37.5">
      <c r="A36" s="577"/>
      <c r="B36" s="578">
        <v>900</v>
      </c>
      <c r="C36" s="579" t="s">
        <v>426</v>
      </c>
      <c r="D36" s="580" t="s">
        <v>427</v>
      </c>
    </row>
    <row r="37" spans="1:4" s="501" customFormat="1" ht="37.5">
      <c r="A37" s="577"/>
      <c r="B37" s="578">
        <v>900</v>
      </c>
      <c r="C37" s="579" t="s">
        <v>428</v>
      </c>
      <c r="D37" s="580" t="s">
        <v>429</v>
      </c>
    </row>
    <row r="38" spans="1:4" s="501" customFormat="1" ht="18.75">
      <c r="A38" s="581" t="s">
        <v>430</v>
      </c>
      <c r="B38" s="582" t="s">
        <v>431</v>
      </c>
      <c r="C38" s="658" t="s">
        <v>967</v>
      </c>
      <c r="D38" s="659"/>
    </row>
    <row r="39" spans="1:4" s="501" customFormat="1" ht="37.5">
      <c r="A39" s="577"/>
      <c r="B39" s="578" t="s">
        <v>431</v>
      </c>
      <c r="C39" s="583" t="s">
        <v>432</v>
      </c>
      <c r="D39" s="580" t="s">
        <v>433</v>
      </c>
    </row>
    <row r="40" spans="1:4" s="501" customFormat="1" ht="18.75">
      <c r="A40" s="577"/>
      <c r="B40" s="578" t="s">
        <v>431</v>
      </c>
      <c r="C40" s="583" t="s">
        <v>411</v>
      </c>
      <c r="D40" s="580" t="s">
        <v>658</v>
      </c>
    </row>
    <row r="41" spans="1:4" s="501" customFormat="1" ht="18.75">
      <c r="A41" s="577"/>
      <c r="B41" s="578" t="s">
        <v>431</v>
      </c>
      <c r="C41" s="583" t="s">
        <v>415</v>
      </c>
      <c r="D41" s="580" t="s">
        <v>416</v>
      </c>
    </row>
    <row r="42" spans="1:4" s="501" customFormat="1" ht="37.5">
      <c r="A42" s="577"/>
      <c r="B42" s="578">
        <v>903</v>
      </c>
      <c r="C42" s="583" t="s">
        <v>434</v>
      </c>
      <c r="D42" s="580" t="s">
        <v>435</v>
      </c>
    </row>
    <row r="43" spans="1:4" s="501" customFormat="1" ht="37.5">
      <c r="A43" s="577"/>
      <c r="B43" s="578" t="s">
        <v>431</v>
      </c>
      <c r="C43" s="583" t="s">
        <v>436</v>
      </c>
      <c r="D43" s="580" t="s">
        <v>437</v>
      </c>
    </row>
    <row r="44" spans="1:4" s="501" customFormat="1" ht="37.5">
      <c r="A44" s="577"/>
      <c r="B44" s="578" t="s">
        <v>431</v>
      </c>
      <c r="C44" s="583" t="s">
        <v>421</v>
      </c>
      <c r="D44" s="580" t="s">
        <v>422</v>
      </c>
    </row>
    <row r="45" spans="1:4" s="501" customFormat="1" ht="37.5">
      <c r="A45" s="577"/>
      <c r="B45" s="578" t="s">
        <v>431</v>
      </c>
      <c r="C45" s="583" t="s">
        <v>438</v>
      </c>
      <c r="D45" s="580" t="s">
        <v>439</v>
      </c>
    </row>
    <row r="46" spans="1:4" s="501" customFormat="1" ht="18.75">
      <c r="A46" s="581" t="s">
        <v>440</v>
      </c>
      <c r="B46" s="582" t="s">
        <v>441</v>
      </c>
      <c r="C46" s="658" t="s">
        <v>1156</v>
      </c>
      <c r="D46" s="659"/>
    </row>
    <row r="47" spans="1:4" s="501" customFormat="1" ht="37.5">
      <c r="A47" s="577"/>
      <c r="B47" s="578" t="s">
        <v>441</v>
      </c>
      <c r="C47" s="583" t="s">
        <v>407</v>
      </c>
      <c r="D47" s="580" t="s">
        <v>408</v>
      </c>
    </row>
    <row r="48" spans="1:4" s="501" customFormat="1" ht="40.5" customHeight="1">
      <c r="A48" s="577"/>
      <c r="B48" s="578" t="s">
        <v>441</v>
      </c>
      <c r="C48" s="583" t="s">
        <v>442</v>
      </c>
      <c r="D48" s="580" t="s">
        <v>640</v>
      </c>
    </row>
    <row r="49" spans="1:4" s="501" customFormat="1" ht="18.75">
      <c r="A49" s="577"/>
      <c r="B49" s="578" t="s">
        <v>441</v>
      </c>
      <c r="C49" s="583" t="s">
        <v>411</v>
      </c>
      <c r="D49" s="580" t="s">
        <v>658</v>
      </c>
    </row>
    <row r="50" spans="1:4" s="501" customFormat="1" ht="37.5">
      <c r="A50" s="577"/>
      <c r="B50" s="578">
        <v>904</v>
      </c>
      <c r="C50" s="583" t="s">
        <v>443</v>
      </c>
      <c r="D50" s="580" t="s">
        <v>444</v>
      </c>
    </row>
    <row r="51" spans="1:4" s="501" customFormat="1" ht="18.75">
      <c r="A51" s="581" t="s">
        <v>445</v>
      </c>
      <c r="B51" s="582">
        <v>905</v>
      </c>
      <c r="C51" s="658" t="s">
        <v>974</v>
      </c>
      <c r="D51" s="659"/>
    </row>
    <row r="52" spans="1:4" s="501" customFormat="1" ht="56.25">
      <c r="A52" s="577"/>
      <c r="B52" s="578">
        <v>905</v>
      </c>
      <c r="C52" s="583" t="s">
        <v>446</v>
      </c>
      <c r="D52" s="580" t="s">
        <v>523</v>
      </c>
    </row>
    <row r="53" spans="1:4" s="501" customFormat="1" ht="37.5">
      <c r="A53" s="577"/>
      <c r="B53" s="578">
        <v>905</v>
      </c>
      <c r="C53" s="583" t="s">
        <v>407</v>
      </c>
      <c r="D53" s="580" t="s">
        <v>408</v>
      </c>
    </row>
    <row r="54" spans="1:4" s="501" customFormat="1" ht="18.75">
      <c r="A54" s="577"/>
      <c r="B54" s="578">
        <v>905</v>
      </c>
      <c r="C54" s="583" t="s">
        <v>524</v>
      </c>
      <c r="D54" s="580" t="s">
        <v>525</v>
      </c>
    </row>
    <row r="55" spans="1:4" s="501" customFormat="1" ht="18.75">
      <c r="A55" s="577"/>
      <c r="B55" s="578">
        <v>905</v>
      </c>
      <c r="C55" s="583" t="s">
        <v>411</v>
      </c>
      <c r="D55" s="580" t="s">
        <v>658</v>
      </c>
    </row>
    <row r="56" spans="1:4" s="501" customFormat="1" ht="37.5">
      <c r="A56" s="577"/>
      <c r="B56" s="578">
        <v>905</v>
      </c>
      <c r="C56" s="583" t="s">
        <v>526</v>
      </c>
      <c r="D56" s="580" t="s">
        <v>527</v>
      </c>
    </row>
    <row r="57" spans="1:4" s="501" customFormat="1" ht="18.75">
      <c r="A57" s="577"/>
      <c r="B57" s="578">
        <v>905</v>
      </c>
      <c r="C57" s="583" t="s">
        <v>528</v>
      </c>
      <c r="D57" s="580" t="s">
        <v>529</v>
      </c>
    </row>
    <row r="58" spans="1:4" s="501" customFormat="1" ht="37.5">
      <c r="A58" s="577"/>
      <c r="B58" s="578">
        <v>905</v>
      </c>
      <c r="C58" s="583" t="s">
        <v>530</v>
      </c>
      <c r="D58" s="580" t="s">
        <v>531</v>
      </c>
    </row>
    <row r="59" spans="1:4" s="501" customFormat="1" ht="18.75">
      <c r="A59" s="577"/>
      <c r="B59" s="578">
        <v>905</v>
      </c>
      <c r="C59" s="583" t="s">
        <v>532</v>
      </c>
      <c r="D59" s="580" t="s">
        <v>416</v>
      </c>
    </row>
    <row r="60" spans="1:4" s="501" customFormat="1" ht="37.5">
      <c r="A60" s="577"/>
      <c r="B60" s="578">
        <v>905</v>
      </c>
      <c r="C60" s="583" t="s">
        <v>533</v>
      </c>
      <c r="D60" s="580" t="s">
        <v>534</v>
      </c>
    </row>
    <row r="61" spans="1:4" s="501" customFormat="1" ht="18.75">
      <c r="A61" s="577"/>
      <c r="B61" s="578">
        <v>905</v>
      </c>
      <c r="C61" s="583" t="s">
        <v>535</v>
      </c>
      <c r="D61" s="580" t="s">
        <v>536</v>
      </c>
    </row>
    <row r="62" spans="1:4" s="501" customFormat="1" ht="37.5">
      <c r="A62" s="577"/>
      <c r="B62" s="578">
        <v>905</v>
      </c>
      <c r="C62" s="583" t="s">
        <v>537</v>
      </c>
      <c r="D62" s="580" t="s">
        <v>538</v>
      </c>
    </row>
    <row r="63" spans="1:4" s="501" customFormat="1" ht="37.5">
      <c r="A63" s="577"/>
      <c r="B63" s="578">
        <v>905</v>
      </c>
      <c r="C63" s="583" t="s">
        <v>539</v>
      </c>
      <c r="D63" s="580" t="s">
        <v>540</v>
      </c>
    </row>
    <row r="64" spans="1:4" s="501" customFormat="1" ht="37.5">
      <c r="A64" s="577"/>
      <c r="B64" s="578">
        <v>905</v>
      </c>
      <c r="C64" s="583" t="s">
        <v>417</v>
      </c>
      <c r="D64" s="580" t="s">
        <v>418</v>
      </c>
    </row>
    <row r="65" spans="1:4" s="501" customFormat="1" ht="37.5">
      <c r="A65" s="577"/>
      <c r="B65" s="578">
        <v>905</v>
      </c>
      <c r="C65" s="583" t="s">
        <v>436</v>
      </c>
      <c r="D65" s="580" t="s">
        <v>541</v>
      </c>
    </row>
    <row r="66" spans="1:4" s="501" customFormat="1" ht="56.25">
      <c r="A66" s="577"/>
      <c r="B66" s="578">
        <v>905</v>
      </c>
      <c r="C66" s="583" t="s">
        <v>542</v>
      </c>
      <c r="D66" s="580" t="s">
        <v>543</v>
      </c>
    </row>
    <row r="67" spans="1:4" s="501" customFormat="1" ht="37.5">
      <c r="A67" s="577"/>
      <c r="B67" s="578">
        <v>905</v>
      </c>
      <c r="C67" s="583" t="s">
        <v>544</v>
      </c>
      <c r="D67" s="580" t="s">
        <v>545</v>
      </c>
    </row>
    <row r="68" spans="1:4" s="501" customFormat="1" ht="56.25">
      <c r="A68" s="577"/>
      <c r="B68" s="578">
        <v>905</v>
      </c>
      <c r="C68" s="583" t="s">
        <v>546</v>
      </c>
      <c r="D68" s="580" t="s">
        <v>547</v>
      </c>
    </row>
    <row r="69" spans="1:4" s="501" customFormat="1" ht="56.25">
      <c r="A69" s="577"/>
      <c r="B69" s="578">
        <v>905</v>
      </c>
      <c r="C69" s="583" t="s">
        <v>548</v>
      </c>
      <c r="D69" s="580" t="s">
        <v>549</v>
      </c>
    </row>
    <row r="70" spans="1:4" s="501" customFormat="1" ht="37.5">
      <c r="A70" s="577"/>
      <c r="B70" s="578">
        <v>905</v>
      </c>
      <c r="C70" s="583" t="s">
        <v>550</v>
      </c>
      <c r="D70" s="580" t="s">
        <v>551</v>
      </c>
    </row>
    <row r="71" spans="1:4" s="501" customFormat="1" ht="60.75" customHeight="1">
      <c r="A71" s="577"/>
      <c r="B71" s="578">
        <v>905</v>
      </c>
      <c r="C71" s="583" t="s">
        <v>552</v>
      </c>
      <c r="D71" s="580" t="s">
        <v>187</v>
      </c>
    </row>
    <row r="72" spans="1:4" s="501" customFormat="1" ht="18.75">
      <c r="A72" s="577"/>
      <c r="B72" s="578">
        <v>905</v>
      </c>
      <c r="C72" s="583" t="s">
        <v>553</v>
      </c>
      <c r="D72" s="580" t="s">
        <v>554</v>
      </c>
    </row>
    <row r="73" spans="1:4" s="501" customFormat="1" ht="41.25" customHeight="1">
      <c r="A73" s="577"/>
      <c r="B73" s="578">
        <v>905</v>
      </c>
      <c r="C73" s="583" t="s">
        <v>555</v>
      </c>
      <c r="D73" s="580" t="s">
        <v>556</v>
      </c>
    </row>
    <row r="74" spans="1:4" s="501" customFormat="1" ht="37.5">
      <c r="A74" s="577"/>
      <c r="B74" s="578">
        <v>905</v>
      </c>
      <c r="C74" s="583" t="s">
        <v>557</v>
      </c>
      <c r="D74" s="580" t="s">
        <v>558</v>
      </c>
    </row>
    <row r="75" spans="1:4" s="501" customFormat="1" ht="18.75">
      <c r="A75" s="577"/>
      <c r="B75" s="578">
        <v>905</v>
      </c>
      <c r="C75" s="579" t="s">
        <v>419</v>
      </c>
      <c r="D75" s="580" t="s">
        <v>420</v>
      </c>
    </row>
    <row r="76" spans="1:4" s="501" customFormat="1" ht="18.75">
      <c r="A76" s="577"/>
      <c r="B76" s="578">
        <v>905</v>
      </c>
      <c r="C76" s="583" t="s">
        <v>559</v>
      </c>
      <c r="D76" s="580" t="s">
        <v>560</v>
      </c>
    </row>
    <row r="77" spans="1:4" s="501" customFormat="1" ht="37.5">
      <c r="A77" s="577"/>
      <c r="B77" s="578">
        <v>905</v>
      </c>
      <c r="C77" s="583" t="s">
        <v>421</v>
      </c>
      <c r="D77" s="580" t="s">
        <v>422</v>
      </c>
    </row>
    <row r="78" spans="1:4" s="501" customFormat="1" ht="18.75">
      <c r="A78" s="577"/>
      <c r="B78" s="578">
        <v>905</v>
      </c>
      <c r="C78" s="583" t="s">
        <v>423</v>
      </c>
      <c r="D78" s="580" t="s">
        <v>561</v>
      </c>
    </row>
    <row r="79" spans="1:4" s="501" customFormat="1" ht="37.5">
      <c r="A79" s="577"/>
      <c r="B79" s="578">
        <v>905</v>
      </c>
      <c r="C79" s="579" t="s">
        <v>426</v>
      </c>
      <c r="D79" s="580" t="s">
        <v>427</v>
      </c>
    </row>
    <row r="80" spans="1:4" s="501" customFormat="1" ht="37.5">
      <c r="A80" s="577"/>
      <c r="B80" s="578">
        <v>905</v>
      </c>
      <c r="C80" s="583" t="s">
        <v>562</v>
      </c>
      <c r="D80" s="580" t="s">
        <v>563</v>
      </c>
    </row>
    <row r="81" spans="1:4" s="501" customFormat="1" ht="37.5">
      <c r="A81" s="577"/>
      <c r="B81" s="578">
        <v>905</v>
      </c>
      <c r="C81" s="583" t="s">
        <v>564</v>
      </c>
      <c r="D81" s="580" t="s">
        <v>565</v>
      </c>
    </row>
    <row r="82" spans="1:4" s="501" customFormat="1" ht="37.5">
      <c r="A82" s="577"/>
      <c r="B82" s="578">
        <v>905</v>
      </c>
      <c r="C82" s="583" t="s">
        <v>566</v>
      </c>
      <c r="D82" s="580" t="s">
        <v>567</v>
      </c>
    </row>
    <row r="83" spans="1:4" s="501" customFormat="1" ht="56.25">
      <c r="A83" s="577"/>
      <c r="B83" s="578">
        <v>905</v>
      </c>
      <c r="C83" s="583" t="s">
        <v>568</v>
      </c>
      <c r="D83" s="580" t="s">
        <v>569</v>
      </c>
    </row>
    <row r="84" spans="1:4" s="501" customFormat="1" ht="56.25">
      <c r="A84" s="577"/>
      <c r="B84" s="578">
        <v>905</v>
      </c>
      <c r="C84" s="583" t="s">
        <v>570</v>
      </c>
      <c r="D84" s="580" t="s">
        <v>571</v>
      </c>
    </row>
    <row r="85" spans="1:4" s="501" customFormat="1" ht="37.5">
      <c r="A85" s="577"/>
      <c r="B85" s="578">
        <v>905</v>
      </c>
      <c r="C85" s="583" t="s">
        <v>572</v>
      </c>
      <c r="D85" s="580" t="s">
        <v>573</v>
      </c>
    </row>
    <row r="86" spans="1:4" s="501" customFormat="1" ht="56.25">
      <c r="A86" s="577"/>
      <c r="B86" s="578">
        <v>905</v>
      </c>
      <c r="C86" s="583" t="s">
        <v>574</v>
      </c>
      <c r="D86" s="580" t="s">
        <v>575</v>
      </c>
    </row>
    <row r="87" spans="1:4" s="501" customFormat="1" ht="56.25">
      <c r="A87" s="577"/>
      <c r="B87" s="578">
        <v>905</v>
      </c>
      <c r="C87" s="583" t="s">
        <v>576</v>
      </c>
      <c r="D87" s="580" t="s">
        <v>577</v>
      </c>
    </row>
    <row r="88" spans="1:4" s="501" customFormat="1" ht="37.5">
      <c r="A88" s="577"/>
      <c r="B88" s="578">
        <v>905</v>
      </c>
      <c r="C88" s="583" t="s">
        <v>578</v>
      </c>
      <c r="D88" s="580" t="s">
        <v>429</v>
      </c>
    </row>
    <row r="89" spans="1:4" s="501" customFormat="1" ht="37.5">
      <c r="A89" s="577"/>
      <c r="B89" s="578">
        <v>905</v>
      </c>
      <c r="C89" s="583" t="s">
        <v>579</v>
      </c>
      <c r="D89" s="580" t="s">
        <v>580</v>
      </c>
    </row>
    <row r="90" spans="1:4" s="501" customFormat="1" ht="18.75">
      <c r="A90" s="577"/>
      <c r="B90" s="578">
        <v>905</v>
      </c>
      <c r="C90" s="583" t="s">
        <v>581</v>
      </c>
      <c r="D90" s="580" t="s">
        <v>0</v>
      </c>
    </row>
    <row r="91" spans="1:4" s="501" customFormat="1" ht="18.75">
      <c r="A91" s="581" t="s">
        <v>1</v>
      </c>
      <c r="B91" s="582" t="s">
        <v>2</v>
      </c>
      <c r="C91" s="658" t="s">
        <v>453</v>
      </c>
      <c r="D91" s="659"/>
    </row>
    <row r="92" spans="1:4" s="501" customFormat="1" ht="37.5">
      <c r="A92" s="577"/>
      <c r="B92" s="584" t="s">
        <v>2</v>
      </c>
      <c r="C92" s="583" t="s">
        <v>3</v>
      </c>
      <c r="D92" s="580" t="s">
        <v>4</v>
      </c>
    </row>
    <row r="93" spans="1:4" s="501" customFormat="1" ht="56.25">
      <c r="A93" s="577"/>
      <c r="B93" s="584" t="s">
        <v>2</v>
      </c>
      <c r="C93" s="583" t="s">
        <v>5</v>
      </c>
      <c r="D93" s="580" t="s">
        <v>188</v>
      </c>
    </row>
    <row r="94" spans="1:4" s="501" customFormat="1" ht="56.25">
      <c r="A94" s="577"/>
      <c r="B94" s="584" t="s">
        <v>2</v>
      </c>
      <c r="C94" s="583" t="s">
        <v>6</v>
      </c>
      <c r="D94" s="580" t="s">
        <v>7</v>
      </c>
    </row>
    <row r="95" spans="1:4" s="501" customFormat="1" ht="37.5">
      <c r="A95" s="577"/>
      <c r="B95" s="584" t="s">
        <v>2</v>
      </c>
      <c r="C95" s="583" t="s">
        <v>8</v>
      </c>
      <c r="D95" s="580" t="s">
        <v>9</v>
      </c>
    </row>
    <row r="96" spans="1:4" s="501" customFormat="1" ht="61.5" customHeight="1">
      <c r="A96" s="577"/>
      <c r="B96" s="584" t="s">
        <v>2</v>
      </c>
      <c r="C96" s="583" t="s">
        <v>10</v>
      </c>
      <c r="D96" s="580" t="s">
        <v>189</v>
      </c>
    </row>
    <row r="97" spans="1:4" s="501" customFormat="1" ht="37.5">
      <c r="A97" s="577"/>
      <c r="B97" s="584" t="s">
        <v>2</v>
      </c>
      <c r="C97" s="583" t="s">
        <v>11</v>
      </c>
      <c r="D97" s="580" t="s">
        <v>12</v>
      </c>
    </row>
    <row r="98" spans="1:4" s="501" customFormat="1" ht="56.25">
      <c r="A98" s="577"/>
      <c r="B98" s="584" t="s">
        <v>2</v>
      </c>
      <c r="C98" s="583" t="s">
        <v>13</v>
      </c>
      <c r="D98" s="580" t="s">
        <v>14</v>
      </c>
    </row>
    <row r="99" spans="1:4" s="501" customFormat="1" ht="18.75">
      <c r="A99" s="577"/>
      <c r="B99" s="584" t="s">
        <v>2</v>
      </c>
      <c r="C99" s="583" t="s">
        <v>15</v>
      </c>
      <c r="D99" s="580" t="s">
        <v>16</v>
      </c>
    </row>
    <row r="100" spans="1:4" s="501" customFormat="1" ht="56.25">
      <c r="A100" s="577"/>
      <c r="B100" s="584" t="s">
        <v>2</v>
      </c>
      <c r="C100" s="583" t="s">
        <v>17</v>
      </c>
      <c r="D100" s="580" t="s">
        <v>190</v>
      </c>
    </row>
    <row r="101" spans="1:4" s="501" customFormat="1" ht="56.25">
      <c r="A101" s="577"/>
      <c r="B101" s="584" t="s">
        <v>2</v>
      </c>
      <c r="C101" s="583" t="s">
        <v>18</v>
      </c>
      <c r="D101" s="580" t="s">
        <v>191</v>
      </c>
    </row>
    <row r="102" spans="1:4" s="501" customFormat="1" ht="57" customHeight="1">
      <c r="A102" s="577"/>
      <c r="B102" s="584" t="s">
        <v>2</v>
      </c>
      <c r="C102" s="583" t="s">
        <v>19</v>
      </c>
      <c r="D102" s="580" t="s">
        <v>192</v>
      </c>
    </row>
    <row r="103" spans="1:4" s="501" customFormat="1" ht="56.25">
      <c r="A103" s="577"/>
      <c r="B103" s="584" t="s">
        <v>2</v>
      </c>
      <c r="C103" s="583" t="s">
        <v>20</v>
      </c>
      <c r="D103" s="580" t="s">
        <v>191</v>
      </c>
    </row>
    <row r="104" spans="1:4" s="501" customFormat="1" ht="37.5">
      <c r="A104" s="577"/>
      <c r="B104" s="584" t="s">
        <v>2</v>
      </c>
      <c r="C104" s="583" t="s">
        <v>21</v>
      </c>
      <c r="D104" s="580" t="s">
        <v>22</v>
      </c>
    </row>
    <row r="105" spans="1:4" s="501" customFormat="1" ht="37.5">
      <c r="A105" s="577"/>
      <c r="B105" s="584" t="s">
        <v>2</v>
      </c>
      <c r="C105" s="583" t="s">
        <v>23</v>
      </c>
      <c r="D105" s="580" t="s">
        <v>24</v>
      </c>
    </row>
    <row r="106" spans="1:4" s="501" customFormat="1" ht="18.75">
      <c r="A106" s="577"/>
      <c r="B106" s="584" t="s">
        <v>2</v>
      </c>
      <c r="C106" s="583" t="s">
        <v>25</v>
      </c>
      <c r="D106" s="580" t="s">
        <v>26</v>
      </c>
    </row>
    <row r="107" spans="1:4" s="501" customFormat="1" ht="18.75">
      <c r="A107" s="577"/>
      <c r="B107" s="584" t="s">
        <v>2</v>
      </c>
      <c r="C107" s="583" t="s">
        <v>411</v>
      </c>
      <c r="D107" s="585" t="s">
        <v>658</v>
      </c>
    </row>
    <row r="108" spans="1:4" s="501" customFormat="1" ht="18.75">
      <c r="A108" s="577"/>
      <c r="B108" s="584" t="s">
        <v>2</v>
      </c>
      <c r="C108" s="583" t="s">
        <v>27</v>
      </c>
      <c r="D108" s="585" t="s">
        <v>28</v>
      </c>
    </row>
    <row r="109" spans="1:4" s="501" customFormat="1" ht="18.75">
      <c r="A109" s="577"/>
      <c r="B109" s="584" t="s">
        <v>2</v>
      </c>
      <c r="C109" s="583" t="s">
        <v>29</v>
      </c>
      <c r="D109" s="585" t="s">
        <v>529</v>
      </c>
    </row>
    <row r="110" spans="1:4" s="501" customFormat="1" ht="37.5">
      <c r="A110" s="577"/>
      <c r="B110" s="584" t="s">
        <v>2</v>
      </c>
      <c r="C110" s="583" t="s">
        <v>30</v>
      </c>
      <c r="D110" s="585" t="s">
        <v>31</v>
      </c>
    </row>
    <row r="111" spans="1:4" s="501" customFormat="1" ht="37.5">
      <c r="A111" s="577"/>
      <c r="B111" s="584" t="s">
        <v>2</v>
      </c>
      <c r="C111" s="583" t="s">
        <v>32</v>
      </c>
      <c r="D111" s="585" t="s">
        <v>33</v>
      </c>
    </row>
    <row r="112" spans="1:4" s="501" customFormat="1" ht="24.75" customHeight="1">
      <c r="A112" s="577"/>
      <c r="B112" s="584" t="s">
        <v>2</v>
      </c>
      <c r="C112" s="583" t="s">
        <v>34</v>
      </c>
      <c r="D112" s="585" t="s">
        <v>782</v>
      </c>
    </row>
    <row r="113" spans="1:4" s="501" customFormat="1" ht="18.75">
      <c r="A113" s="577"/>
      <c r="B113" s="584" t="s">
        <v>2</v>
      </c>
      <c r="C113" s="583" t="s">
        <v>415</v>
      </c>
      <c r="D113" s="580" t="s">
        <v>416</v>
      </c>
    </row>
    <row r="114" spans="1:4" s="501" customFormat="1" ht="37.5">
      <c r="A114" s="577"/>
      <c r="B114" s="584" t="s">
        <v>2</v>
      </c>
      <c r="C114" s="583" t="s">
        <v>35</v>
      </c>
      <c r="D114" s="580" t="s">
        <v>437</v>
      </c>
    </row>
    <row r="115" spans="1:4" s="502" customFormat="1" ht="37.5">
      <c r="A115" s="577"/>
      <c r="B115" s="584" t="s">
        <v>2</v>
      </c>
      <c r="C115" s="583" t="s">
        <v>36</v>
      </c>
      <c r="D115" s="580" t="s">
        <v>37</v>
      </c>
    </row>
    <row r="116" spans="1:4" s="502" customFormat="1" ht="18.75">
      <c r="A116" s="577"/>
      <c r="B116" s="584" t="s">
        <v>2</v>
      </c>
      <c r="C116" s="583" t="s">
        <v>38</v>
      </c>
      <c r="D116" s="580" t="s">
        <v>554</v>
      </c>
    </row>
    <row r="117" spans="1:4" s="502" customFormat="1" ht="37.5" customHeight="1">
      <c r="A117" s="577"/>
      <c r="B117" s="584" t="s">
        <v>2</v>
      </c>
      <c r="C117" s="583" t="s">
        <v>39</v>
      </c>
      <c r="D117" s="580" t="s">
        <v>556</v>
      </c>
    </row>
    <row r="118" spans="1:4" s="502" customFormat="1" ht="18.75">
      <c r="A118" s="577"/>
      <c r="B118" s="584" t="s">
        <v>2</v>
      </c>
      <c r="C118" s="583" t="s">
        <v>40</v>
      </c>
      <c r="D118" s="580" t="s">
        <v>560</v>
      </c>
    </row>
    <row r="119" spans="1:4" s="502" customFormat="1" ht="37.5">
      <c r="A119" s="577"/>
      <c r="B119" s="584" t="s">
        <v>2</v>
      </c>
      <c r="C119" s="583" t="s">
        <v>41</v>
      </c>
      <c r="D119" s="580" t="s">
        <v>422</v>
      </c>
    </row>
    <row r="120" spans="1:4" s="502" customFormat="1" ht="18.75">
      <c r="A120" s="577"/>
      <c r="B120" s="584" t="s">
        <v>2</v>
      </c>
      <c r="C120" s="583" t="s">
        <v>42</v>
      </c>
      <c r="D120" s="580" t="s">
        <v>561</v>
      </c>
    </row>
    <row r="121" spans="1:4" s="502" customFormat="1" ht="37.5">
      <c r="A121" s="577"/>
      <c r="B121" s="584" t="s">
        <v>2</v>
      </c>
      <c r="C121" s="583" t="s">
        <v>43</v>
      </c>
      <c r="D121" s="580" t="s">
        <v>565</v>
      </c>
    </row>
    <row r="122" spans="1:4" s="502" customFormat="1" ht="37.5">
      <c r="A122" s="577"/>
      <c r="B122" s="584" t="s">
        <v>2</v>
      </c>
      <c r="C122" s="583" t="s">
        <v>44</v>
      </c>
      <c r="D122" s="580" t="s">
        <v>567</v>
      </c>
    </row>
    <row r="123" spans="1:4" s="502" customFormat="1" ht="56.25">
      <c r="A123" s="577"/>
      <c r="B123" s="584" t="s">
        <v>2</v>
      </c>
      <c r="C123" s="583" t="s">
        <v>45</v>
      </c>
      <c r="D123" s="580" t="s">
        <v>569</v>
      </c>
    </row>
    <row r="124" spans="1:4" s="502" customFormat="1" ht="56.25">
      <c r="A124" s="577"/>
      <c r="B124" s="584" t="s">
        <v>2</v>
      </c>
      <c r="C124" s="583" t="s">
        <v>46</v>
      </c>
      <c r="D124" s="580" t="s">
        <v>571</v>
      </c>
    </row>
    <row r="125" spans="1:4" s="502" customFormat="1" ht="37.5">
      <c r="A125" s="577"/>
      <c r="B125" s="584" t="s">
        <v>2</v>
      </c>
      <c r="C125" s="583" t="s">
        <v>47</v>
      </c>
      <c r="D125" s="580" t="s">
        <v>573</v>
      </c>
    </row>
    <row r="126" spans="1:4" s="502" customFormat="1" ht="37.5">
      <c r="A126" s="577"/>
      <c r="B126" s="584" t="s">
        <v>2</v>
      </c>
      <c r="C126" s="583" t="s">
        <v>428</v>
      </c>
      <c r="D126" s="580" t="s">
        <v>429</v>
      </c>
    </row>
    <row r="127" spans="1:4" s="502" customFormat="1" ht="37.5">
      <c r="A127" s="577"/>
      <c r="B127" s="584" t="s">
        <v>2</v>
      </c>
      <c r="C127" s="583" t="s">
        <v>48</v>
      </c>
      <c r="D127" s="580" t="s">
        <v>580</v>
      </c>
    </row>
    <row r="128" spans="1:4" s="502" customFormat="1" ht="18.75">
      <c r="A128" s="577"/>
      <c r="B128" s="584" t="s">
        <v>2</v>
      </c>
      <c r="C128" s="583" t="s">
        <v>49</v>
      </c>
      <c r="D128" s="580" t="s">
        <v>0</v>
      </c>
    </row>
    <row r="129" spans="1:4" s="502" customFormat="1" ht="18.75">
      <c r="A129" s="581" t="s">
        <v>50</v>
      </c>
      <c r="B129" s="582" t="s">
        <v>51</v>
      </c>
      <c r="C129" s="658" t="s">
        <v>458</v>
      </c>
      <c r="D129" s="659"/>
    </row>
    <row r="130" spans="1:4" s="502" customFormat="1" ht="56.25">
      <c r="A130" s="581"/>
      <c r="B130" s="584" t="s">
        <v>51</v>
      </c>
      <c r="C130" s="583" t="s">
        <v>52</v>
      </c>
      <c r="D130" s="580" t="s">
        <v>53</v>
      </c>
    </row>
    <row r="131" spans="1:4" s="502" customFormat="1" ht="56.25">
      <c r="A131" s="581"/>
      <c r="B131" s="584" t="s">
        <v>51</v>
      </c>
      <c r="C131" s="583" t="s">
        <v>54</v>
      </c>
      <c r="D131" s="580" t="s">
        <v>55</v>
      </c>
    </row>
    <row r="132" spans="1:4" s="502" customFormat="1" ht="37.5">
      <c r="A132" s="581"/>
      <c r="B132" s="584" t="s">
        <v>51</v>
      </c>
      <c r="C132" s="583" t="s">
        <v>56</v>
      </c>
      <c r="D132" s="580" t="s">
        <v>57</v>
      </c>
    </row>
    <row r="133" spans="1:4" s="502" customFormat="1" ht="37.5">
      <c r="A133" s="581"/>
      <c r="B133" s="584" t="s">
        <v>51</v>
      </c>
      <c r="C133" s="583" t="s">
        <v>432</v>
      </c>
      <c r="D133" s="580" t="s">
        <v>433</v>
      </c>
    </row>
    <row r="134" spans="1:4" s="502" customFormat="1" ht="18.75">
      <c r="A134" s="581"/>
      <c r="B134" s="584" t="s">
        <v>51</v>
      </c>
      <c r="C134" s="583" t="s">
        <v>58</v>
      </c>
      <c r="D134" s="580" t="s">
        <v>658</v>
      </c>
    </row>
    <row r="135" spans="1:4" s="502" customFormat="1" ht="18.75">
      <c r="A135" s="581"/>
      <c r="B135" s="584" t="s">
        <v>51</v>
      </c>
      <c r="C135" s="583" t="s">
        <v>27</v>
      </c>
      <c r="D135" s="580" t="s">
        <v>28</v>
      </c>
    </row>
    <row r="136" spans="1:4" s="502" customFormat="1" ht="56.25">
      <c r="A136" s="581"/>
      <c r="B136" s="584" t="s">
        <v>51</v>
      </c>
      <c r="C136" s="583" t="s">
        <v>59</v>
      </c>
      <c r="D136" s="580" t="s">
        <v>60</v>
      </c>
    </row>
    <row r="137" spans="1:4" s="502" customFormat="1" ht="56.25">
      <c r="A137" s="581"/>
      <c r="B137" s="584" t="s">
        <v>51</v>
      </c>
      <c r="C137" s="583" t="s">
        <v>61</v>
      </c>
      <c r="D137" s="580" t="s">
        <v>62</v>
      </c>
    </row>
    <row r="138" spans="1:4" s="502" customFormat="1" ht="28.5" customHeight="1">
      <c r="A138" s="581"/>
      <c r="B138" s="586" t="s">
        <v>51</v>
      </c>
      <c r="C138" s="587" t="s">
        <v>63</v>
      </c>
      <c r="D138" s="588" t="s">
        <v>64</v>
      </c>
    </row>
    <row r="139" spans="1:4" s="502" customFormat="1" ht="18.75">
      <c r="A139" s="581"/>
      <c r="B139" s="584" t="s">
        <v>51</v>
      </c>
      <c r="C139" s="583" t="s">
        <v>29</v>
      </c>
      <c r="D139" s="580" t="s">
        <v>529</v>
      </c>
    </row>
    <row r="140" spans="1:4" s="502" customFormat="1" ht="37.5">
      <c r="A140" s="581"/>
      <c r="B140" s="584" t="s">
        <v>51</v>
      </c>
      <c r="C140" s="583" t="s">
        <v>65</v>
      </c>
      <c r="D140" s="580" t="s">
        <v>66</v>
      </c>
    </row>
    <row r="141" spans="1:4" s="502" customFormat="1" ht="37.5">
      <c r="A141" s="581"/>
      <c r="B141" s="584" t="s">
        <v>51</v>
      </c>
      <c r="C141" s="583" t="s">
        <v>67</v>
      </c>
      <c r="D141" s="580" t="s">
        <v>68</v>
      </c>
    </row>
    <row r="142" spans="1:4" s="502" customFormat="1" ht="37.5">
      <c r="A142" s="581"/>
      <c r="B142" s="584" t="s">
        <v>51</v>
      </c>
      <c r="C142" s="583" t="s">
        <v>69</v>
      </c>
      <c r="D142" s="580" t="s">
        <v>70</v>
      </c>
    </row>
    <row r="143" spans="1:4" s="502" customFormat="1" ht="56.25">
      <c r="A143" s="581"/>
      <c r="B143" s="584" t="s">
        <v>51</v>
      </c>
      <c r="C143" s="583" t="s">
        <v>71</v>
      </c>
      <c r="D143" s="580" t="s">
        <v>72</v>
      </c>
    </row>
    <row r="144" spans="1:4" s="502" customFormat="1" ht="56.25">
      <c r="A144" s="581"/>
      <c r="B144" s="584" t="s">
        <v>51</v>
      </c>
      <c r="C144" s="583" t="s">
        <v>73</v>
      </c>
      <c r="D144" s="580" t="s">
        <v>74</v>
      </c>
    </row>
    <row r="145" spans="1:4" s="502" customFormat="1" ht="39.75" customHeight="1">
      <c r="A145" s="581"/>
      <c r="B145" s="584" t="s">
        <v>51</v>
      </c>
      <c r="C145" s="589" t="s">
        <v>30</v>
      </c>
      <c r="D145" s="588" t="s">
        <v>75</v>
      </c>
    </row>
    <row r="146" spans="1:4" s="502" customFormat="1" ht="37.5">
      <c r="A146" s="581"/>
      <c r="B146" s="584" t="s">
        <v>51</v>
      </c>
      <c r="C146" s="583" t="s">
        <v>32</v>
      </c>
      <c r="D146" s="580" t="s">
        <v>76</v>
      </c>
    </row>
    <row r="147" spans="1:4" s="502" customFormat="1" ht="26.25" customHeight="1">
      <c r="A147" s="581"/>
      <c r="B147" s="584" t="s">
        <v>51</v>
      </c>
      <c r="C147" s="583" t="s">
        <v>34</v>
      </c>
      <c r="D147" s="585" t="s">
        <v>782</v>
      </c>
    </row>
    <row r="148" spans="1:4" s="502" customFormat="1" ht="37.5">
      <c r="A148" s="581"/>
      <c r="B148" s="584" t="s">
        <v>51</v>
      </c>
      <c r="C148" s="583" t="s">
        <v>77</v>
      </c>
      <c r="D148" s="580" t="s">
        <v>78</v>
      </c>
    </row>
    <row r="149" spans="1:4" s="502" customFormat="1" ht="18.75">
      <c r="A149" s="581"/>
      <c r="B149" s="584" t="s">
        <v>51</v>
      </c>
      <c r="C149" s="583" t="s">
        <v>79</v>
      </c>
      <c r="D149" s="580" t="s">
        <v>416</v>
      </c>
    </row>
    <row r="150" spans="1:4" s="502" customFormat="1" ht="37.5">
      <c r="A150" s="581"/>
      <c r="B150" s="584" t="s">
        <v>51</v>
      </c>
      <c r="C150" s="583" t="s">
        <v>35</v>
      </c>
      <c r="D150" s="580" t="s">
        <v>437</v>
      </c>
    </row>
    <row r="151" spans="1:4" s="502" customFormat="1" ht="28.5" customHeight="1">
      <c r="A151" s="581"/>
      <c r="B151" s="584" t="s">
        <v>51</v>
      </c>
      <c r="C151" s="583" t="s">
        <v>36</v>
      </c>
      <c r="D151" s="580" t="s">
        <v>80</v>
      </c>
    </row>
    <row r="152" spans="1:4" s="502" customFormat="1" ht="18.75">
      <c r="A152" s="581"/>
      <c r="B152" s="584" t="s">
        <v>51</v>
      </c>
      <c r="C152" s="583" t="s">
        <v>38</v>
      </c>
      <c r="D152" s="580" t="s">
        <v>554</v>
      </c>
    </row>
    <row r="153" spans="1:4" s="502" customFormat="1" ht="36.75" customHeight="1">
      <c r="A153" s="581"/>
      <c r="B153" s="584" t="s">
        <v>51</v>
      </c>
      <c r="C153" s="583" t="s">
        <v>39</v>
      </c>
      <c r="D153" s="580" t="s">
        <v>556</v>
      </c>
    </row>
    <row r="154" spans="1:4" s="502" customFormat="1" ht="18.75">
      <c r="A154" s="581"/>
      <c r="B154" s="584" t="s">
        <v>51</v>
      </c>
      <c r="C154" s="583" t="s">
        <v>81</v>
      </c>
      <c r="D154" s="580" t="s">
        <v>420</v>
      </c>
    </row>
    <row r="155" spans="1:4" s="502" customFormat="1" ht="18.75">
      <c r="A155" s="581"/>
      <c r="B155" s="584" t="s">
        <v>51</v>
      </c>
      <c r="C155" s="583" t="s">
        <v>82</v>
      </c>
      <c r="D155" s="580" t="s">
        <v>560</v>
      </c>
    </row>
    <row r="156" spans="1:4" s="502" customFormat="1" ht="37.5">
      <c r="A156" s="581"/>
      <c r="B156" s="584" t="s">
        <v>51</v>
      </c>
      <c r="C156" s="583" t="s">
        <v>41</v>
      </c>
      <c r="D156" s="580" t="s">
        <v>422</v>
      </c>
    </row>
    <row r="157" spans="1:4" s="502" customFormat="1" ht="18.75">
      <c r="A157" s="581"/>
      <c r="B157" s="584" t="s">
        <v>51</v>
      </c>
      <c r="C157" s="583" t="s">
        <v>42</v>
      </c>
      <c r="D157" s="580" t="s">
        <v>561</v>
      </c>
    </row>
    <row r="158" spans="1:4" s="502" customFormat="1" ht="37.5">
      <c r="A158" s="581"/>
      <c r="B158" s="584" t="s">
        <v>51</v>
      </c>
      <c r="C158" s="583" t="s">
        <v>426</v>
      </c>
      <c r="D158" s="580" t="s">
        <v>427</v>
      </c>
    </row>
    <row r="159" spans="1:4" s="502" customFormat="1" ht="37.5">
      <c r="A159" s="581"/>
      <c r="B159" s="584" t="s">
        <v>51</v>
      </c>
      <c r="C159" s="583" t="s">
        <v>43</v>
      </c>
      <c r="D159" s="580" t="s">
        <v>565</v>
      </c>
    </row>
    <row r="160" spans="1:4" s="502" customFormat="1" ht="37.5">
      <c r="A160" s="581"/>
      <c r="B160" s="584" t="s">
        <v>51</v>
      </c>
      <c r="C160" s="583" t="s">
        <v>44</v>
      </c>
      <c r="D160" s="580" t="s">
        <v>567</v>
      </c>
    </row>
    <row r="161" spans="1:4" s="502" customFormat="1" ht="56.25">
      <c r="A161" s="581"/>
      <c r="B161" s="584" t="s">
        <v>51</v>
      </c>
      <c r="C161" s="583" t="s">
        <v>46</v>
      </c>
      <c r="D161" s="580" t="s">
        <v>571</v>
      </c>
    </row>
    <row r="162" spans="1:4" s="502" customFormat="1" ht="56.25">
      <c r="A162" s="581"/>
      <c r="B162" s="584" t="s">
        <v>51</v>
      </c>
      <c r="C162" s="583" t="s">
        <v>83</v>
      </c>
      <c r="D162" s="580" t="s">
        <v>84</v>
      </c>
    </row>
    <row r="163" spans="1:4" s="502" customFormat="1" ht="37.5">
      <c r="A163" s="581"/>
      <c r="B163" s="584" t="s">
        <v>51</v>
      </c>
      <c r="C163" s="583" t="s">
        <v>47</v>
      </c>
      <c r="D163" s="580" t="s">
        <v>573</v>
      </c>
    </row>
    <row r="164" spans="1:4" s="502" customFormat="1" ht="37.5">
      <c r="A164" s="581"/>
      <c r="B164" s="584" t="s">
        <v>51</v>
      </c>
      <c r="C164" s="583" t="s">
        <v>428</v>
      </c>
      <c r="D164" s="580" t="s">
        <v>429</v>
      </c>
    </row>
    <row r="165" spans="1:4" s="502" customFormat="1" ht="37.5">
      <c r="A165" s="581"/>
      <c r="B165" s="584" t="s">
        <v>51</v>
      </c>
      <c r="C165" s="583" t="s">
        <v>48</v>
      </c>
      <c r="D165" s="580" t="s">
        <v>580</v>
      </c>
    </row>
    <row r="166" spans="1:4" s="502" customFormat="1" ht="18.75">
      <c r="A166" s="581"/>
      <c r="B166" s="584" t="s">
        <v>51</v>
      </c>
      <c r="C166" s="583" t="s">
        <v>49</v>
      </c>
      <c r="D166" s="580" t="s">
        <v>0</v>
      </c>
    </row>
    <row r="167" spans="1:4" s="502" customFormat="1" ht="18.75">
      <c r="A167" s="581" t="s">
        <v>85</v>
      </c>
      <c r="B167" s="590" t="s">
        <v>86</v>
      </c>
      <c r="C167" s="671" t="s">
        <v>87</v>
      </c>
      <c r="D167" s="672"/>
    </row>
    <row r="168" spans="1:4" s="502" customFormat="1" ht="37.5">
      <c r="A168" s="581"/>
      <c r="B168" s="591" t="s">
        <v>86</v>
      </c>
      <c r="C168" s="583" t="s">
        <v>88</v>
      </c>
      <c r="D168" s="580" t="s">
        <v>369</v>
      </c>
    </row>
    <row r="169" spans="1:4" s="502" customFormat="1" ht="37.5">
      <c r="A169" s="581"/>
      <c r="B169" s="591" t="s">
        <v>86</v>
      </c>
      <c r="C169" s="583" t="s">
        <v>1167</v>
      </c>
      <c r="D169" s="580" t="s">
        <v>1168</v>
      </c>
    </row>
    <row r="170" spans="1:4" s="502" customFormat="1" ht="56.25">
      <c r="A170" s="581"/>
      <c r="B170" s="591" t="s">
        <v>86</v>
      </c>
      <c r="C170" s="583" t="s">
        <v>5</v>
      </c>
      <c r="D170" s="580" t="s">
        <v>188</v>
      </c>
    </row>
    <row r="171" spans="1:4" s="502" customFormat="1" ht="56.25">
      <c r="A171" s="581"/>
      <c r="B171" s="591" t="s">
        <v>86</v>
      </c>
      <c r="C171" s="583" t="s">
        <v>6</v>
      </c>
      <c r="D171" s="580" t="s">
        <v>7</v>
      </c>
    </row>
    <row r="172" spans="1:4" s="502" customFormat="1" ht="18.75">
      <c r="A172" s="581"/>
      <c r="B172" s="591" t="s">
        <v>86</v>
      </c>
      <c r="C172" s="583" t="s">
        <v>58</v>
      </c>
      <c r="D172" s="580" t="s">
        <v>658</v>
      </c>
    </row>
    <row r="173" spans="1:4" s="502" customFormat="1" ht="37.5">
      <c r="A173" s="581"/>
      <c r="B173" s="591" t="s">
        <v>86</v>
      </c>
      <c r="C173" s="583" t="s">
        <v>421</v>
      </c>
      <c r="D173" s="580" t="s">
        <v>422</v>
      </c>
    </row>
    <row r="174" spans="1:4" s="502" customFormat="1" ht="37.5">
      <c r="A174" s="581"/>
      <c r="B174" s="591" t="s">
        <v>86</v>
      </c>
      <c r="C174" s="583" t="s">
        <v>65</v>
      </c>
      <c r="D174" s="580" t="s">
        <v>66</v>
      </c>
    </row>
    <row r="175" spans="1:4" s="502" customFormat="1" ht="37.5">
      <c r="A175" s="581"/>
      <c r="B175" s="591" t="s">
        <v>86</v>
      </c>
      <c r="C175" s="583" t="s">
        <v>67</v>
      </c>
      <c r="D175" s="580" t="s">
        <v>68</v>
      </c>
    </row>
    <row r="176" spans="1:4" s="502" customFormat="1" ht="18.75">
      <c r="A176" s="581"/>
      <c r="B176" s="591" t="s">
        <v>86</v>
      </c>
      <c r="C176" s="583" t="s">
        <v>79</v>
      </c>
      <c r="D176" s="580" t="s">
        <v>416</v>
      </c>
    </row>
    <row r="177" spans="1:4" s="502" customFormat="1" ht="18.75">
      <c r="A177" s="581"/>
      <c r="B177" s="591" t="s">
        <v>86</v>
      </c>
      <c r="C177" s="583" t="s">
        <v>38</v>
      </c>
      <c r="D177" s="580" t="s">
        <v>554</v>
      </c>
    </row>
    <row r="178" spans="1:4" s="502" customFormat="1" ht="37.5">
      <c r="A178" s="581"/>
      <c r="B178" s="591" t="s">
        <v>86</v>
      </c>
      <c r="C178" s="583" t="s">
        <v>35</v>
      </c>
      <c r="D178" s="580" t="s">
        <v>437</v>
      </c>
    </row>
    <row r="179" spans="1:4" s="502" customFormat="1" ht="18.75">
      <c r="A179" s="581"/>
      <c r="B179" s="591" t="s">
        <v>86</v>
      </c>
      <c r="C179" s="583" t="s">
        <v>81</v>
      </c>
      <c r="D179" s="580" t="s">
        <v>420</v>
      </c>
    </row>
    <row r="180" spans="1:4" s="502" customFormat="1" ht="37.5">
      <c r="A180" s="581"/>
      <c r="B180" s="591" t="s">
        <v>86</v>
      </c>
      <c r="C180" s="583" t="s">
        <v>43</v>
      </c>
      <c r="D180" s="580" t="s">
        <v>565</v>
      </c>
    </row>
    <row r="181" spans="1:4" s="502" customFormat="1" ht="37.5">
      <c r="A181" s="581"/>
      <c r="B181" s="591" t="s">
        <v>86</v>
      </c>
      <c r="C181" s="583" t="s">
        <v>44</v>
      </c>
      <c r="D181" s="580" t="s">
        <v>567</v>
      </c>
    </row>
    <row r="182" spans="1:4" s="502" customFormat="1" ht="56.25">
      <c r="A182" s="581"/>
      <c r="B182" s="591" t="s">
        <v>86</v>
      </c>
      <c r="C182" s="583" t="s">
        <v>46</v>
      </c>
      <c r="D182" s="580" t="s">
        <v>571</v>
      </c>
    </row>
    <row r="183" spans="1:4" s="502" customFormat="1" ht="56.25">
      <c r="A183" s="581"/>
      <c r="B183" s="591" t="s">
        <v>86</v>
      </c>
      <c r="C183" s="583" t="s">
        <v>83</v>
      </c>
      <c r="D183" s="580" t="s">
        <v>84</v>
      </c>
    </row>
    <row r="184" spans="1:4" s="502" customFormat="1" ht="37.5">
      <c r="A184" s="581"/>
      <c r="B184" s="591" t="s">
        <v>86</v>
      </c>
      <c r="C184" s="583" t="s">
        <v>47</v>
      </c>
      <c r="D184" s="580" t="s">
        <v>573</v>
      </c>
    </row>
    <row r="185" spans="1:4" s="502" customFormat="1" ht="37.5">
      <c r="A185" s="581"/>
      <c r="B185" s="591" t="s">
        <v>86</v>
      </c>
      <c r="C185" s="583" t="s">
        <v>428</v>
      </c>
      <c r="D185" s="580" t="s">
        <v>429</v>
      </c>
    </row>
    <row r="186" spans="1:4" s="502" customFormat="1" ht="37.5">
      <c r="A186" s="581"/>
      <c r="B186" s="578">
        <v>908</v>
      </c>
      <c r="C186" s="583" t="s">
        <v>48</v>
      </c>
      <c r="D186" s="580" t="s">
        <v>580</v>
      </c>
    </row>
    <row r="187" spans="1:4" s="502" customFormat="1" ht="18.75">
      <c r="A187" s="581" t="s">
        <v>1169</v>
      </c>
      <c r="B187" s="592">
        <v>909</v>
      </c>
      <c r="C187" s="653" t="s">
        <v>384</v>
      </c>
      <c r="D187" s="664"/>
    </row>
    <row r="188" spans="1:4" s="502" customFormat="1" ht="18.75">
      <c r="A188" s="581"/>
      <c r="B188" s="578">
        <v>909</v>
      </c>
      <c r="C188" s="593" t="s">
        <v>58</v>
      </c>
      <c r="D188" s="594" t="s">
        <v>658</v>
      </c>
    </row>
    <row r="189" spans="1:4" s="502" customFormat="1" ht="37.5">
      <c r="A189" s="581"/>
      <c r="B189" s="578">
        <v>909</v>
      </c>
      <c r="C189" s="583" t="s">
        <v>193</v>
      </c>
      <c r="D189" s="580" t="s">
        <v>418</v>
      </c>
    </row>
    <row r="190" spans="1:4" s="502" customFormat="1" ht="18.75">
      <c r="A190" s="581" t="s">
        <v>1173</v>
      </c>
      <c r="B190" s="592">
        <v>911</v>
      </c>
      <c r="C190" s="658" t="s">
        <v>695</v>
      </c>
      <c r="D190" s="659"/>
    </row>
    <row r="191" spans="1:4" s="502" customFormat="1" ht="18.75">
      <c r="A191" s="581"/>
      <c r="B191" s="578">
        <v>911</v>
      </c>
      <c r="C191" s="583" t="s">
        <v>1170</v>
      </c>
      <c r="D191" s="580" t="s">
        <v>1171</v>
      </c>
    </row>
    <row r="192" spans="1:4" s="502" customFormat="1" ht="56.25">
      <c r="A192" s="581"/>
      <c r="B192" s="578">
        <v>911</v>
      </c>
      <c r="C192" s="583" t="s">
        <v>54</v>
      </c>
      <c r="D192" s="580" t="s">
        <v>55</v>
      </c>
    </row>
    <row r="193" spans="1:4" s="502" customFormat="1" ht="18.75">
      <c r="A193" s="581"/>
      <c r="B193" s="578">
        <v>911</v>
      </c>
      <c r="C193" s="583" t="s">
        <v>58</v>
      </c>
      <c r="D193" s="580" t="s">
        <v>658</v>
      </c>
    </row>
    <row r="194" spans="1:4" s="502" customFormat="1" ht="37.5">
      <c r="A194" s="581"/>
      <c r="B194" s="578">
        <v>911</v>
      </c>
      <c r="C194" s="583" t="s">
        <v>443</v>
      </c>
      <c r="D194" s="580" t="s">
        <v>444</v>
      </c>
    </row>
    <row r="195" spans="1:4" s="502" customFormat="1" ht="39" customHeight="1">
      <c r="A195" s="662" t="s">
        <v>1172</v>
      </c>
      <c r="B195" s="663"/>
      <c r="C195" s="663"/>
      <c r="D195" s="654"/>
    </row>
    <row r="196" spans="1:4" s="502" customFormat="1" ht="38.25" customHeight="1">
      <c r="A196" s="595" t="s">
        <v>1173</v>
      </c>
      <c r="B196" s="582" t="s">
        <v>1174</v>
      </c>
      <c r="C196" s="658" t="s">
        <v>1175</v>
      </c>
      <c r="D196" s="659"/>
    </row>
    <row r="197" spans="1:4" s="502" customFormat="1" ht="18.75">
      <c r="A197" s="595"/>
      <c r="B197" s="584" t="s">
        <v>1174</v>
      </c>
      <c r="C197" s="583" t="s">
        <v>1176</v>
      </c>
      <c r="D197" s="580" t="s">
        <v>620</v>
      </c>
    </row>
    <row r="198" spans="1:4" s="502" customFormat="1" ht="18.75">
      <c r="A198" s="577"/>
      <c r="B198" s="584" t="s">
        <v>1174</v>
      </c>
      <c r="C198" s="583" t="s">
        <v>1177</v>
      </c>
      <c r="D198" s="580" t="s">
        <v>641</v>
      </c>
    </row>
    <row r="199" spans="1:4" s="502" customFormat="1" ht="37.5">
      <c r="A199" s="577"/>
      <c r="B199" s="584" t="s">
        <v>1174</v>
      </c>
      <c r="C199" s="583" t="s">
        <v>1178</v>
      </c>
      <c r="D199" s="580" t="s">
        <v>643</v>
      </c>
    </row>
    <row r="200" spans="1:4" s="502" customFormat="1" ht="18.75">
      <c r="A200" s="577"/>
      <c r="B200" s="584" t="s">
        <v>1174</v>
      </c>
      <c r="C200" s="583" t="s">
        <v>1179</v>
      </c>
      <c r="D200" s="580" t="s">
        <v>1180</v>
      </c>
    </row>
    <row r="201" spans="1:4" s="502" customFormat="1" ht="24.75" customHeight="1">
      <c r="A201" s="577"/>
      <c r="B201" s="584" t="s">
        <v>1174</v>
      </c>
      <c r="C201" s="583" t="s">
        <v>1181</v>
      </c>
      <c r="D201" s="580" t="s">
        <v>645</v>
      </c>
    </row>
    <row r="202" spans="1:4" s="502" customFormat="1" ht="18.75">
      <c r="A202" s="577"/>
      <c r="B202" s="584" t="s">
        <v>1174</v>
      </c>
      <c r="C202" s="583" t="s">
        <v>1182</v>
      </c>
      <c r="D202" s="585" t="s">
        <v>1183</v>
      </c>
    </row>
    <row r="203" spans="1:4" s="502" customFormat="1" ht="37.5">
      <c r="A203" s="577"/>
      <c r="B203" s="584" t="s">
        <v>1174</v>
      </c>
      <c r="C203" s="583" t="s">
        <v>432</v>
      </c>
      <c r="D203" s="585" t="s">
        <v>433</v>
      </c>
    </row>
    <row r="204" spans="1:4" s="502" customFormat="1" ht="37.5" customHeight="1">
      <c r="A204" s="595" t="s">
        <v>1184</v>
      </c>
      <c r="B204" s="590" t="s">
        <v>1185</v>
      </c>
      <c r="C204" s="658" t="s">
        <v>1186</v>
      </c>
      <c r="D204" s="659"/>
    </row>
    <row r="205" spans="1:4" s="502" customFormat="1" ht="37.5">
      <c r="A205" s="577"/>
      <c r="B205" s="591" t="s">
        <v>1185</v>
      </c>
      <c r="C205" s="583" t="s">
        <v>432</v>
      </c>
      <c r="D205" s="585" t="s">
        <v>433</v>
      </c>
    </row>
    <row r="206" spans="1:4" s="502" customFormat="1" ht="18.75">
      <c r="A206" s="595" t="s">
        <v>1187</v>
      </c>
      <c r="B206" s="590" t="s">
        <v>1188</v>
      </c>
      <c r="C206" s="658" t="s">
        <v>1189</v>
      </c>
      <c r="D206" s="677"/>
    </row>
    <row r="207" spans="1:4" s="502" customFormat="1" ht="37.5">
      <c r="A207" s="577"/>
      <c r="B207" s="591" t="s">
        <v>1188</v>
      </c>
      <c r="C207" s="583" t="s">
        <v>1178</v>
      </c>
      <c r="D207" s="580" t="s">
        <v>643</v>
      </c>
    </row>
    <row r="208" spans="1:4" s="502" customFormat="1" ht="36" customHeight="1">
      <c r="A208" s="595" t="s">
        <v>1190</v>
      </c>
      <c r="B208" s="590" t="s">
        <v>1191</v>
      </c>
      <c r="C208" s="660" t="s">
        <v>1192</v>
      </c>
      <c r="D208" s="661"/>
    </row>
    <row r="209" spans="1:4" s="502" customFormat="1" ht="37.5">
      <c r="A209" s="577"/>
      <c r="B209" s="591" t="s">
        <v>1191</v>
      </c>
      <c r="C209" s="583" t="s">
        <v>1178</v>
      </c>
      <c r="D209" s="580" t="s">
        <v>643</v>
      </c>
    </row>
    <row r="210" spans="1:4" s="502" customFormat="1" ht="18.75">
      <c r="A210" s="577"/>
      <c r="B210" s="591" t="s">
        <v>1191</v>
      </c>
      <c r="C210" s="583" t="s">
        <v>1182</v>
      </c>
      <c r="D210" s="596" t="s">
        <v>1183</v>
      </c>
    </row>
    <row r="211" spans="1:4" s="502" customFormat="1" ht="37.5">
      <c r="A211" s="577"/>
      <c r="B211" s="591" t="s">
        <v>1191</v>
      </c>
      <c r="C211" s="583" t="s">
        <v>432</v>
      </c>
      <c r="D211" s="580" t="s">
        <v>433</v>
      </c>
    </row>
    <row r="212" spans="1:4" s="502" customFormat="1" ht="24.75" customHeight="1">
      <c r="A212" s="595" t="s">
        <v>1193</v>
      </c>
      <c r="B212" s="590" t="s">
        <v>1191</v>
      </c>
      <c r="C212" s="653" t="s">
        <v>1194</v>
      </c>
      <c r="D212" s="654"/>
    </row>
    <row r="213" spans="1:4" s="502" customFormat="1" ht="37.5">
      <c r="A213" s="577"/>
      <c r="B213" s="591" t="s">
        <v>1191</v>
      </c>
      <c r="C213" s="583" t="s">
        <v>1195</v>
      </c>
      <c r="D213" s="580" t="s">
        <v>643</v>
      </c>
    </row>
    <row r="214" spans="1:4" s="502" customFormat="1" ht="42" customHeight="1">
      <c r="A214" s="595" t="s">
        <v>1196</v>
      </c>
      <c r="B214" s="590" t="s">
        <v>1197</v>
      </c>
      <c r="C214" s="658" t="s">
        <v>1198</v>
      </c>
      <c r="D214" s="673"/>
    </row>
    <row r="215" spans="1:4" s="502" customFormat="1" ht="37.5">
      <c r="A215" s="577"/>
      <c r="B215" s="591" t="s">
        <v>1197</v>
      </c>
      <c r="C215" s="583" t="s">
        <v>1199</v>
      </c>
      <c r="D215" s="580" t="s">
        <v>433</v>
      </c>
    </row>
    <row r="216" spans="1:4" s="502" customFormat="1" ht="33.75" customHeight="1">
      <c r="A216" s="595" t="s">
        <v>1200</v>
      </c>
      <c r="B216" s="597">
        <v>106</v>
      </c>
      <c r="C216" s="658" t="s">
        <v>194</v>
      </c>
      <c r="D216" s="678"/>
    </row>
    <row r="217" spans="1:4" s="502" customFormat="1" ht="37.5">
      <c r="A217" s="577"/>
      <c r="B217" s="598">
        <v>106</v>
      </c>
      <c r="C217" s="583" t="s">
        <v>1201</v>
      </c>
      <c r="D217" s="580" t="s">
        <v>1202</v>
      </c>
    </row>
    <row r="218" spans="1:4" s="502" customFormat="1" ht="24.75" customHeight="1">
      <c r="A218" s="577"/>
      <c r="B218" s="598">
        <v>106</v>
      </c>
      <c r="C218" s="583" t="s">
        <v>1181</v>
      </c>
      <c r="D218" s="580" t="s">
        <v>645</v>
      </c>
    </row>
    <row r="219" spans="1:4" s="502" customFormat="1" ht="37.5">
      <c r="A219" s="577"/>
      <c r="B219" s="598">
        <v>106</v>
      </c>
      <c r="C219" s="583" t="s">
        <v>432</v>
      </c>
      <c r="D219" s="580" t="s">
        <v>433</v>
      </c>
    </row>
    <row r="220" spans="1:4" s="502" customFormat="1" ht="36" customHeight="1">
      <c r="A220" s="595" t="s">
        <v>1203</v>
      </c>
      <c r="B220" s="597">
        <v>141</v>
      </c>
      <c r="C220" s="658" t="s">
        <v>1204</v>
      </c>
      <c r="D220" s="673"/>
    </row>
    <row r="221" spans="1:4" s="502" customFormat="1" ht="56.25">
      <c r="A221" s="577"/>
      <c r="B221" s="598">
        <v>141</v>
      </c>
      <c r="C221" s="583" t="s">
        <v>1205</v>
      </c>
      <c r="D221" s="580" t="s">
        <v>1206</v>
      </c>
    </row>
    <row r="222" spans="1:4" s="502" customFormat="1" ht="42.75" customHeight="1">
      <c r="A222" s="577"/>
      <c r="B222" s="598">
        <v>141</v>
      </c>
      <c r="C222" s="583" t="s">
        <v>1207</v>
      </c>
      <c r="D222" s="580" t="s">
        <v>649</v>
      </c>
    </row>
    <row r="223" spans="1:4" s="502" customFormat="1" ht="37.5">
      <c r="A223" s="577"/>
      <c r="B223" s="598">
        <v>141</v>
      </c>
      <c r="C223" s="583" t="s">
        <v>1208</v>
      </c>
      <c r="D223" s="580" t="s">
        <v>433</v>
      </c>
    </row>
    <row r="224" spans="1:4" s="502" customFormat="1" ht="25.5" customHeight="1">
      <c r="A224" s="595" t="s">
        <v>1209</v>
      </c>
      <c r="B224" s="597">
        <v>150</v>
      </c>
      <c r="C224" s="653" t="s">
        <v>1210</v>
      </c>
      <c r="D224" s="664"/>
    </row>
    <row r="225" spans="1:4" s="502" customFormat="1" ht="37.5">
      <c r="A225" s="577"/>
      <c r="B225" s="598">
        <v>150</v>
      </c>
      <c r="C225" s="583" t="s">
        <v>1208</v>
      </c>
      <c r="D225" s="503" t="s">
        <v>433</v>
      </c>
    </row>
    <row r="226" spans="1:4" s="502" customFormat="1" ht="31.5" customHeight="1">
      <c r="A226" s="595" t="s">
        <v>1211</v>
      </c>
      <c r="B226" s="597">
        <v>157</v>
      </c>
      <c r="C226" s="658" t="s">
        <v>1212</v>
      </c>
      <c r="D226" s="673"/>
    </row>
    <row r="227" spans="1:4" s="502" customFormat="1" ht="37.5">
      <c r="A227" s="577"/>
      <c r="B227" s="598">
        <v>157</v>
      </c>
      <c r="C227" s="583" t="s">
        <v>432</v>
      </c>
      <c r="D227" s="580" t="s">
        <v>433</v>
      </c>
    </row>
    <row r="228" spans="1:4" s="502" customFormat="1" ht="18.75">
      <c r="A228" s="581" t="s">
        <v>1213</v>
      </c>
      <c r="B228" s="582" t="s">
        <v>1214</v>
      </c>
      <c r="C228" s="658" t="s">
        <v>1215</v>
      </c>
      <c r="D228" s="675"/>
    </row>
    <row r="229" spans="1:4" s="502" customFormat="1" ht="45" customHeight="1">
      <c r="A229" s="581"/>
      <c r="B229" s="591" t="s">
        <v>1214</v>
      </c>
      <c r="C229" s="583" t="s">
        <v>1216</v>
      </c>
      <c r="D229" s="580" t="s">
        <v>582</v>
      </c>
    </row>
    <row r="230" spans="1:4" s="502" customFormat="1" ht="59.25" customHeight="1">
      <c r="A230" s="581" t="s">
        <v>583</v>
      </c>
      <c r="B230" s="590" t="s">
        <v>584</v>
      </c>
      <c r="C230" s="653" t="s">
        <v>195</v>
      </c>
      <c r="D230" s="664"/>
    </row>
    <row r="231" spans="1:4" s="502" customFormat="1" ht="37.5">
      <c r="A231" s="581"/>
      <c r="B231" s="591" t="s">
        <v>584</v>
      </c>
      <c r="C231" s="583" t="s">
        <v>1208</v>
      </c>
      <c r="D231" s="503" t="s">
        <v>433</v>
      </c>
    </row>
    <row r="232" spans="1:4" s="502" customFormat="1" ht="18.75">
      <c r="A232" s="581" t="s">
        <v>585</v>
      </c>
      <c r="B232" s="590" t="s">
        <v>586</v>
      </c>
      <c r="C232" s="658" t="s">
        <v>587</v>
      </c>
      <c r="D232" s="673"/>
    </row>
    <row r="233" spans="1:4" s="502" customFormat="1" ht="18.75">
      <c r="A233" s="581"/>
      <c r="B233" s="578">
        <v>182</v>
      </c>
      <c r="C233" s="579" t="s">
        <v>588</v>
      </c>
      <c r="D233" s="580" t="s">
        <v>589</v>
      </c>
    </row>
    <row r="234" spans="1:4" s="502" customFormat="1" ht="18.75">
      <c r="A234" s="581"/>
      <c r="B234" s="591" t="s">
        <v>586</v>
      </c>
      <c r="C234" s="583" t="s">
        <v>590</v>
      </c>
      <c r="D234" s="580" t="s">
        <v>591</v>
      </c>
    </row>
    <row r="235" spans="1:4" s="502" customFormat="1" ht="56.25">
      <c r="A235" s="581"/>
      <c r="B235" s="591" t="s">
        <v>586</v>
      </c>
      <c r="C235" s="583" t="s">
        <v>103</v>
      </c>
      <c r="D235" s="580" t="s">
        <v>104</v>
      </c>
    </row>
    <row r="236" spans="1:8" s="502" customFormat="1" ht="56.25">
      <c r="A236" s="581"/>
      <c r="B236" s="591" t="s">
        <v>586</v>
      </c>
      <c r="C236" s="583" t="s">
        <v>105</v>
      </c>
      <c r="D236" s="580" t="s">
        <v>196</v>
      </c>
      <c r="E236" s="676"/>
      <c r="F236" s="676"/>
      <c r="G236" s="676"/>
      <c r="H236" s="504"/>
    </row>
    <row r="237" spans="1:8" s="502" customFormat="1" ht="56.25">
      <c r="A237" s="581"/>
      <c r="B237" s="591" t="s">
        <v>586</v>
      </c>
      <c r="C237" s="583" t="s">
        <v>106</v>
      </c>
      <c r="D237" s="580" t="s">
        <v>197</v>
      </c>
      <c r="E237" s="676"/>
      <c r="F237" s="676"/>
      <c r="G237" s="676"/>
      <c r="H237" s="504"/>
    </row>
    <row r="238" spans="1:8" s="502" customFormat="1" ht="37.5">
      <c r="A238" s="581"/>
      <c r="B238" s="591" t="s">
        <v>586</v>
      </c>
      <c r="C238" s="583" t="s">
        <v>107</v>
      </c>
      <c r="D238" s="580" t="s">
        <v>108</v>
      </c>
      <c r="E238" s="676"/>
      <c r="F238" s="676"/>
      <c r="G238" s="676"/>
      <c r="H238" s="504"/>
    </row>
    <row r="239" spans="1:8" s="502" customFormat="1" ht="56.25">
      <c r="A239" s="581"/>
      <c r="B239" s="591" t="s">
        <v>586</v>
      </c>
      <c r="C239" s="583" t="s">
        <v>109</v>
      </c>
      <c r="D239" s="580" t="s">
        <v>198</v>
      </c>
      <c r="E239" s="676"/>
      <c r="F239" s="676"/>
      <c r="G239" s="676"/>
      <c r="H239" s="504"/>
    </row>
    <row r="240" spans="1:7" s="502" customFormat="1" ht="81" customHeight="1">
      <c r="A240" s="581"/>
      <c r="B240" s="591" t="s">
        <v>586</v>
      </c>
      <c r="C240" s="583" t="s">
        <v>110</v>
      </c>
      <c r="D240" s="580" t="s">
        <v>199</v>
      </c>
      <c r="E240" s="676"/>
      <c r="F240" s="676"/>
      <c r="G240" s="676"/>
    </row>
    <row r="241" spans="1:4" s="502" customFormat="1" ht="24.75" customHeight="1">
      <c r="A241" s="581"/>
      <c r="B241" s="591" t="s">
        <v>586</v>
      </c>
      <c r="C241" s="583" t="s">
        <v>111</v>
      </c>
      <c r="D241" s="580" t="s">
        <v>112</v>
      </c>
    </row>
    <row r="242" spans="1:4" s="502" customFormat="1" ht="37.5">
      <c r="A242" s="581"/>
      <c r="B242" s="591" t="s">
        <v>586</v>
      </c>
      <c r="C242" s="583" t="s">
        <v>113</v>
      </c>
      <c r="D242" s="580" t="s">
        <v>114</v>
      </c>
    </row>
    <row r="243" spans="1:4" s="502" customFormat="1" ht="37.5">
      <c r="A243" s="581"/>
      <c r="B243" s="591" t="s">
        <v>586</v>
      </c>
      <c r="C243" s="583" t="s">
        <v>115</v>
      </c>
      <c r="D243" s="580" t="s">
        <v>116</v>
      </c>
    </row>
    <row r="244" spans="1:4" s="502" customFormat="1" ht="18.75">
      <c r="A244" s="581"/>
      <c r="B244" s="591" t="s">
        <v>586</v>
      </c>
      <c r="C244" s="583" t="s">
        <v>117</v>
      </c>
      <c r="D244" s="580" t="s">
        <v>118</v>
      </c>
    </row>
    <row r="245" spans="1:4" s="502" customFormat="1" ht="18.75">
      <c r="A245" s="581"/>
      <c r="B245" s="591" t="s">
        <v>586</v>
      </c>
      <c r="C245" s="583" t="s">
        <v>119</v>
      </c>
      <c r="D245" s="580" t="s">
        <v>774</v>
      </c>
    </row>
    <row r="246" spans="1:4" s="502" customFormat="1" ht="37.5">
      <c r="A246" s="581"/>
      <c r="B246" s="591" t="s">
        <v>586</v>
      </c>
      <c r="C246" s="583" t="s">
        <v>120</v>
      </c>
      <c r="D246" s="580" t="s">
        <v>121</v>
      </c>
    </row>
    <row r="247" spans="1:4" s="502" customFormat="1" ht="18.75">
      <c r="A247" s="581"/>
      <c r="B247" s="591" t="s">
        <v>586</v>
      </c>
      <c r="C247" s="583" t="s">
        <v>122</v>
      </c>
      <c r="D247" s="580" t="s">
        <v>596</v>
      </c>
    </row>
    <row r="248" spans="1:4" s="502" customFormat="1" ht="56.25">
      <c r="A248" s="581"/>
      <c r="B248" s="591" t="s">
        <v>586</v>
      </c>
      <c r="C248" s="583" t="s">
        <v>123</v>
      </c>
      <c r="D248" s="580" t="s">
        <v>124</v>
      </c>
    </row>
    <row r="249" spans="1:4" s="502" customFormat="1" ht="56.25">
      <c r="A249" s="581"/>
      <c r="B249" s="591" t="s">
        <v>586</v>
      </c>
      <c r="C249" s="583" t="s">
        <v>125</v>
      </c>
      <c r="D249" s="580" t="s">
        <v>126</v>
      </c>
    </row>
    <row r="250" spans="1:4" s="502" customFormat="1" ht="37.5">
      <c r="A250" s="581"/>
      <c r="B250" s="591" t="s">
        <v>586</v>
      </c>
      <c r="C250" s="583" t="s">
        <v>127</v>
      </c>
      <c r="D250" s="580" t="s">
        <v>128</v>
      </c>
    </row>
    <row r="251" spans="1:4" s="502" customFormat="1" ht="37.5">
      <c r="A251" s="581"/>
      <c r="B251" s="591" t="s">
        <v>586</v>
      </c>
      <c r="C251" s="583" t="s">
        <v>129</v>
      </c>
      <c r="D251" s="580" t="s">
        <v>130</v>
      </c>
    </row>
    <row r="252" spans="1:4" s="502" customFormat="1" ht="18.75">
      <c r="A252" s="581"/>
      <c r="B252" s="591" t="s">
        <v>586</v>
      </c>
      <c r="C252" s="583" t="s">
        <v>131</v>
      </c>
      <c r="D252" s="580" t="s">
        <v>132</v>
      </c>
    </row>
    <row r="253" spans="1:4" s="502" customFormat="1" ht="56.25">
      <c r="A253" s="581"/>
      <c r="B253" s="591" t="s">
        <v>586</v>
      </c>
      <c r="C253" s="583" t="s">
        <v>133</v>
      </c>
      <c r="D253" s="580" t="s">
        <v>134</v>
      </c>
    </row>
    <row r="254" spans="1:4" s="502" customFormat="1" ht="18.75">
      <c r="A254" s="581"/>
      <c r="B254" s="591" t="s">
        <v>586</v>
      </c>
      <c r="C254" s="583" t="s">
        <v>135</v>
      </c>
      <c r="D254" s="580" t="s">
        <v>136</v>
      </c>
    </row>
    <row r="255" spans="1:4" s="502" customFormat="1" ht="56.25">
      <c r="A255" s="581"/>
      <c r="B255" s="591" t="s">
        <v>586</v>
      </c>
      <c r="C255" s="583" t="s">
        <v>137</v>
      </c>
      <c r="D255" s="580" t="s">
        <v>138</v>
      </c>
    </row>
    <row r="256" spans="1:4" s="502" customFormat="1" ht="37.5">
      <c r="A256" s="581"/>
      <c r="B256" s="591" t="s">
        <v>586</v>
      </c>
      <c r="C256" s="583" t="s">
        <v>139</v>
      </c>
      <c r="D256" s="580" t="s">
        <v>140</v>
      </c>
    </row>
    <row r="257" spans="1:4" s="502" customFormat="1" ht="56.25">
      <c r="A257" s="581"/>
      <c r="B257" s="591" t="s">
        <v>586</v>
      </c>
      <c r="C257" s="583" t="s">
        <v>141</v>
      </c>
      <c r="D257" s="580" t="s">
        <v>142</v>
      </c>
    </row>
    <row r="258" spans="1:4" s="502" customFormat="1" ht="56.25">
      <c r="A258" s="581"/>
      <c r="B258" s="591" t="s">
        <v>586</v>
      </c>
      <c r="C258" s="583" t="s">
        <v>1205</v>
      </c>
      <c r="D258" s="580" t="s">
        <v>1206</v>
      </c>
    </row>
    <row r="259" spans="1:4" s="502" customFormat="1" ht="37.5">
      <c r="A259" s="581"/>
      <c r="B259" s="591" t="s">
        <v>586</v>
      </c>
      <c r="C259" s="583" t="s">
        <v>432</v>
      </c>
      <c r="D259" s="580" t="s">
        <v>433</v>
      </c>
    </row>
    <row r="260" spans="1:4" s="502" customFormat="1" ht="18.75">
      <c r="A260" s="581" t="s">
        <v>143</v>
      </c>
      <c r="B260" s="590" t="s">
        <v>144</v>
      </c>
      <c r="C260" s="658" t="s">
        <v>145</v>
      </c>
      <c r="D260" s="673"/>
    </row>
    <row r="261" spans="1:4" s="502" customFormat="1" ht="110.25" customHeight="1">
      <c r="A261" s="581"/>
      <c r="B261" s="591" t="s">
        <v>144</v>
      </c>
      <c r="C261" s="583" t="s">
        <v>146</v>
      </c>
      <c r="D261" s="599" t="s">
        <v>200</v>
      </c>
    </row>
    <row r="262" spans="1:4" s="502" customFormat="1" ht="18.75">
      <c r="A262" s="581" t="s">
        <v>147</v>
      </c>
      <c r="B262" s="590" t="s">
        <v>148</v>
      </c>
      <c r="C262" s="658" t="s">
        <v>149</v>
      </c>
      <c r="D262" s="673"/>
    </row>
    <row r="263" spans="1:4" s="502" customFormat="1" ht="114.75" customHeight="1">
      <c r="A263" s="581"/>
      <c r="B263" s="591" t="s">
        <v>148</v>
      </c>
      <c r="C263" s="591" t="s">
        <v>146</v>
      </c>
      <c r="D263" s="599" t="s">
        <v>200</v>
      </c>
    </row>
    <row r="264" spans="1:4" s="502" customFormat="1" ht="56.25">
      <c r="A264" s="581"/>
      <c r="B264" s="591" t="s">
        <v>148</v>
      </c>
      <c r="C264" s="583" t="s">
        <v>141</v>
      </c>
      <c r="D264" s="580" t="s">
        <v>150</v>
      </c>
    </row>
    <row r="265" spans="1:4" s="502" customFormat="1" ht="56.25">
      <c r="A265" s="581"/>
      <c r="B265" s="591" t="s">
        <v>148</v>
      </c>
      <c r="C265" s="583" t="s">
        <v>1205</v>
      </c>
      <c r="D265" s="580" t="s">
        <v>151</v>
      </c>
    </row>
    <row r="266" spans="1:4" s="502" customFormat="1" ht="37.5">
      <c r="A266" s="581"/>
      <c r="B266" s="578">
        <v>188</v>
      </c>
      <c r="C266" s="583" t="s">
        <v>152</v>
      </c>
      <c r="D266" s="580" t="s">
        <v>153</v>
      </c>
    </row>
    <row r="267" spans="1:4" s="502" customFormat="1" ht="37.5">
      <c r="A267" s="581"/>
      <c r="B267" s="578">
        <v>188</v>
      </c>
      <c r="C267" s="583" t="s">
        <v>1178</v>
      </c>
      <c r="D267" s="580" t="s">
        <v>643</v>
      </c>
    </row>
    <row r="268" spans="1:4" s="502" customFormat="1" ht="36.75" customHeight="1">
      <c r="A268" s="581"/>
      <c r="B268" s="578">
        <v>188</v>
      </c>
      <c r="C268" s="583" t="s">
        <v>1207</v>
      </c>
      <c r="D268" s="580" t="s">
        <v>154</v>
      </c>
    </row>
    <row r="269" spans="1:4" s="502" customFormat="1" ht="24.75" customHeight="1">
      <c r="A269" s="581"/>
      <c r="B269" s="591" t="s">
        <v>148</v>
      </c>
      <c r="C269" s="583" t="s">
        <v>1201</v>
      </c>
      <c r="D269" s="580" t="s">
        <v>651</v>
      </c>
    </row>
    <row r="270" spans="1:4" s="502" customFormat="1" ht="37.5">
      <c r="A270" s="581"/>
      <c r="B270" s="578">
        <v>188</v>
      </c>
      <c r="C270" s="583" t="s">
        <v>432</v>
      </c>
      <c r="D270" s="580" t="s">
        <v>433</v>
      </c>
    </row>
    <row r="271" spans="1:4" s="502" customFormat="1" ht="27" customHeight="1">
      <c r="A271" s="581" t="s">
        <v>155</v>
      </c>
      <c r="B271" s="592">
        <v>189</v>
      </c>
      <c r="C271" s="658" t="s">
        <v>156</v>
      </c>
      <c r="D271" s="673"/>
    </row>
    <row r="272" spans="1:4" s="502" customFormat="1" ht="37.5">
      <c r="A272" s="581"/>
      <c r="B272" s="591" t="s">
        <v>157</v>
      </c>
      <c r="C272" s="583" t="s">
        <v>1178</v>
      </c>
      <c r="D272" s="580" t="s">
        <v>158</v>
      </c>
    </row>
    <row r="273" spans="1:4" s="502" customFormat="1" ht="24.75" customHeight="1">
      <c r="A273" s="581" t="s">
        <v>159</v>
      </c>
      <c r="B273" s="590" t="s">
        <v>160</v>
      </c>
      <c r="C273" s="658" t="s">
        <v>161</v>
      </c>
      <c r="D273" s="673"/>
    </row>
    <row r="274" spans="1:4" s="502" customFormat="1" ht="37.5">
      <c r="A274" s="581"/>
      <c r="B274" s="591" t="s">
        <v>160</v>
      </c>
      <c r="C274" s="583" t="s">
        <v>432</v>
      </c>
      <c r="D274" s="580" t="s">
        <v>433</v>
      </c>
    </row>
    <row r="275" spans="1:4" s="502" customFormat="1" ht="18.75">
      <c r="A275" s="581" t="s">
        <v>162</v>
      </c>
      <c r="B275" s="590" t="s">
        <v>163</v>
      </c>
      <c r="C275" s="658" t="s">
        <v>164</v>
      </c>
      <c r="D275" s="673"/>
    </row>
    <row r="276" spans="1:4" s="502" customFormat="1" ht="37.5">
      <c r="A276" s="581"/>
      <c r="B276" s="578">
        <v>318</v>
      </c>
      <c r="C276" s="583" t="s">
        <v>432</v>
      </c>
      <c r="D276" s="580" t="s">
        <v>433</v>
      </c>
    </row>
    <row r="277" spans="1:4" s="502" customFormat="1" ht="18.75">
      <c r="A277" s="581" t="s">
        <v>165</v>
      </c>
      <c r="B277" s="590" t="s">
        <v>166</v>
      </c>
      <c r="C277" s="653" t="s">
        <v>167</v>
      </c>
      <c r="D277" s="664"/>
    </row>
    <row r="278" spans="1:4" s="502" customFormat="1" ht="36" customHeight="1">
      <c r="A278" s="581"/>
      <c r="B278" s="578">
        <v>320</v>
      </c>
      <c r="C278" s="583" t="s">
        <v>1207</v>
      </c>
      <c r="D278" s="580" t="s">
        <v>154</v>
      </c>
    </row>
    <row r="279" spans="1:4" s="502" customFormat="1" ht="45.75" customHeight="1">
      <c r="A279" s="581" t="s">
        <v>168</v>
      </c>
      <c r="B279" s="592">
        <v>321</v>
      </c>
      <c r="C279" s="658" t="s">
        <v>169</v>
      </c>
      <c r="D279" s="673"/>
    </row>
    <row r="280" spans="1:4" s="502" customFormat="1" ht="18.75">
      <c r="A280" s="581"/>
      <c r="B280" s="578">
        <v>321</v>
      </c>
      <c r="C280" s="583" t="s">
        <v>1182</v>
      </c>
      <c r="D280" s="596" t="s">
        <v>1183</v>
      </c>
    </row>
    <row r="281" spans="1:4" s="502" customFormat="1" ht="37.5">
      <c r="A281" s="581"/>
      <c r="B281" s="578">
        <v>321</v>
      </c>
      <c r="C281" s="583" t="s">
        <v>432</v>
      </c>
      <c r="D281" s="580" t="s">
        <v>433</v>
      </c>
    </row>
    <row r="282" spans="1:4" s="502" customFormat="1" ht="36.75" customHeight="1">
      <c r="A282" s="581" t="s">
        <v>170</v>
      </c>
      <c r="B282" s="592">
        <v>498</v>
      </c>
      <c r="C282" s="658" t="s">
        <v>171</v>
      </c>
      <c r="D282" s="673"/>
    </row>
    <row r="283" spans="1:4" s="502" customFormat="1" ht="37.5">
      <c r="A283" s="581"/>
      <c r="B283" s="578">
        <v>498</v>
      </c>
      <c r="C283" s="583" t="s">
        <v>432</v>
      </c>
      <c r="D283" s="580" t="s">
        <v>433</v>
      </c>
    </row>
    <row r="284" spans="1:4" s="502" customFormat="1" ht="18.75">
      <c r="A284" s="581" t="s">
        <v>172</v>
      </c>
      <c r="B284" s="592">
        <v>808</v>
      </c>
      <c r="C284" s="653" t="s">
        <v>173</v>
      </c>
      <c r="D284" s="674"/>
    </row>
    <row r="285" spans="1:4" s="502" customFormat="1" ht="18.75">
      <c r="A285" s="581"/>
      <c r="B285" s="578">
        <v>808</v>
      </c>
      <c r="C285" s="583" t="s">
        <v>1177</v>
      </c>
      <c r="D285" s="580" t="s">
        <v>641</v>
      </c>
    </row>
    <row r="286" spans="1:4" s="502" customFormat="1" ht="18.75">
      <c r="A286" s="581" t="s">
        <v>174</v>
      </c>
      <c r="B286" s="592">
        <v>829</v>
      </c>
      <c r="C286" s="653" t="s">
        <v>175</v>
      </c>
      <c r="D286" s="674"/>
    </row>
    <row r="287" spans="1:4" s="502" customFormat="1" ht="37.5">
      <c r="A287" s="581"/>
      <c r="B287" s="578">
        <v>829</v>
      </c>
      <c r="C287" s="583" t="s">
        <v>432</v>
      </c>
      <c r="D287" s="580" t="s">
        <v>433</v>
      </c>
    </row>
    <row r="288" spans="1:4" s="502" customFormat="1" ht="25.5" customHeight="1">
      <c r="A288" s="581" t="s">
        <v>176</v>
      </c>
      <c r="B288" s="592">
        <v>832</v>
      </c>
      <c r="C288" s="658" t="s">
        <v>177</v>
      </c>
      <c r="D288" s="673"/>
    </row>
    <row r="289" spans="1:4" s="502" customFormat="1" ht="37.5">
      <c r="A289" s="581"/>
      <c r="B289" s="578">
        <v>832</v>
      </c>
      <c r="C289" s="583" t="s">
        <v>432</v>
      </c>
      <c r="D289" s="580" t="s">
        <v>433</v>
      </c>
    </row>
    <row r="290" spans="1:4" s="502" customFormat="1" ht="18.75">
      <c r="A290" s="581" t="s">
        <v>178</v>
      </c>
      <c r="B290" s="592">
        <v>836</v>
      </c>
      <c r="C290" s="658" t="s">
        <v>179</v>
      </c>
      <c r="D290" s="675"/>
    </row>
    <row r="291" spans="1:4" s="502" customFormat="1" ht="113.25" customHeight="1">
      <c r="A291" s="581"/>
      <c r="B291" s="578">
        <v>836</v>
      </c>
      <c r="C291" s="583" t="s">
        <v>146</v>
      </c>
      <c r="D291" s="599" t="s">
        <v>200</v>
      </c>
    </row>
    <row r="292" spans="1:4" s="502" customFormat="1" ht="37.5">
      <c r="A292" s="581"/>
      <c r="B292" s="578">
        <v>836</v>
      </c>
      <c r="C292" s="583" t="s">
        <v>432</v>
      </c>
      <c r="D292" s="580" t="s">
        <v>433</v>
      </c>
    </row>
    <row r="293" spans="1:4" s="502" customFormat="1" ht="18.75">
      <c r="A293" s="581" t="s">
        <v>180</v>
      </c>
      <c r="B293" s="592">
        <v>838</v>
      </c>
      <c r="C293" s="653" t="s">
        <v>181</v>
      </c>
      <c r="D293" s="668"/>
    </row>
    <row r="294" spans="1:4" s="502" customFormat="1" ht="37.5">
      <c r="A294" s="581"/>
      <c r="B294" s="578"/>
      <c r="C294" s="583" t="s">
        <v>432</v>
      </c>
      <c r="D294" s="580" t="s">
        <v>433</v>
      </c>
    </row>
    <row r="295" spans="1:4" s="502" customFormat="1" ht="18.75">
      <c r="A295" s="581" t="s">
        <v>182</v>
      </c>
      <c r="B295" s="592">
        <v>839</v>
      </c>
      <c r="C295" s="658" t="s">
        <v>183</v>
      </c>
      <c r="D295" s="673"/>
    </row>
    <row r="296" spans="1:37" s="604" customFormat="1" ht="37.5">
      <c r="A296" s="600"/>
      <c r="B296" s="601">
        <v>839</v>
      </c>
      <c r="C296" s="602" t="s">
        <v>1181</v>
      </c>
      <c r="D296" s="603" t="s">
        <v>645</v>
      </c>
      <c r="E296" s="496"/>
      <c r="F296" s="496"/>
      <c r="G296" s="496"/>
      <c r="H296" s="496"/>
      <c r="I296" s="496"/>
      <c r="J296" s="496"/>
      <c r="K296" s="496"/>
      <c r="L296" s="496"/>
      <c r="M296" s="496"/>
      <c r="N296" s="496"/>
      <c r="O296" s="496"/>
      <c r="P296" s="496"/>
      <c r="Q296" s="496"/>
      <c r="R296" s="496"/>
      <c r="S296" s="496"/>
      <c r="T296" s="496"/>
      <c r="U296" s="496"/>
      <c r="V296" s="496"/>
      <c r="W296" s="496"/>
      <c r="X296" s="496"/>
      <c r="Y296" s="496"/>
      <c r="Z296" s="496"/>
      <c r="AA296" s="496"/>
      <c r="AB296" s="496"/>
      <c r="AC296" s="496"/>
      <c r="AD296" s="496"/>
      <c r="AE296" s="496"/>
      <c r="AF296" s="496"/>
      <c r="AG296" s="496"/>
      <c r="AH296" s="496"/>
      <c r="AI296" s="496"/>
      <c r="AJ296" s="496"/>
      <c r="AK296" s="496"/>
    </row>
    <row r="297" spans="1:4" ht="43.5" customHeight="1">
      <c r="A297" s="679" t="s">
        <v>184</v>
      </c>
      <c r="B297" s="679"/>
      <c r="C297" s="679"/>
      <c r="D297" s="679"/>
    </row>
  </sheetData>
  <sheetProtection/>
  <mergeCells count="43">
    <mergeCell ref="A297:D297"/>
    <mergeCell ref="C260:D260"/>
    <mergeCell ref="C262:D262"/>
    <mergeCell ref="C271:D271"/>
    <mergeCell ref="C273:D273"/>
    <mergeCell ref="C275:D275"/>
    <mergeCell ref="C279:D279"/>
    <mergeCell ref="C290:D290"/>
    <mergeCell ref="C277:D277"/>
    <mergeCell ref="C295:D295"/>
    <mergeCell ref="C288:D288"/>
    <mergeCell ref="E236:G240"/>
    <mergeCell ref="C196:D196"/>
    <mergeCell ref="C204:D204"/>
    <mergeCell ref="C206:D206"/>
    <mergeCell ref="C214:D214"/>
    <mergeCell ref="C216:D216"/>
    <mergeCell ref="C224:D224"/>
    <mergeCell ref="C286:D286"/>
    <mergeCell ref="C232:D232"/>
    <mergeCell ref="C220:D220"/>
    <mergeCell ref="C284:D284"/>
    <mergeCell ref="C226:D226"/>
    <mergeCell ref="C228:D228"/>
    <mergeCell ref="C230:D230"/>
    <mergeCell ref="C282:D282"/>
    <mergeCell ref="A18:D18"/>
    <mergeCell ref="A20:A21"/>
    <mergeCell ref="C46:D46"/>
    <mergeCell ref="C293:D293"/>
    <mergeCell ref="C23:D23"/>
    <mergeCell ref="C38:D38"/>
    <mergeCell ref="C167:D167"/>
    <mergeCell ref="C91:D91"/>
    <mergeCell ref="C129:D129"/>
    <mergeCell ref="C51:D51"/>
    <mergeCell ref="C212:D212"/>
    <mergeCell ref="B20:C20"/>
    <mergeCell ref="D20:D21"/>
    <mergeCell ref="C190:D190"/>
    <mergeCell ref="C208:D208"/>
    <mergeCell ref="A195:D195"/>
    <mergeCell ref="C187:D187"/>
  </mergeCells>
  <printOptions/>
  <pageMargins left="1.1811023622047245" right="0.3937007874015748" top="0.2755905511811024" bottom="0.2755905511811024" header="0.15748031496062992" footer="0.15748031496062992"/>
  <pageSetup fitToHeight="6" fitToWidth="5" horizontalDpi="600" verticalDpi="600" orientation="portrait" paperSize="9" scale="5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5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3.7109375" style="605" customWidth="1"/>
    <col min="2" max="2" width="45.140625" style="95" customWidth="1"/>
    <col min="3" max="3" width="7.28125" style="95" customWidth="1"/>
    <col min="4" max="4" width="7.8515625" style="95" customWidth="1"/>
    <col min="5" max="5" width="10.7109375" style="95" customWidth="1"/>
    <col min="6" max="6" width="6.8515625" style="95" customWidth="1"/>
    <col min="7" max="7" width="17.7109375" style="95" customWidth="1"/>
    <col min="8" max="9" width="16.28125" style="95" customWidth="1"/>
    <col min="10" max="232" width="9.140625" style="95" customWidth="1"/>
    <col min="233" max="16384" width="9.140625" style="95" customWidth="1"/>
  </cols>
  <sheetData>
    <row r="2" ht="15">
      <c r="I2" s="12" t="s">
        <v>888</v>
      </c>
    </row>
    <row r="3" ht="15">
      <c r="I3" s="12" t="s">
        <v>949</v>
      </c>
    </row>
    <row r="4" ht="15">
      <c r="I4" s="12" t="s">
        <v>950</v>
      </c>
    </row>
    <row r="5" ht="15">
      <c r="I5" s="12" t="s">
        <v>951</v>
      </c>
    </row>
    <row r="6" ht="15">
      <c r="I6" s="12" t="s">
        <v>950</v>
      </c>
    </row>
    <row r="7" ht="15">
      <c r="I7" s="12" t="s">
        <v>952</v>
      </c>
    </row>
    <row r="8" ht="15">
      <c r="I8" s="12" t="s">
        <v>953</v>
      </c>
    </row>
    <row r="9" ht="15">
      <c r="I9" s="12" t="s">
        <v>954</v>
      </c>
    </row>
    <row r="10" ht="15">
      <c r="I10" s="12" t="s">
        <v>1225</v>
      </c>
    </row>
    <row r="11" ht="15">
      <c r="I11" s="12"/>
    </row>
    <row r="12" ht="15">
      <c r="I12" s="12" t="s">
        <v>889</v>
      </c>
    </row>
    <row r="13" ht="15">
      <c r="I13" s="12" t="s">
        <v>955</v>
      </c>
    </row>
    <row r="14" ht="15">
      <c r="I14" s="12" t="s">
        <v>950</v>
      </c>
    </row>
    <row r="15" ht="15">
      <c r="I15" s="12" t="s">
        <v>952</v>
      </c>
    </row>
    <row r="16" ht="15">
      <c r="I16" s="12" t="s">
        <v>953</v>
      </c>
    </row>
    <row r="17" ht="15">
      <c r="I17" s="12" t="s">
        <v>954</v>
      </c>
    </row>
    <row r="18" ht="15">
      <c r="I18" s="12"/>
    </row>
    <row r="19" spans="1:11" ht="34.5" customHeight="1">
      <c r="A19" s="38"/>
      <c r="B19" s="714" t="s">
        <v>890</v>
      </c>
      <c r="C19" s="714"/>
      <c r="D19" s="714"/>
      <c r="E19" s="714"/>
      <c r="F19" s="714"/>
      <c r="G19" s="714"/>
      <c r="H19" s="714"/>
      <c r="I19" s="714"/>
      <c r="J19" s="96"/>
      <c r="K19" s="96"/>
    </row>
    <row r="20" spans="1:11" ht="15.75" customHeight="1">
      <c r="A20" s="40"/>
      <c r="B20" s="2"/>
      <c r="C20" s="2"/>
      <c r="D20" s="2"/>
      <c r="E20" s="2"/>
      <c r="F20" s="2"/>
      <c r="G20" s="2"/>
      <c r="H20" s="96"/>
      <c r="I20" s="96"/>
      <c r="J20" s="96"/>
      <c r="K20" s="96"/>
    </row>
    <row r="21" spans="1:11" ht="15.75" customHeight="1">
      <c r="A21" s="41"/>
      <c r="B21" s="37"/>
      <c r="C21" s="37"/>
      <c r="D21" s="37"/>
      <c r="E21" s="37"/>
      <c r="F21" s="37"/>
      <c r="G21" s="37"/>
      <c r="H21" s="606"/>
      <c r="I21" s="487" t="s">
        <v>961</v>
      </c>
      <c r="J21" s="96"/>
      <c r="K21" s="96"/>
    </row>
    <row r="22" spans="1:11" ht="12.75" customHeight="1">
      <c r="A22" s="715" t="s">
        <v>201</v>
      </c>
      <c r="B22" s="717" t="s">
        <v>935</v>
      </c>
      <c r="C22" s="717" t="s">
        <v>936</v>
      </c>
      <c r="D22" s="717"/>
      <c r="E22" s="717"/>
      <c r="F22" s="717"/>
      <c r="G22" s="719" t="s">
        <v>937</v>
      </c>
      <c r="H22" s="721" t="s">
        <v>938</v>
      </c>
      <c r="I22" s="722"/>
      <c r="J22" s="96"/>
      <c r="K22" s="96"/>
    </row>
    <row r="23" spans="1:11" ht="64.5" customHeight="1">
      <c r="A23" s="716"/>
      <c r="B23" s="718"/>
      <c r="C23" s="631" t="s">
        <v>939</v>
      </c>
      <c r="D23" s="631" t="s">
        <v>1217</v>
      </c>
      <c r="E23" s="631" t="s">
        <v>941</v>
      </c>
      <c r="F23" s="631" t="s">
        <v>1218</v>
      </c>
      <c r="G23" s="720"/>
      <c r="H23" s="634" t="s">
        <v>943</v>
      </c>
      <c r="I23" s="634" t="s">
        <v>944</v>
      </c>
      <c r="J23" s="96"/>
      <c r="K23" s="96"/>
    </row>
    <row r="24" spans="1:11" ht="15">
      <c r="A24" s="635">
        <v>1</v>
      </c>
      <c r="B24" s="636">
        <v>2</v>
      </c>
      <c r="C24" s="637">
        <v>3</v>
      </c>
      <c r="D24" s="637">
        <v>4</v>
      </c>
      <c r="E24" s="637">
        <v>5</v>
      </c>
      <c r="F24" s="637">
        <v>6</v>
      </c>
      <c r="G24" s="637">
        <v>7</v>
      </c>
      <c r="H24" s="638">
        <v>8</v>
      </c>
      <c r="I24" s="639">
        <v>9</v>
      </c>
      <c r="J24" s="96"/>
      <c r="K24" s="96"/>
    </row>
    <row r="25" spans="1:11" ht="42.75">
      <c r="A25" s="45">
        <v>1</v>
      </c>
      <c r="B25" s="46" t="s">
        <v>962</v>
      </c>
      <c r="C25" s="83">
        <v>900</v>
      </c>
      <c r="D25" s="84">
        <v>0</v>
      </c>
      <c r="E25" s="85">
        <v>0</v>
      </c>
      <c r="F25" s="83">
        <v>0</v>
      </c>
      <c r="G25" s="50">
        <v>538461.45442</v>
      </c>
      <c r="H25" s="50">
        <v>15335</v>
      </c>
      <c r="I25" s="51">
        <v>0</v>
      </c>
      <c r="J25" s="96"/>
      <c r="K25" s="96"/>
    </row>
    <row r="26" spans="1:11" ht="45">
      <c r="A26" s="52"/>
      <c r="B26" s="53" t="s">
        <v>859</v>
      </c>
      <c r="C26" s="86">
        <v>900</v>
      </c>
      <c r="D26" s="87">
        <v>106</v>
      </c>
      <c r="E26" s="88">
        <v>0</v>
      </c>
      <c r="F26" s="86">
        <v>0</v>
      </c>
      <c r="G26" s="57">
        <v>20711.699</v>
      </c>
      <c r="H26" s="57">
        <v>15335</v>
      </c>
      <c r="I26" s="58">
        <v>0</v>
      </c>
      <c r="J26" s="96"/>
      <c r="K26" s="96"/>
    </row>
    <row r="27" spans="1:11" ht="30">
      <c r="A27" s="52"/>
      <c r="B27" s="53" t="s">
        <v>969</v>
      </c>
      <c r="C27" s="86">
        <v>900</v>
      </c>
      <c r="D27" s="87">
        <v>106</v>
      </c>
      <c r="E27" s="88">
        <v>20000</v>
      </c>
      <c r="F27" s="86">
        <v>0</v>
      </c>
      <c r="G27" s="57">
        <v>20711.699</v>
      </c>
      <c r="H27" s="57">
        <v>15335</v>
      </c>
      <c r="I27" s="58">
        <v>0</v>
      </c>
      <c r="J27" s="96"/>
      <c r="K27" s="96"/>
    </row>
    <row r="28" spans="1:11" ht="15">
      <c r="A28" s="52"/>
      <c r="B28" s="53" t="s">
        <v>970</v>
      </c>
      <c r="C28" s="86">
        <v>900</v>
      </c>
      <c r="D28" s="87">
        <v>106</v>
      </c>
      <c r="E28" s="88">
        <v>20400</v>
      </c>
      <c r="F28" s="86">
        <v>0</v>
      </c>
      <c r="G28" s="57">
        <v>20711.699</v>
      </c>
      <c r="H28" s="57">
        <v>15335</v>
      </c>
      <c r="I28" s="58">
        <v>0</v>
      </c>
      <c r="J28" s="96"/>
      <c r="K28" s="96"/>
    </row>
    <row r="29" spans="1:11" ht="30">
      <c r="A29" s="52"/>
      <c r="B29" s="53" t="s">
        <v>972</v>
      </c>
      <c r="C29" s="86">
        <v>900</v>
      </c>
      <c r="D29" s="87">
        <v>106</v>
      </c>
      <c r="E29" s="88">
        <v>20400</v>
      </c>
      <c r="F29" s="86">
        <v>500</v>
      </c>
      <c r="G29" s="57">
        <v>20711.699</v>
      </c>
      <c r="H29" s="57">
        <v>15335</v>
      </c>
      <c r="I29" s="58">
        <v>0</v>
      </c>
      <c r="J29" s="96"/>
      <c r="K29" s="96"/>
    </row>
    <row r="30" spans="1:11" ht="15">
      <c r="A30" s="52"/>
      <c r="B30" s="53" t="s">
        <v>860</v>
      </c>
      <c r="C30" s="86">
        <v>900</v>
      </c>
      <c r="D30" s="87">
        <v>111</v>
      </c>
      <c r="E30" s="88">
        <v>0</v>
      </c>
      <c r="F30" s="86">
        <v>0</v>
      </c>
      <c r="G30" s="57">
        <v>5000</v>
      </c>
      <c r="H30" s="57">
        <v>0</v>
      </c>
      <c r="I30" s="58">
        <v>0</v>
      </c>
      <c r="J30" s="96"/>
      <c r="K30" s="96"/>
    </row>
    <row r="31" spans="1:11" ht="15">
      <c r="A31" s="52"/>
      <c r="B31" s="53" t="s">
        <v>860</v>
      </c>
      <c r="C31" s="86">
        <v>900</v>
      </c>
      <c r="D31" s="87">
        <v>111</v>
      </c>
      <c r="E31" s="88">
        <v>700000</v>
      </c>
      <c r="F31" s="86">
        <v>0</v>
      </c>
      <c r="G31" s="57">
        <v>5000</v>
      </c>
      <c r="H31" s="57">
        <v>0</v>
      </c>
      <c r="I31" s="58">
        <v>0</v>
      </c>
      <c r="J31" s="96"/>
      <c r="K31" s="96"/>
    </row>
    <row r="32" spans="1:11" ht="15">
      <c r="A32" s="52"/>
      <c r="B32" s="53" t="s">
        <v>891</v>
      </c>
      <c r="C32" s="86">
        <v>900</v>
      </c>
      <c r="D32" s="87">
        <v>111</v>
      </c>
      <c r="E32" s="88">
        <v>700500</v>
      </c>
      <c r="F32" s="86">
        <v>0</v>
      </c>
      <c r="G32" s="57">
        <v>5000</v>
      </c>
      <c r="H32" s="57">
        <v>0</v>
      </c>
      <c r="I32" s="58">
        <v>0</v>
      </c>
      <c r="J32" s="96"/>
      <c r="K32" s="96"/>
    </row>
    <row r="33" spans="1:11" ht="15">
      <c r="A33" s="52"/>
      <c r="B33" s="53" t="s">
        <v>892</v>
      </c>
      <c r="C33" s="86">
        <v>900</v>
      </c>
      <c r="D33" s="87">
        <v>111</v>
      </c>
      <c r="E33" s="88">
        <v>700500</v>
      </c>
      <c r="F33" s="86">
        <v>13</v>
      </c>
      <c r="G33" s="57">
        <v>5000</v>
      </c>
      <c r="H33" s="57">
        <v>0</v>
      </c>
      <c r="I33" s="58">
        <v>0</v>
      </c>
      <c r="J33" s="96"/>
      <c r="K33" s="96"/>
    </row>
    <row r="34" spans="1:11" ht="15">
      <c r="A34" s="52"/>
      <c r="B34" s="53" t="s">
        <v>963</v>
      </c>
      <c r="C34" s="86">
        <v>900</v>
      </c>
      <c r="D34" s="87">
        <v>113</v>
      </c>
      <c r="E34" s="88">
        <v>0</v>
      </c>
      <c r="F34" s="86">
        <v>0</v>
      </c>
      <c r="G34" s="57">
        <v>19407.28944</v>
      </c>
      <c r="H34" s="57">
        <v>0</v>
      </c>
      <c r="I34" s="58">
        <v>0</v>
      </c>
      <c r="J34" s="96"/>
      <c r="K34" s="96"/>
    </row>
    <row r="35" spans="1:11" ht="45">
      <c r="A35" s="52"/>
      <c r="B35" s="53" t="s">
        <v>964</v>
      </c>
      <c r="C35" s="86">
        <v>900</v>
      </c>
      <c r="D35" s="87">
        <v>113</v>
      </c>
      <c r="E35" s="88">
        <v>920000</v>
      </c>
      <c r="F35" s="86">
        <v>0</v>
      </c>
      <c r="G35" s="57">
        <v>19407.28944</v>
      </c>
      <c r="H35" s="57">
        <v>0</v>
      </c>
      <c r="I35" s="58">
        <v>0</v>
      </c>
      <c r="J35" s="96"/>
      <c r="K35" s="96"/>
    </row>
    <row r="36" spans="1:11" ht="15">
      <c r="A36" s="52"/>
      <c r="B36" s="53" t="s">
        <v>965</v>
      </c>
      <c r="C36" s="86">
        <v>900</v>
      </c>
      <c r="D36" s="87">
        <v>113</v>
      </c>
      <c r="E36" s="88">
        <v>920300</v>
      </c>
      <c r="F36" s="86">
        <v>0</v>
      </c>
      <c r="G36" s="57">
        <v>19407.28944</v>
      </c>
      <c r="H36" s="57">
        <v>0</v>
      </c>
      <c r="I36" s="58">
        <v>0</v>
      </c>
      <c r="J36" s="96"/>
      <c r="K36" s="96"/>
    </row>
    <row r="37" spans="1:11" ht="105">
      <c r="A37" s="52"/>
      <c r="B37" s="53" t="s">
        <v>202</v>
      </c>
      <c r="C37" s="86">
        <v>900</v>
      </c>
      <c r="D37" s="87">
        <v>113</v>
      </c>
      <c r="E37" s="88">
        <v>920315</v>
      </c>
      <c r="F37" s="86">
        <v>0</v>
      </c>
      <c r="G37" s="57">
        <v>9923.746</v>
      </c>
      <c r="H37" s="57">
        <v>0</v>
      </c>
      <c r="I37" s="58">
        <v>0</v>
      </c>
      <c r="J37" s="96"/>
      <c r="K37" s="96"/>
    </row>
    <row r="38" spans="1:11" ht="15">
      <c r="A38" s="52"/>
      <c r="B38" s="53" t="s">
        <v>966</v>
      </c>
      <c r="C38" s="86">
        <v>900</v>
      </c>
      <c r="D38" s="87">
        <v>113</v>
      </c>
      <c r="E38" s="88">
        <v>920315</v>
      </c>
      <c r="F38" s="86">
        <v>18</v>
      </c>
      <c r="G38" s="57">
        <v>9923.746</v>
      </c>
      <c r="H38" s="57">
        <v>0</v>
      </c>
      <c r="I38" s="58">
        <v>0</v>
      </c>
      <c r="J38" s="96"/>
      <c r="K38" s="96"/>
    </row>
    <row r="39" spans="1:11" ht="105">
      <c r="A39" s="52"/>
      <c r="B39" s="53" t="s">
        <v>203</v>
      </c>
      <c r="C39" s="86">
        <v>900</v>
      </c>
      <c r="D39" s="87">
        <v>113</v>
      </c>
      <c r="E39" s="88">
        <v>920316</v>
      </c>
      <c r="F39" s="86">
        <v>0</v>
      </c>
      <c r="G39" s="57">
        <v>9483.54344</v>
      </c>
      <c r="H39" s="57">
        <v>0</v>
      </c>
      <c r="I39" s="58">
        <v>0</v>
      </c>
      <c r="J39" s="96"/>
      <c r="K39" s="96"/>
    </row>
    <row r="40" spans="1:11" ht="15">
      <c r="A40" s="52"/>
      <c r="B40" s="53" t="s">
        <v>966</v>
      </c>
      <c r="C40" s="86">
        <v>900</v>
      </c>
      <c r="D40" s="87">
        <v>113</v>
      </c>
      <c r="E40" s="88">
        <v>920316</v>
      </c>
      <c r="F40" s="86">
        <v>18</v>
      </c>
      <c r="G40" s="57">
        <v>9483.54344</v>
      </c>
      <c r="H40" s="57">
        <v>0</v>
      </c>
      <c r="I40" s="58">
        <v>0</v>
      </c>
      <c r="J40" s="96"/>
      <c r="K40" s="96"/>
    </row>
    <row r="41" spans="1:11" ht="15">
      <c r="A41" s="52"/>
      <c r="B41" s="53" t="s">
        <v>867</v>
      </c>
      <c r="C41" s="86">
        <v>900</v>
      </c>
      <c r="D41" s="87">
        <v>502</v>
      </c>
      <c r="E41" s="88">
        <v>0</v>
      </c>
      <c r="F41" s="86">
        <v>0</v>
      </c>
      <c r="G41" s="57">
        <v>291580.47357</v>
      </c>
      <c r="H41" s="57">
        <v>0</v>
      </c>
      <c r="I41" s="58">
        <v>0</v>
      </c>
      <c r="J41" s="96"/>
      <c r="K41" s="96"/>
    </row>
    <row r="42" spans="1:11" ht="15">
      <c r="A42" s="52"/>
      <c r="B42" s="53" t="s">
        <v>893</v>
      </c>
      <c r="C42" s="86">
        <v>900</v>
      </c>
      <c r="D42" s="87">
        <v>502</v>
      </c>
      <c r="E42" s="88">
        <v>3510000</v>
      </c>
      <c r="F42" s="86">
        <v>0</v>
      </c>
      <c r="G42" s="57">
        <v>291580.47357</v>
      </c>
      <c r="H42" s="57">
        <v>0</v>
      </c>
      <c r="I42" s="58">
        <v>0</v>
      </c>
      <c r="J42" s="96"/>
      <c r="K42" s="96"/>
    </row>
    <row r="43" spans="1:11" ht="15">
      <c r="A43" s="52"/>
      <c r="B43" s="53" t="s">
        <v>893</v>
      </c>
      <c r="C43" s="86">
        <v>900</v>
      </c>
      <c r="D43" s="87">
        <v>502</v>
      </c>
      <c r="E43" s="88">
        <v>3510000</v>
      </c>
      <c r="F43" s="86">
        <v>0</v>
      </c>
      <c r="G43" s="57">
        <v>291580.47357</v>
      </c>
      <c r="H43" s="57">
        <v>0</v>
      </c>
      <c r="I43" s="58">
        <v>0</v>
      </c>
      <c r="J43" s="96"/>
      <c r="K43" s="96"/>
    </row>
    <row r="44" spans="1:11" ht="15">
      <c r="A44" s="52"/>
      <c r="B44" s="53" t="s">
        <v>894</v>
      </c>
      <c r="C44" s="86">
        <v>900</v>
      </c>
      <c r="D44" s="87">
        <v>502</v>
      </c>
      <c r="E44" s="88">
        <v>3510000</v>
      </c>
      <c r="F44" s="86">
        <v>6</v>
      </c>
      <c r="G44" s="57">
        <v>291580.47357</v>
      </c>
      <c r="H44" s="57">
        <v>0</v>
      </c>
      <c r="I44" s="58">
        <v>0</v>
      </c>
      <c r="J44" s="96"/>
      <c r="K44" s="96"/>
    </row>
    <row r="45" spans="1:11" ht="30">
      <c r="A45" s="52"/>
      <c r="B45" s="53" t="s">
        <v>895</v>
      </c>
      <c r="C45" s="86">
        <v>900</v>
      </c>
      <c r="D45" s="87">
        <v>1300</v>
      </c>
      <c r="E45" s="88">
        <v>0</v>
      </c>
      <c r="F45" s="86">
        <v>0</v>
      </c>
      <c r="G45" s="57">
        <v>201761.99241</v>
      </c>
      <c r="H45" s="57">
        <v>0</v>
      </c>
      <c r="I45" s="58">
        <v>0</v>
      </c>
      <c r="J45" s="96"/>
      <c r="K45" s="96"/>
    </row>
    <row r="46" spans="1:11" ht="30">
      <c r="A46" s="52"/>
      <c r="B46" s="53" t="s">
        <v>896</v>
      </c>
      <c r="C46" s="86">
        <v>900</v>
      </c>
      <c r="D46" s="87">
        <v>1300</v>
      </c>
      <c r="E46" s="88">
        <v>650000</v>
      </c>
      <c r="F46" s="86">
        <v>0</v>
      </c>
      <c r="G46" s="57">
        <v>201761.99241</v>
      </c>
      <c r="H46" s="57">
        <v>0</v>
      </c>
      <c r="I46" s="58">
        <v>0</v>
      </c>
      <c r="J46" s="96"/>
      <c r="K46" s="96"/>
    </row>
    <row r="47" spans="1:11" ht="15">
      <c r="A47" s="52"/>
      <c r="B47" s="53" t="s">
        <v>897</v>
      </c>
      <c r="C47" s="86">
        <v>900</v>
      </c>
      <c r="D47" s="87">
        <v>1300</v>
      </c>
      <c r="E47" s="88">
        <v>650300</v>
      </c>
      <c r="F47" s="86">
        <v>0</v>
      </c>
      <c r="G47" s="57">
        <v>201761.99241</v>
      </c>
      <c r="H47" s="57">
        <v>0</v>
      </c>
      <c r="I47" s="58">
        <v>0</v>
      </c>
      <c r="J47" s="96"/>
      <c r="K47" s="96"/>
    </row>
    <row r="48" spans="1:11" ht="30">
      <c r="A48" s="52"/>
      <c r="B48" s="53" t="s">
        <v>898</v>
      </c>
      <c r="C48" s="86">
        <v>900</v>
      </c>
      <c r="D48" s="87">
        <v>1300</v>
      </c>
      <c r="E48" s="88">
        <v>650301</v>
      </c>
      <c r="F48" s="86">
        <v>0</v>
      </c>
      <c r="G48" s="57">
        <v>65062.60418</v>
      </c>
      <c r="H48" s="57">
        <v>0</v>
      </c>
      <c r="I48" s="58">
        <v>0</v>
      </c>
      <c r="J48" s="96"/>
      <c r="K48" s="96"/>
    </row>
    <row r="49" spans="1:11" ht="15">
      <c r="A49" s="52"/>
      <c r="B49" s="53" t="s">
        <v>892</v>
      </c>
      <c r="C49" s="86">
        <v>900</v>
      </c>
      <c r="D49" s="87">
        <v>1300</v>
      </c>
      <c r="E49" s="88">
        <v>650301</v>
      </c>
      <c r="F49" s="86">
        <v>13</v>
      </c>
      <c r="G49" s="57">
        <v>65062.60418</v>
      </c>
      <c r="H49" s="57">
        <v>0</v>
      </c>
      <c r="I49" s="58">
        <v>0</v>
      </c>
      <c r="J49" s="96"/>
      <c r="K49" s="96"/>
    </row>
    <row r="50" spans="1:11" ht="45">
      <c r="A50" s="52"/>
      <c r="B50" s="53" t="s">
        <v>899</v>
      </c>
      <c r="C50" s="86">
        <v>900</v>
      </c>
      <c r="D50" s="87">
        <v>1300</v>
      </c>
      <c r="E50" s="88">
        <v>650302</v>
      </c>
      <c r="F50" s="86">
        <v>0</v>
      </c>
      <c r="G50" s="57">
        <v>136699.38822999998</v>
      </c>
      <c r="H50" s="57">
        <v>0</v>
      </c>
      <c r="I50" s="58">
        <v>0</v>
      </c>
      <c r="J50" s="96"/>
      <c r="K50" s="96"/>
    </row>
    <row r="51" spans="1:11" ht="15">
      <c r="A51" s="52"/>
      <c r="B51" s="53" t="s">
        <v>892</v>
      </c>
      <c r="C51" s="86">
        <v>900</v>
      </c>
      <c r="D51" s="87">
        <v>1300</v>
      </c>
      <c r="E51" s="88">
        <v>650302</v>
      </c>
      <c r="F51" s="86">
        <v>13</v>
      </c>
      <c r="G51" s="57">
        <v>136699.38822999998</v>
      </c>
      <c r="H51" s="57">
        <v>0</v>
      </c>
      <c r="I51" s="58">
        <v>0</v>
      </c>
      <c r="J51" s="96"/>
      <c r="K51" s="96"/>
    </row>
    <row r="52" spans="1:11" ht="28.5">
      <c r="A52" s="59">
        <v>2</v>
      </c>
      <c r="B52" s="60" t="s">
        <v>900</v>
      </c>
      <c r="C52" s="89">
        <v>901</v>
      </c>
      <c r="D52" s="90">
        <v>0</v>
      </c>
      <c r="E52" s="91">
        <v>0</v>
      </c>
      <c r="F52" s="89">
        <v>0</v>
      </c>
      <c r="G52" s="64">
        <v>29199.914</v>
      </c>
      <c r="H52" s="64">
        <v>18494.102</v>
      </c>
      <c r="I52" s="65">
        <v>0</v>
      </c>
      <c r="J52" s="96"/>
      <c r="K52" s="96"/>
    </row>
    <row r="53" spans="1:11" ht="60">
      <c r="A53" s="52"/>
      <c r="B53" s="53" t="s">
        <v>858</v>
      </c>
      <c r="C53" s="86">
        <v>901</v>
      </c>
      <c r="D53" s="87">
        <v>103</v>
      </c>
      <c r="E53" s="88">
        <v>0</v>
      </c>
      <c r="F53" s="86">
        <v>0</v>
      </c>
      <c r="G53" s="57">
        <v>28335.914</v>
      </c>
      <c r="H53" s="57">
        <v>18494.102</v>
      </c>
      <c r="I53" s="58">
        <v>0</v>
      </c>
      <c r="J53" s="96"/>
      <c r="K53" s="96"/>
    </row>
    <row r="54" spans="1:11" ht="30">
      <c r="A54" s="52"/>
      <c r="B54" s="53" t="s">
        <v>969</v>
      </c>
      <c r="C54" s="86">
        <v>901</v>
      </c>
      <c r="D54" s="87">
        <v>103</v>
      </c>
      <c r="E54" s="88">
        <v>20000</v>
      </c>
      <c r="F54" s="86">
        <v>0</v>
      </c>
      <c r="G54" s="57">
        <v>28335.914</v>
      </c>
      <c r="H54" s="57">
        <v>18494.102</v>
      </c>
      <c r="I54" s="58">
        <v>0</v>
      </c>
      <c r="J54" s="96"/>
      <c r="K54" s="96"/>
    </row>
    <row r="55" spans="1:11" ht="15">
      <c r="A55" s="52"/>
      <c r="B55" s="53" t="s">
        <v>970</v>
      </c>
      <c r="C55" s="86">
        <v>901</v>
      </c>
      <c r="D55" s="87">
        <v>103</v>
      </c>
      <c r="E55" s="88">
        <v>20400</v>
      </c>
      <c r="F55" s="86">
        <v>0</v>
      </c>
      <c r="G55" s="57">
        <v>21378.794</v>
      </c>
      <c r="H55" s="57">
        <v>12048.282</v>
      </c>
      <c r="I55" s="58">
        <v>0</v>
      </c>
      <c r="J55" s="96"/>
      <c r="K55" s="96"/>
    </row>
    <row r="56" spans="1:11" ht="30">
      <c r="A56" s="52"/>
      <c r="B56" s="53" t="s">
        <v>972</v>
      </c>
      <c r="C56" s="86">
        <v>901</v>
      </c>
      <c r="D56" s="87">
        <v>103</v>
      </c>
      <c r="E56" s="88">
        <v>20400</v>
      </c>
      <c r="F56" s="86">
        <v>500</v>
      </c>
      <c r="G56" s="57">
        <v>21378.794</v>
      </c>
      <c r="H56" s="57">
        <v>12048.282</v>
      </c>
      <c r="I56" s="58">
        <v>0</v>
      </c>
      <c r="J56" s="96"/>
      <c r="K56" s="96"/>
    </row>
    <row r="57" spans="1:11" ht="30">
      <c r="A57" s="52"/>
      <c r="B57" s="53" t="s">
        <v>901</v>
      </c>
      <c r="C57" s="86">
        <v>901</v>
      </c>
      <c r="D57" s="87">
        <v>103</v>
      </c>
      <c r="E57" s="88">
        <v>21100</v>
      </c>
      <c r="F57" s="86">
        <v>0</v>
      </c>
      <c r="G57" s="57">
        <v>2690.732</v>
      </c>
      <c r="H57" s="57">
        <v>2538.432</v>
      </c>
      <c r="I57" s="58">
        <v>0</v>
      </c>
      <c r="J57" s="96"/>
      <c r="K57" s="96"/>
    </row>
    <row r="58" spans="1:11" ht="30">
      <c r="A58" s="52"/>
      <c r="B58" s="53" t="s">
        <v>972</v>
      </c>
      <c r="C58" s="86">
        <v>901</v>
      </c>
      <c r="D58" s="87">
        <v>103</v>
      </c>
      <c r="E58" s="88">
        <v>21100</v>
      </c>
      <c r="F58" s="86">
        <v>500</v>
      </c>
      <c r="G58" s="57">
        <v>2690.732</v>
      </c>
      <c r="H58" s="57">
        <v>2538.432</v>
      </c>
      <c r="I58" s="58">
        <v>0</v>
      </c>
      <c r="J58" s="96"/>
      <c r="K58" s="96"/>
    </row>
    <row r="59" spans="1:11" ht="30">
      <c r="A59" s="52"/>
      <c r="B59" s="53" t="s">
        <v>902</v>
      </c>
      <c r="C59" s="86">
        <v>901</v>
      </c>
      <c r="D59" s="87">
        <v>103</v>
      </c>
      <c r="E59" s="88">
        <v>21200</v>
      </c>
      <c r="F59" s="86">
        <v>0</v>
      </c>
      <c r="G59" s="57">
        <v>4266.388</v>
      </c>
      <c r="H59" s="57">
        <v>3907.388</v>
      </c>
      <c r="I59" s="58">
        <v>0</v>
      </c>
      <c r="J59" s="96"/>
      <c r="K59" s="96"/>
    </row>
    <row r="60" spans="1:11" ht="30">
      <c r="A60" s="52"/>
      <c r="B60" s="53" t="s">
        <v>972</v>
      </c>
      <c r="C60" s="86">
        <v>901</v>
      </c>
      <c r="D60" s="87">
        <v>103</v>
      </c>
      <c r="E60" s="88">
        <v>21200</v>
      </c>
      <c r="F60" s="86">
        <v>500</v>
      </c>
      <c r="G60" s="57">
        <v>4266.388</v>
      </c>
      <c r="H60" s="57">
        <v>3907.388</v>
      </c>
      <c r="I60" s="58">
        <v>0</v>
      </c>
      <c r="J60" s="96"/>
      <c r="K60" s="96"/>
    </row>
    <row r="61" spans="1:11" ht="15">
      <c r="A61" s="52"/>
      <c r="B61" s="53" t="s">
        <v>963</v>
      </c>
      <c r="C61" s="86">
        <v>901</v>
      </c>
      <c r="D61" s="87">
        <v>113</v>
      </c>
      <c r="E61" s="88">
        <v>0</v>
      </c>
      <c r="F61" s="86">
        <v>0</v>
      </c>
      <c r="G61" s="57">
        <v>864</v>
      </c>
      <c r="H61" s="57">
        <v>0</v>
      </c>
      <c r="I61" s="58">
        <v>0</v>
      </c>
      <c r="J61" s="96"/>
      <c r="K61" s="96"/>
    </row>
    <row r="62" spans="1:11" ht="45">
      <c r="A62" s="52"/>
      <c r="B62" s="53" t="s">
        <v>964</v>
      </c>
      <c r="C62" s="86">
        <v>901</v>
      </c>
      <c r="D62" s="87">
        <v>113</v>
      </c>
      <c r="E62" s="88">
        <v>920000</v>
      </c>
      <c r="F62" s="86">
        <v>0</v>
      </c>
      <c r="G62" s="57">
        <v>864</v>
      </c>
      <c r="H62" s="57">
        <v>0</v>
      </c>
      <c r="I62" s="58">
        <v>0</v>
      </c>
      <c r="J62" s="96"/>
      <c r="K62" s="96"/>
    </row>
    <row r="63" spans="1:11" ht="15">
      <c r="A63" s="52"/>
      <c r="B63" s="53" t="s">
        <v>965</v>
      </c>
      <c r="C63" s="86">
        <v>901</v>
      </c>
      <c r="D63" s="87">
        <v>113</v>
      </c>
      <c r="E63" s="88">
        <v>920300</v>
      </c>
      <c r="F63" s="86">
        <v>0</v>
      </c>
      <c r="G63" s="57">
        <v>864</v>
      </c>
      <c r="H63" s="57">
        <v>0</v>
      </c>
      <c r="I63" s="58">
        <v>0</v>
      </c>
      <c r="J63" s="96"/>
      <c r="K63" s="96"/>
    </row>
    <row r="64" spans="1:11" ht="30">
      <c r="A64" s="52"/>
      <c r="B64" s="53" t="s">
        <v>972</v>
      </c>
      <c r="C64" s="86">
        <v>901</v>
      </c>
      <c r="D64" s="87">
        <v>113</v>
      </c>
      <c r="E64" s="88">
        <v>920300</v>
      </c>
      <c r="F64" s="86">
        <v>500</v>
      </c>
      <c r="G64" s="57">
        <v>864</v>
      </c>
      <c r="H64" s="57">
        <v>0</v>
      </c>
      <c r="I64" s="58">
        <v>0</v>
      </c>
      <c r="J64" s="96"/>
      <c r="K64" s="96"/>
    </row>
    <row r="65" spans="1:11" ht="42.75">
      <c r="A65" s="59">
        <v>3</v>
      </c>
      <c r="B65" s="60" t="s">
        <v>903</v>
      </c>
      <c r="C65" s="89">
        <v>902</v>
      </c>
      <c r="D65" s="90">
        <v>0</v>
      </c>
      <c r="E65" s="91">
        <v>0</v>
      </c>
      <c r="F65" s="89">
        <v>0</v>
      </c>
      <c r="G65" s="64">
        <v>18057.14</v>
      </c>
      <c r="H65" s="64">
        <v>11207.663</v>
      </c>
      <c r="I65" s="65">
        <v>0</v>
      </c>
      <c r="J65" s="96"/>
      <c r="K65" s="96"/>
    </row>
    <row r="66" spans="1:11" ht="45">
      <c r="A66" s="52"/>
      <c r="B66" s="53" t="s">
        <v>859</v>
      </c>
      <c r="C66" s="86">
        <v>902</v>
      </c>
      <c r="D66" s="87">
        <v>106</v>
      </c>
      <c r="E66" s="88">
        <v>0</v>
      </c>
      <c r="F66" s="86">
        <v>0</v>
      </c>
      <c r="G66" s="57">
        <v>17235.887</v>
      </c>
      <c r="H66" s="57">
        <v>11207.663</v>
      </c>
      <c r="I66" s="58">
        <v>0</v>
      </c>
      <c r="J66" s="96"/>
      <c r="K66" s="96"/>
    </row>
    <row r="67" spans="1:11" ht="30">
      <c r="A67" s="52"/>
      <c r="B67" s="53" t="s">
        <v>969</v>
      </c>
      <c r="C67" s="86">
        <v>902</v>
      </c>
      <c r="D67" s="87">
        <v>106</v>
      </c>
      <c r="E67" s="88">
        <v>20000</v>
      </c>
      <c r="F67" s="86">
        <v>0</v>
      </c>
      <c r="G67" s="57">
        <v>17235.887</v>
      </c>
      <c r="H67" s="57">
        <v>11207.663</v>
      </c>
      <c r="I67" s="58">
        <v>0</v>
      </c>
      <c r="J67" s="96"/>
      <c r="K67" s="96"/>
    </row>
    <row r="68" spans="1:11" ht="15">
      <c r="A68" s="52"/>
      <c r="B68" s="53" t="s">
        <v>970</v>
      </c>
      <c r="C68" s="86">
        <v>902</v>
      </c>
      <c r="D68" s="87">
        <v>106</v>
      </c>
      <c r="E68" s="88">
        <v>20400</v>
      </c>
      <c r="F68" s="86">
        <v>0</v>
      </c>
      <c r="G68" s="57">
        <v>15300.068</v>
      </c>
      <c r="H68" s="57">
        <v>9771.231</v>
      </c>
      <c r="I68" s="58">
        <v>0</v>
      </c>
      <c r="J68" s="96"/>
      <c r="K68" s="96"/>
    </row>
    <row r="69" spans="1:11" ht="30">
      <c r="A69" s="52"/>
      <c r="B69" s="53" t="s">
        <v>972</v>
      </c>
      <c r="C69" s="86">
        <v>902</v>
      </c>
      <c r="D69" s="87">
        <v>106</v>
      </c>
      <c r="E69" s="88">
        <v>20400</v>
      </c>
      <c r="F69" s="86">
        <v>500</v>
      </c>
      <c r="G69" s="57">
        <v>15300.068</v>
      </c>
      <c r="H69" s="57">
        <v>9771.231</v>
      </c>
      <c r="I69" s="58">
        <v>0</v>
      </c>
      <c r="J69" s="96"/>
      <c r="K69" s="96"/>
    </row>
    <row r="70" spans="1:11" ht="30">
      <c r="A70" s="52"/>
      <c r="B70" s="53" t="s">
        <v>904</v>
      </c>
      <c r="C70" s="86">
        <v>902</v>
      </c>
      <c r="D70" s="87">
        <v>106</v>
      </c>
      <c r="E70" s="88">
        <v>22500</v>
      </c>
      <c r="F70" s="86">
        <v>0</v>
      </c>
      <c r="G70" s="57">
        <v>1935.819</v>
      </c>
      <c r="H70" s="57">
        <v>1436.432</v>
      </c>
      <c r="I70" s="58">
        <v>0</v>
      </c>
      <c r="J70" s="96"/>
      <c r="K70" s="96"/>
    </row>
    <row r="71" spans="1:11" ht="30">
      <c r="A71" s="52"/>
      <c r="B71" s="53" t="s">
        <v>972</v>
      </c>
      <c r="C71" s="86">
        <v>902</v>
      </c>
      <c r="D71" s="87">
        <v>106</v>
      </c>
      <c r="E71" s="88">
        <v>22500</v>
      </c>
      <c r="F71" s="86">
        <v>500</v>
      </c>
      <c r="G71" s="57">
        <v>1935.819</v>
      </c>
      <c r="H71" s="57">
        <v>1436.432</v>
      </c>
      <c r="I71" s="58">
        <v>0</v>
      </c>
      <c r="J71" s="96"/>
      <c r="K71" s="96"/>
    </row>
    <row r="72" spans="1:11" ht="15">
      <c r="A72" s="52"/>
      <c r="B72" s="53" t="s">
        <v>876</v>
      </c>
      <c r="C72" s="86">
        <v>902</v>
      </c>
      <c r="D72" s="87">
        <v>1006</v>
      </c>
      <c r="E72" s="88">
        <v>0</v>
      </c>
      <c r="F72" s="86">
        <v>0</v>
      </c>
      <c r="G72" s="57">
        <v>821.253</v>
      </c>
      <c r="H72" s="57">
        <v>0</v>
      </c>
      <c r="I72" s="58">
        <v>0</v>
      </c>
      <c r="J72" s="96"/>
      <c r="K72" s="96"/>
    </row>
    <row r="73" spans="1:11" ht="30">
      <c r="A73" s="52"/>
      <c r="B73" s="53" t="s">
        <v>905</v>
      </c>
      <c r="C73" s="86">
        <v>902</v>
      </c>
      <c r="D73" s="87">
        <v>1006</v>
      </c>
      <c r="E73" s="88">
        <v>4910000</v>
      </c>
      <c r="F73" s="86">
        <v>0</v>
      </c>
      <c r="G73" s="57">
        <v>821.253</v>
      </c>
      <c r="H73" s="57">
        <v>0</v>
      </c>
      <c r="I73" s="58">
        <v>0</v>
      </c>
      <c r="J73" s="96"/>
      <c r="K73" s="96"/>
    </row>
    <row r="74" spans="1:11" ht="45">
      <c r="A74" s="52"/>
      <c r="B74" s="53" t="s">
        <v>906</v>
      </c>
      <c r="C74" s="86">
        <v>902</v>
      </c>
      <c r="D74" s="87">
        <v>1006</v>
      </c>
      <c r="E74" s="88">
        <v>4910100</v>
      </c>
      <c r="F74" s="86">
        <v>0</v>
      </c>
      <c r="G74" s="57">
        <v>821.253</v>
      </c>
      <c r="H74" s="57">
        <v>0</v>
      </c>
      <c r="I74" s="58">
        <v>0</v>
      </c>
      <c r="J74" s="96"/>
      <c r="K74" s="96"/>
    </row>
    <row r="75" spans="1:11" ht="45">
      <c r="A75" s="52"/>
      <c r="B75" s="53" t="s">
        <v>907</v>
      </c>
      <c r="C75" s="86">
        <v>902</v>
      </c>
      <c r="D75" s="87">
        <v>1006</v>
      </c>
      <c r="E75" s="88">
        <v>4910102</v>
      </c>
      <c r="F75" s="86">
        <v>0</v>
      </c>
      <c r="G75" s="57">
        <v>821.253</v>
      </c>
      <c r="H75" s="57">
        <v>0</v>
      </c>
      <c r="I75" s="58">
        <v>0</v>
      </c>
      <c r="J75" s="96"/>
      <c r="K75" s="96"/>
    </row>
    <row r="76" spans="1:11" ht="15">
      <c r="A76" s="52"/>
      <c r="B76" s="53" t="s">
        <v>1075</v>
      </c>
      <c r="C76" s="86">
        <v>902</v>
      </c>
      <c r="D76" s="87">
        <v>1006</v>
      </c>
      <c r="E76" s="88">
        <v>4910102</v>
      </c>
      <c r="F76" s="86">
        <v>5</v>
      </c>
      <c r="G76" s="57">
        <v>821.253</v>
      </c>
      <c r="H76" s="57">
        <v>0</v>
      </c>
      <c r="I76" s="58">
        <v>0</v>
      </c>
      <c r="J76" s="96"/>
      <c r="K76" s="96"/>
    </row>
    <row r="77" spans="1:11" ht="28.5">
      <c r="A77" s="59">
        <v>4</v>
      </c>
      <c r="B77" s="60" t="s">
        <v>967</v>
      </c>
      <c r="C77" s="89">
        <v>903</v>
      </c>
      <c r="D77" s="90">
        <v>0</v>
      </c>
      <c r="E77" s="91">
        <v>0</v>
      </c>
      <c r="F77" s="89">
        <v>0</v>
      </c>
      <c r="G77" s="64">
        <v>62482.86</v>
      </c>
      <c r="H77" s="64">
        <v>38109</v>
      </c>
      <c r="I77" s="65">
        <v>0</v>
      </c>
      <c r="J77" s="96"/>
      <c r="K77" s="96"/>
    </row>
    <row r="78" spans="1:11" ht="45">
      <c r="A78" s="52"/>
      <c r="B78" s="53" t="s">
        <v>857</v>
      </c>
      <c r="C78" s="86">
        <v>903</v>
      </c>
      <c r="D78" s="87">
        <v>102</v>
      </c>
      <c r="E78" s="88">
        <v>0</v>
      </c>
      <c r="F78" s="86">
        <v>0</v>
      </c>
      <c r="G78" s="57">
        <v>3424.046</v>
      </c>
      <c r="H78" s="57">
        <v>2673.216</v>
      </c>
      <c r="I78" s="58">
        <v>0</v>
      </c>
      <c r="J78" s="96"/>
      <c r="K78" s="96"/>
    </row>
    <row r="79" spans="1:11" ht="30">
      <c r="A79" s="52"/>
      <c r="B79" s="53" t="s">
        <v>969</v>
      </c>
      <c r="C79" s="86">
        <v>903</v>
      </c>
      <c r="D79" s="87">
        <v>102</v>
      </c>
      <c r="E79" s="88">
        <v>20000</v>
      </c>
      <c r="F79" s="86">
        <v>0</v>
      </c>
      <c r="G79" s="57">
        <v>3424.046</v>
      </c>
      <c r="H79" s="57">
        <v>2673.216</v>
      </c>
      <c r="I79" s="58">
        <v>0</v>
      </c>
      <c r="J79" s="96"/>
      <c r="K79" s="96"/>
    </row>
    <row r="80" spans="1:11" ht="15">
      <c r="A80" s="52"/>
      <c r="B80" s="53" t="s">
        <v>908</v>
      </c>
      <c r="C80" s="86">
        <v>903</v>
      </c>
      <c r="D80" s="87">
        <v>102</v>
      </c>
      <c r="E80" s="88">
        <v>20300</v>
      </c>
      <c r="F80" s="86">
        <v>0</v>
      </c>
      <c r="G80" s="57">
        <v>3424.046</v>
      </c>
      <c r="H80" s="57">
        <v>2673.216</v>
      </c>
      <c r="I80" s="58">
        <v>0</v>
      </c>
      <c r="J80" s="96"/>
      <c r="K80" s="96"/>
    </row>
    <row r="81" spans="1:11" ht="30">
      <c r="A81" s="52"/>
      <c r="B81" s="53" t="s">
        <v>972</v>
      </c>
      <c r="C81" s="86">
        <v>903</v>
      </c>
      <c r="D81" s="87">
        <v>102</v>
      </c>
      <c r="E81" s="88">
        <v>20300</v>
      </c>
      <c r="F81" s="86">
        <v>500</v>
      </c>
      <c r="G81" s="57">
        <v>3424.046</v>
      </c>
      <c r="H81" s="57">
        <v>2673.216</v>
      </c>
      <c r="I81" s="58">
        <v>0</v>
      </c>
      <c r="J81" s="96"/>
      <c r="K81" s="96"/>
    </row>
    <row r="82" spans="1:11" ht="60">
      <c r="A82" s="52"/>
      <c r="B82" s="53" t="s">
        <v>968</v>
      </c>
      <c r="C82" s="86">
        <v>903</v>
      </c>
      <c r="D82" s="87">
        <v>104</v>
      </c>
      <c r="E82" s="88">
        <v>0</v>
      </c>
      <c r="F82" s="86">
        <v>0</v>
      </c>
      <c r="G82" s="57">
        <v>49181.354</v>
      </c>
      <c r="H82" s="57">
        <v>35435.784</v>
      </c>
      <c r="I82" s="58">
        <v>0</v>
      </c>
      <c r="J82" s="96"/>
      <c r="K82" s="96"/>
    </row>
    <row r="83" spans="1:11" ht="30">
      <c r="A83" s="52"/>
      <c r="B83" s="53" t="s">
        <v>969</v>
      </c>
      <c r="C83" s="86">
        <v>903</v>
      </c>
      <c r="D83" s="87">
        <v>104</v>
      </c>
      <c r="E83" s="88">
        <v>20000</v>
      </c>
      <c r="F83" s="86">
        <v>0</v>
      </c>
      <c r="G83" s="57">
        <v>49181.354</v>
      </c>
      <c r="H83" s="57">
        <v>35435.784</v>
      </c>
      <c r="I83" s="58">
        <v>0</v>
      </c>
      <c r="J83" s="96"/>
      <c r="K83" s="96"/>
    </row>
    <row r="84" spans="1:11" ht="15">
      <c r="A84" s="52"/>
      <c r="B84" s="53" t="s">
        <v>970</v>
      </c>
      <c r="C84" s="86">
        <v>903</v>
      </c>
      <c r="D84" s="87">
        <v>104</v>
      </c>
      <c r="E84" s="88">
        <v>20400</v>
      </c>
      <c r="F84" s="86">
        <v>0</v>
      </c>
      <c r="G84" s="57">
        <v>49181.354</v>
      </c>
      <c r="H84" s="57">
        <v>35435.784</v>
      </c>
      <c r="I84" s="58">
        <v>0</v>
      </c>
      <c r="J84" s="96"/>
      <c r="K84" s="96"/>
    </row>
    <row r="85" spans="1:11" ht="30">
      <c r="A85" s="52"/>
      <c r="B85" s="53" t="s">
        <v>972</v>
      </c>
      <c r="C85" s="86">
        <v>903</v>
      </c>
      <c r="D85" s="87">
        <v>104</v>
      </c>
      <c r="E85" s="88">
        <v>20400</v>
      </c>
      <c r="F85" s="86">
        <v>500</v>
      </c>
      <c r="G85" s="57">
        <v>47975.954</v>
      </c>
      <c r="H85" s="57">
        <v>35435.784</v>
      </c>
      <c r="I85" s="58">
        <v>0</v>
      </c>
      <c r="J85" s="96"/>
      <c r="K85" s="96"/>
    </row>
    <row r="86" spans="1:11" ht="75">
      <c r="A86" s="52"/>
      <c r="B86" s="53" t="s">
        <v>971</v>
      </c>
      <c r="C86" s="86">
        <v>903</v>
      </c>
      <c r="D86" s="87">
        <v>104</v>
      </c>
      <c r="E86" s="88">
        <v>20402</v>
      </c>
      <c r="F86" s="86">
        <v>0</v>
      </c>
      <c r="G86" s="57">
        <v>1205.4</v>
      </c>
      <c r="H86" s="57">
        <v>0</v>
      </c>
      <c r="I86" s="58">
        <v>0</v>
      </c>
      <c r="J86" s="96"/>
      <c r="K86" s="96"/>
    </row>
    <row r="87" spans="1:11" ht="30">
      <c r="A87" s="52"/>
      <c r="B87" s="53" t="s">
        <v>972</v>
      </c>
      <c r="C87" s="86">
        <v>903</v>
      </c>
      <c r="D87" s="87">
        <v>104</v>
      </c>
      <c r="E87" s="88">
        <v>20402</v>
      </c>
      <c r="F87" s="86">
        <v>500</v>
      </c>
      <c r="G87" s="57">
        <v>1205.4</v>
      </c>
      <c r="H87" s="57">
        <v>0</v>
      </c>
      <c r="I87" s="58">
        <v>0</v>
      </c>
      <c r="J87" s="96"/>
      <c r="K87" s="96"/>
    </row>
    <row r="88" spans="1:11" ht="15">
      <c r="A88" s="52"/>
      <c r="B88" s="53" t="s">
        <v>963</v>
      </c>
      <c r="C88" s="86">
        <v>903</v>
      </c>
      <c r="D88" s="87">
        <v>113</v>
      </c>
      <c r="E88" s="88">
        <v>0</v>
      </c>
      <c r="F88" s="86">
        <v>0</v>
      </c>
      <c r="G88" s="57">
        <v>2370.36</v>
      </c>
      <c r="H88" s="57">
        <v>0</v>
      </c>
      <c r="I88" s="58">
        <v>0</v>
      </c>
      <c r="J88" s="96"/>
      <c r="K88" s="96"/>
    </row>
    <row r="89" spans="1:11" ht="30">
      <c r="A89" s="52"/>
      <c r="B89" s="53" t="s">
        <v>204</v>
      </c>
      <c r="C89" s="86">
        <v>903</v>
      </c>
      <c r="D89" s="87">
        <v>113</v>
      </c>
      <c r="E89" s="88">
        <v>10000</v>
      </c>
      <c r="F89" s="86">
        <v>0</v>
      </c>
      <c r="G89" s="57">
        <v>2365.032</v>
      </c>
      <c r="H89" s="57">
        <v>0</v>
      </c>
      <c r="I89" s="58">
        <v>0</v>
      </c>
      <c r="J89" s="96"/>
      <c r="K89" s="96"/>
    </row>
    <row r="90" spans="1:11" ht="45">
      <c r="A90" s="52"/>
      <c r="B90" s="53" t="s">
        <v>973</v>
      </c>
      <c r="C90" s="86">
        <v>903</v>
      </c>
      <c r="D90" s="87">
        <v>113</v>
      </c>
      <c r="E90" s="88">
        <v>14300</v>
      </c>
      <c r="F90" s="86">
        <v>0</v>
      </c>
      <c r="G90" s="57">
        <v>2365.032</v>
      </c>
      <c r="H90" s="57">
        <v>0</v>
      </c>
      <c r="I90" s="58">
        <v>0</v>
      </c>
      <c r="J90" s="96"/>
      <c r="K90" s="96"/>
    </row>
    <row r="91" spans="1:11" ht="30">
      <c r="A91" s="52"/>
      <c r="B91" s="53" t="s">
        <v>972</v>
      </c>
      <c r="C91" s="86">
        <v>903</v>
      </c>
      <c r="D91" s="87">
        <v>113</v>
      </c>
      <c r="E91" s="88">
        <v>14300</v>
      </c>
      <c r="F91" s="86">
        <v>500</v>
      </c>
      <c r="G91" s="57">
        <v>2365.032</v>
      </c>
      <c r="H91" s="57">
        <v>0</v>
      </c>
      <c r="I91" s="58">
        <v>0</v>
      </c>
      <c r="J91" s="96"/>
      <c r="K91" s="96"/>
    </row>
    <row r="92" spans="1:11" ht="45">
      <c r="A92" s="52"/>
      <c r="B92" s="53" t="s">
        <v>964</v>
      </c>
      <c r="C92" s="86">
        <v>903</v>
      </c>
      <c r="D92" s="87">
        <v>113</v>
      </c>
      <c r="E92" s="88">
        <v>920000</v>
      </c>
      <c r="F92" s="86">
        <v>0</v>
      </c>
      <c r="G92" s="57">
        <v>5.328</v>
      </c>
      <c r="H92" s="57">
        <v>0</v>
      </c>
      <c r="I92" s="58">
        <v>0</v>
      </c>
      <c r="J92" s="96"/>
      <c r="K92" s="96"/>
    </row>
    <row r="93" spans="1:11" ht="15">
      <c r="A93" s="52"/>
      <c r="B93" s="53" t="s">
        <v>965</v>
      </c>
      <c r="C93" s="86">
        <v>903</v>
      </c>
      <c r="D93" s="87">
        <v>113</v>
      </c>
      <c r="E93" s="88">
        <v>920300</v>
      </c>
      <c r="F93" s="86">
        <v>0</v>
      </c>
      <c r="G93" s="57">
        <v>5.328</v>
      </c>
      <c r="H93" s="57">
        <v>0</v>
      </c>
      <c r="I93" s="58">
        <v>0</v>
      </c>
      <c r="J93" s="96"/>
      <c r="K93" s="96"/>
    </row>
    <row r="94" spans="1:11" ht="30">
      <c r="A94" s="52"/>
      <c r="B94" s="53" t="s">
        <v>972</v>
      </c>
      <c r="C94" s="86">
        <v>903</v>
      </c>
      <c r="D94" s="87">
        <v>113</v>
      </c>
      <c r="E94" s="88">
        <v>920300</v>
      </c>
      <c r="F94" s="86">
        <v>500</v>
      </c>
      <c r="G94" s="57">
        <v>5.328</v>
      </c>
      <c r="H94" s="57">
        <v>0</v>
      </c>
      <c r="I94" s="58">
        <v>0</v>
      </c>
      <c r="J94" s="96"/>
      <c r="K94" s="96"/>
    </row>
    <row r="95" spans="1:11" ht="45">
      <c r="A95" s="52"/>
      <c r="B95" s="53" t="s">
        <v>862</v>
      </c>
      <c r="C95" s="86">
        <v>903</v>
      </c>
      <c r="D95" s="87">
        <v>309</v>
      </c>
      <c r="E95" s="88">
        <v>0</v>
      </c>
      <c r="F95" s="86">
        <v>0</v>
      </c>
      <c r="G95" s="57">
        <v>130</v>
      </c>
      <c r="H95" s="57">
        <v>0</v>
      </c>
      <c r="I95" s="58">
        <v>0</v>
      </c>
      <c r="J95" s="96"/>
      <c r="K95" s="96"/>
    </row>
    <row r="96" spans="1:11" ht="45">
      <c r="A96" s="52"/>
      <c r="B96" s="53" t="s">
        <v>909</v>
      </c>
      <c r="C96" s="86">
        <v>903</v>
      </c>
      <c r="D96" s="87">
        <v>309</v>
      </c>
      <c r="E96" s="88">
        <v>2180000</v>
      </c>
      <c r="F96" s="86">
        <v>0</v>
      </c>
      <c r="G96" s="57">
        <v>130</v>
      </c>
      <c r="H96" s="57">
        <v>0</v>
      </c>
      <c r="I96" s="58">
        <v>0</v>
      </c>
      <c r="J96" s="96"/>
      <c r="K96" s="96"/>
    </row>
    <row r="97" spans="1:11" ht="45">
      <c r="A97" s="52"/>
      <c r="B97" s="53" t="s">
        <v>910</v>
      </c>
      <c r="C97" s="86">
        <v>903</v>
      </c>
      <c r="D97" s="87">
        <v>309</v>
      </c>
      <c r="E97" s="88">
        <v>2180100</v>
      </c>
      <c r="F97" s="86">
        <v>0</v>
      </c>
      <c r="G97" s="57">
        <v>130</v>
      </c>
      <c r="H97" s="57">
        <v>0</v>
      </c>
      <c r="I97" s="58">
        <v>0</v>
      </c>
      <c r="J97" s="96"/>
      <c r="K97" s="96"/>
    </row>
    <row r="98" spans="1:11" ht="45">
      <c r="A98" s="52"/>
      <c r="B98" s="53" t="s">
        <v>89</v>
      </c>
      <c r="C98" s="86">
        <v>903</v>
      </c>
      <c r="D98" s="87">
        <v>309</v>
      </c>
      <c r="E98" s="88">
        <v>2180101</v>
      </c>
      <c r="F98" s="86">
        <v>0</v>
      </c>
      <c r="G98" s="57">
        <v>130</v>
      </c>
      <c r="H98" s="57">
        <v>0</v>
      </c>
      <c r="I98" s="58">
        <v>0</v>
      </c>
      <c r="J98" s="96"/>
      <c r="K98" s="96"/>
    </row>
    <row r="99" spans="1:11" ht="30">
      <c r="A99" s="52"/>
      <c r="B99" s="53" t="s">
        <v>972</v>
      </c>
      <c r="C99" s="86">
        <v>903</v>
      </c>
      <c r="D99" s="87">
        <v>309</v>
      </c>
      <c r="E99" s="88">
        <v>2180101</v>
      </c>
      <c r="F99" s="86">
        <v>500</v>
      </c>
      <c r="G99" s="57">
        <v>130</v>
      </c>
      <c r="H99" s="57">
        <v>0</v>
      </c>
      <c r="I99" s="58">
        <v>0</v>
      </c>
      <c r="J99" s="96"/>
      <c r="K99" s="96"/>
    </row>
    <row r="100" spans="1:11" ht="45">
      <c r="A100" s="52"/>
      <c r="B100" s="53" t="s">
        <v>863</v>
      </c>
      <c r="C100" s="86">
        <v>903</v>
      </c>
      <c r="D100" s="87">
        <v>314</v>
      </c>
      <c r="E100" s="88">
        <v>0</v>
      </c>
      <c r="F100" s="86">
        <v>0</v>
      </c>
      <c r="G100" s="57">
        <v>7377.1</v>
      </c>
      <c r="H100" s="57">
        <v>0</v>
      </c>
      <c r="I100" s="58">
        <v>0</v>
      </c>
      <c r="J100" s="96"/>
      <c r="K100" s="96"/>
    </row>
    <row r="101" spans="1:11" ht="30">
      <c r="A101" s="52"/>
      <c r="B101" s="53" t="s">
        <v>911</v>
      </c>
      <c r="C101" s="86">
        <v>903</v>
      </c>
      <c r="D101" s="87">
        <v>314</v>
      </c>
      <c r="E101" s="88">
        <v>7950000</v>
      </c>
      <c r="F101" s="86">
        <v>0</v>
      </c>
      <c r="G101" s="57">
        <v>7377.1</v>
      </c>
      <c r="H101" s="57">
        <v>0</v>
      </c>
      <c r="I101" s="58">
        <v>0</v>
      </c>
      <c r="J101" s="96"/>
      <c r="K101" s="96"/>
    </row>
    <row r="102" spans="1:11" ht="30">
      <c r="A102" s="52"/>
      <c r="B102" s="53" t="s">
        <v>911</v>
      </c>
      <c r="C102" s="86">
        <v>903</v>
      </c>
      <c r="D102" s="87">
        <v>314</v>
      </c>
      <c r="E102" s="88">
        <v>7950000</v>
      </c>
      <c r="F102" s="86">
        <v>0</v>
      </c>
      <c r="G102" s="57">
        <v>7377.1</v>
      </c>
      <c r="H102" s="57">
        <v>0</v>
      </c>
      <c r="I102" s="58">
        <v>0</v>
      </c>
      <c r="J102" s="96"/>
      <c r="K102" s="96"/>
    </row>
    <row r="103" spans="1:11" ht="105">
      <c r="A103" s="52"/>
      <c r="B103" s="53" t="s">
        <v>205</v>
      </c>
      <c r="C103" s="86">
        <v>903</v>
      </c>
      <c r="D103" s="87">
        <v>314</v>
      </c>
      <c r="E103" s="88">
        <v>7950002</v>
      </c>
      <c r="F103" s="86">
        <v>0</v>
      </c>
      <c r="G103" s="57">
        <v>7377.1</v>
      </c>
      <c r="H103" s="57">
        <v>0</v>
      </c>
      <c r="I103" s="58">
        <v>0</v>
      </c>
      <c r="J103" s="96"/>
      <c r="K103" s="96"/>
    </row>
    <row r="104" spans="1:11" ht="30">
      <c r="A104" s="52"/>
      <c r="B104" s="53" t="s">
        <v>972</v>
      </c>
      <c r="C104" s="86">
        <v>903</v>
      </c>
      <c r="D104" s="87">
        <v>314</v>
      </c>
      <c r="E104" s="88">
        <v>7950002</v>
      </c>
      <c r="F104" s="86">
        <v>500</v>
      </c>
      <c r="G104" s="57">
        <v>7377.1</v>
      </c>
      <c r="H104" s="57">
        <v>0</v>
      </c>
      <c r="I104" s="58">
        <v>0</v>
      </c>
      <c r="J104" s="96"/>
      <c r="K104" s="96"/>
    </row>
    <row r="105" spans="1:11" ht="28.5">
      <c r="A105" s="59">
        <v>5</v>
      </c>
      <c r="B105" s="60" t="s">
        <v>1156</v>
      </c>
      <c r="C105" s="89">
        <v>904</v>
      </c>
      <c r="D105" s="90">
        <v>0</v>
      </c>
      <c r="E105" s="91">
        <v>0</v>
      </c>
      <c r="F105" s="89">
        <v>0</v>
      </c>
      <c r="G105" s="64">
        <v>313324.10587</v>
      </c>
      <c r="H105" s="64">
        <v>91876.128</v>
      </c>
      <c r="I105" s="65">
        <v>11546.56</v>
      </c>
      <c r="J105" s="96"/>
      <c r="K105" s="96"/>
    </row>
    <row r="106" spans="1:11" ht="60">
      <c r="A106" s="52"/>
      <c r="B106" s="53" t="s">
        <v>968</v>
      </c>
      <c r="C106" s="86">
        <v>904</v>
      </c>
      <c r="D106" s="87">
        <v>104</v>
      </c>
      <c r="E106" s="88">
        <v>0</v>
      </c>
      <c r="F106" s="86">
        <v>0</v>
      </c>
      <c r="G106" s="57">
        <v>62187</v>
      </c>
      <c r="H106" s="57">
        <v>41312</v>
      </c>
      <c r="I106" s="58">
        <v>0</v>
      </c>
      <c r="J106" s="96"/>
      <c r="K106" s="96"/>
    </row>
    <row r="107" spans="1:11" ht="30">
      <c r="A107" s="52"/>
      <c r="B107" s="53" t="s">
        <v>969</v>
      </c>
      <c r="C107" s="86">
        <v>904</v>
      </c>
      <c r="D107" s="87">
        <v>104</v>
      </c>
      <c r="E107" s="88">
        <v>20000</v>
      </c>
      <c r="F107" s="86">
        <v>0</v>
      </c>
      <c r="G107" s="57">
        <v>62187</v>
      </c>
      <c r="H107" s="57">
        <v>41312</v>
      </c>
      <c r="I107" s="58">
        <v>0</v>
      </c>
      <c r="J107" s="96"/>
      <c r="K107" s="96"/>
    </row>
    <row r="108" spans="1:11" ht="15">
      <c r="A108" s="52"/>
      <c r="B108" s="53" t="s">
        <v>970</v>
      </c>
      <c r="C108" s="86">
        <v>904</v>
      </c>
      <c r="D108" s="87">
        <v>104</v>
      </c>
      <c r="E108" s="88">
        <v>20400</v>
      </c>
      <c r="F108" s="86">
        <v>0</v>
      </c>
      <c r="G108" s="57">
        <v>62187</v>
      </c>
      <c r="H108" s="57">
        <v>41312</v>
      </c>
      <c r="I108" s="58">
        <v>0</v>
      </c>
      <c r="J108" s="96"/>
      <c r="K108" s="96"/>
    </row>
    <row r="109" spans="1:11" ht="30">
      <c r="A109" s="52"/>
      <c r="B109" s="53" t="s">
        <v>972</v>
      </c>
      <c r="C109" s="86">
        <v>904</v>
      </c>
      <c r="D109" s="87">
        <v>104</v>
      </c>
      <c r="E109" s="88">
        <v>20400</v>
      </c>
      <c r="F109" s="86">
        <v>500</v>
      </c>
      <c r="G109" s="57">
        <v>62187</v>
      </c>
      <c r="H109" s="57">
        <v>41312</v>
      </c>
      <c r="I109" s="58">
        <v>0</v>
      </c>
      <c r="J109" s="96"/>
      <c r="K109" s="96"/>
    </row>
    <row r="110" spans="1:11" ht="15">
      <c r="A110" s="52"/>
      <c r="B110" s="53" t="s">
        <v>963</v>
      </c>
      <c r="C110" s="86">
        <v>904</v>
      </c>
      <c r="D110" s="87">
        <v>113</v>
      </c>
      <c r="E110" s="88">
        <v>0</v>
      </c>
      <c r="F110" s="86">
        <v>0</v>
      </c>
      <c r="G110" s="57">
        <v>206495.15002</v>
      </c>
      <c r="H110" s="57">
        <v>50564.128</v>
      </c>
      <c r="I110" s="58">
        <v>11546.56</v>
      </c>
      <c r="J110" s="96"/>
      <c r="K110" s="96"/>
    </row>
    <row r="111" spans="1:11" ht="45">
      <c r="A111" s="52"/>
      <c r="B111" s="53" t="s">
        <v>964</v>
      </c>
      <c r="C111" s="86">
        <v>904</v>
      </c>
      <c r="D111" s="87">
        <v>113</v>
      </c>
      <c r="E111" s="88">
        <v>920000</v>
      </c>
      <c r="F111" s="86">
        <v>0</v>
      </c>
      <c r="G111" s="57">
        <v>11292.433509999999</v>
      </c>
      <c r="H111" s="57">
        <v>0</v>
      </c>
      <c r="I111" s="58">
        <v>0</v>
      </c>
      <c r="J111" s="96"/>
      <c r="K111" s="96"/>
    </row>
    <row r="112" spans="1:11" ht="15">
      <c r="A112" s="52"/>
      <c r="B112" s="53" t="s">
        <v>965</v>
      </c>
      <c r="C112" s="86">
        <v>904</v>
      </c>
      <c r="D112" s="87">
        <v>113</v>
      </c>
      <c r="E112" s="88">
        <v>920300</v>
      </c>
      <c r="F112" s="86">
        <v>0</v>
      </c>
      <c r="G112" s="57">
        <v>11292.433509999999</v>
      </c>
      <c r="H112" s="57">
        <v>0</v>
      </c>
      <c r="I112" s="58">
        <v>0</v>
      </c>
      <c r="J112" s="96"/>
      <c r="K112" s="96"/>
    </row>
    <row r="113" spans="1:11" ht="30">
      <c r="A113" s="52"/>
      <c r="B113" s="53" t="s">
        <v>972</v>
      </c>
      <c r="C113" s="86">
        <v>904</v>
      </c>
      <c r="D113" s="87">
        <v>113</v>
      </c>
      <c r="E113" s="88">
        <v>920300</v>
      </c>
      <c r="F113" s="86">
        <v>500</v>
      </c>
      <c r="G113" s="57">
        <v>11292.433509999999</v>
      </c>
      <c r="H113" s="57">
        <v>0</v>
      </c>
      <c r="I113" s="58">
        <v>0</v>
      </c>
      <c r="J113" s="96"/>
      <c r="K113" s="96"/>
    </row>
    <row r="114" spans="1:11" ht="30">
      <c r="A114" s="52"/>
      <c r="B114" s="53" t="s">
        <v>912</v>
      </c>
      <c r="C114" s="86">
        <v>904</v>
      </c>
      <c r="D114" s="87">
        <v>113</v>
      </c>
      <c r="E114" s="88">
        <v>930000</v>
      </c>
      <c r="F114" s="86">
        <v>0</v>
      </c>
      <c r="G114" s="57">
        <v>161631.2461</v>
      </c>
      <c r="H114" s="57">
        <v>45241.128</v>
      </c>
      <c r="I114" s="58">
        <v>11546.56</v>
      </c>
      <c r="J114" s="96"/>
      <c r="K114" s="96"/>
    </row>
    <row r="115" spans="1:11" ht="30">
      <c r="A115" s="52"/>
      <c r="B115" s="53" t="s">
        <v>1033</v>
      </c>
      <c r="C115" s="86">
        <v>904</v>
      </c>
      <c r="D115" s="87">
        <v>113</v>
      </c>
      <c r="E115" s="88">
        <v>939900</v>
      </c>
      <c r="F115" s="86">
        <v>0</v>
      </c>
      <c r="G115" s="57">
        <v>161631.2461</v>
      </c>
      <c r="H115" s="57">
        <v>45241.128</v>
      </c>
      <c r="I115" s="58">
        <v>11546.56</v>
      </c>
      <c r="J115" s="96"/>
      <c r="K115" s="96"/>
    </row>
    <row r="116" spans="1:11" ht="30">
      <c r="A116" s="52"/>
      <c r="B116" s="53" t="s">
        <v>913</v>
      </c>
      <c r="C116" s="86">
        <v>904</v>
      </c>
      <c r="D116" s="87">
        <v>113</v>
      </c>
      <c r="E116" s="88">
        <v>939906</v>
      </c>
      <c r="F116" s="86">
        <v>0</v>
      </c>
      <c r="G116" s="57">
        <v>135677.94669</v>
      </c>
      <c r="H116" s="57">
        <v>31699.128</v>
      </c>
      <c r="I116" s="58">
        <v>11546.56</v>
      </c>
      <c r="J116" s="96"/>
      <c r="K116" s="96"/>
    </row>
    <row r="117" spans="1:11" ht="30">
      <c r="A117" s="52"/>
      <c r="B117" s="53" t="s">
        <v>1034</v>
      </c>
      <c r="C117" s="86">
        <v>904</v>
      </c>
      <c r="D117" s="87">
        <v>113</v>
      </c>
      <c r="E117" s="88">
        <v>939906</v>
      </c>
      <c r="F117" s="86">
        <v>1</v>
      </c>
      <c r="G117" s="57">
        <v>135677.94669</v>
      </c>
      <c r="H117" s="57">
        <v>31699.128</v>
      </c>
      <c r="I117" s="58">
        <v>11546.56</v>
      </c>
      <c r="J117" s="96"/>
      <c r="K117" s="96"/>
    </row>
    <row r="118" spans="1:11" ht="30">
      <c r="A118" s="52"/>
      <c r="B118" s="53" t="s">
        <v>914</v>
      </c>
      <c r="C118" s="86">
        <v>904</v>
      </c>
      <c r="D118" s="87">
        <v>113</v>
      </c>
      <c r="E118" s="88">
        <v>939915</v>
      </c>
      <c r="F118" s="86">
        <v>0</v>
      </c>
      <c r="G118" s="57">
        <v>25953.29941</v>
      </c>
      <c r="H118" s="57">
        <v>13542</v>
      </c>
      <c r="I118" s="58">
        <v>0</v>
      </c>
      <c r="J118" s="96"/>
      <c r="K118" s="96"/>
    </row>
    <row r="119" spans="1:11" ht="30">
      <c r="A119" s="52"/>
      <c r="B119" s="53" t="s">
        <v>1034</v>
      </c>
      <c r="C119" s="86">
        <v>904</v>
      </c>
      <c r="D119" s="87">
        <v>113</v>
      </c>
      <c r="E119" s="88">
        <v>939915</v>
      </c>
      <c r="F119" s="86">
        <v>1</v>
      </c>
      <c r="G119" s="57">
        <v>25953.29941</v>
      </c>
      <c r="H119" s="57">
        <v>13542</v>
      </c>
      <c r="I119" s="58">
        <v>0</v>
      </c>
      <c r="J119" s="96"/>
      <c r="K119" s="96"/>
    </row>
    <row r="120" spans="1:11" ht="30">
      <c r="A120" s="52"/>
      <c r="B120" s="53" t="s">
        <v>915</v>
      </c>
      <c r="C120" s="86">
        <v>904</v>
      </c>
      <c r="D120" s="87">
        <v>113</v>
      </c>
      <c r="E120" s="88">
        <v>4400000</v>
      </c>
      <c r="F120" s="86">
        <v>0</v>
      </c>
      <c r="G120" s="57">
        <v>7621.47041</v>
      </c>
      <c r="H120" s="57">
        <v>5323</v>
      </c>
      <c r="I120" s="58">
        <v>0</v>
      </c>
      <c r="J120" s="96"/>
      <c r="K120" s="96"/>
    </row>
    <row r="121" spans="1:11" ht="30">
      <c r="A121" s="52"/>
      <c r="B121" s="53" t="s">
        <v>1033</v>
      </c>
      <c r="C121" s="86">
        <v>904</v>
      </c>
      <c r="D121" s="87">
        <v>113</v>
      </c>
      <c r="E121" s="88">
        <v>4409900</v>
      </c>
      <c r="F121" s="86">
        <v>0</v>
      </c>
      <c r="G121" s="57">
        <v>7621.47041</v>
      </c>
      <c r="H121" s="57">
        <v>5323</v>
      </c>
      <c r="I121" s="58">
        <v>0</v>
      </c>
      <c r="J121" s="96"/>
      <c r="K121" s="96"/>
    </row>
    <row r="122" spans="1:11" ht="30">
      <c r="A122" s="52"/>
      <c r="B122" s="53" t="s">
        <v>916</v>
      </c>
      <c r="C122" s="86">
        <v>904</v>
      </c>
      <c r="D122" s="87">
        <v>113</v>
      </c>
      <c r="E122" s="88">
        <v>4409918</v>
      </c>
      <c r="F122" s="86">
        <v>0</v>
      </c>
      <c r="G122" s="57">
        <v>7621.47041</v>
      </c>
      <c r="H122" s="57">
        <v>5323</v>
      </c>
      <c r="I122" s="58">
        <v>0</v>
      </c>
      <c r="J122" s="96"/>
      <c r="K122" s="96"/>
    </row>
    <row r="123" spans="1:11" ht="30">
      <c r="A123" s="52"/>
      <c r="B123" s="53" t="s">
        <v>1034</v>
      </c>
      <c r="C123" s="86">
        <v>904</v>
      </c>
      <c r="D123" s="87">
        <v>113</v>
      </c>
      <c r="E123" s="88">
        <v>4409918</v>
      </c>
      <c r="F123" s="86">
        <v>1</v>
      </c>
      <c r="G123" s="57">
        <v>7621.47041</v>
      </c>
      <c r="H123" s="57">
        <v>5323</v>
      </c>
      <c r="I123" s="58">
        <v>0</v>
      </c>
      <c r="J123" s="96"/>
      <c r="K123" s="96"/>
    </row>
    <row r="124" spans="1:11" ht="30">
      <c r="A124" s="52"/>
      <c r="B124" s="53" t="s">
        <v>911</v>
      </c>
      <c r="C124" s="86">
        <v>904</v>
      </c>
      <c r="D124" s="87">
        <v>113</v>
      </c>
      <c r="E124" s="88">
        <v>7950000</v>
      </c>
      <c r="F124" s="86">
        <v>0</v>
      </c>
      <c r="G124" s="57">
        <v>25950</v>
      </c>
      <c r="H124" s="57">
        <v>0</v>
      </c>
      <c r="I124" s="58">
        <v>0</v>
      </c>
      <c r="J124" s="96"/>
      <c r="K124" s="96"/>
    </row>
    <row r="125" spans="1:11" ht="30">
      <c r="A125" s="52"/>
      <c r="B125" s="53" t="s">
        <v>911</v>
      </c>
      <c r="C125" s="86">
        <v>904</v>
      </c>
      <c r="D125" s="87">
        <v>113</v>
      </c>
      <c r="E125" s="88">
        <v>7950000</v>
      </c>
      <c r="F125" s="86">
        <v>0</v>
      </c>
      <c r="G125" s="57">
        <v>25950</v>
      </c>
      <c r="H125" s="57">
        <v>0</v>
      </c>
      <c r="I125" s="58">
        <v>0</v>
      </c>
      <c r="J125" s="96"/>
      <c r="K125" s="96"/>
    </row>
    <row r="126" spans="1:11" ht="75">
      <c r="A126" s="52"/>
      <c r="B126" s="53" t="s">
        <v>1155</v>
      </c>
      <c r="C126" s="86">
        <v>904</v>
      </c>
      <c r="D126" s="87">
        <v>113</v>
      </c>
      <c r="E126" s="88">
        <v>7950035</v>
      </c>
      <c r="F126" s="86">
        <v>0</v>
      </c>
      <c r="G126" s="57">
        <v>14020</v>
      </c>
      <c r="H126" s="57">
        <v>0</v>
      </c>
      <c r="I126" s="58">
        <v>0</v>
      </c>
      <c r="J126" s="96"/>
      <c r="K126" s="96"/>
    </row>
    <row r="127" spans="1:11" ht="30">
      <c r="A127" s="52"/>
      <c r="B127" s="53" t="s">
        <v>972</v>
      </c>
      <c r="C127" s="86">
        <v>904</v>
      </c>
      <c r="D127" s="87">
        <v>113</v>
      </c>
      <c r="E127" s="88">
        <v>7950035</v>
      </c>
      <c r="F127" s="86">
        <v>500</v>
      </c>
      <c r="G127" s="57">
        <v>14020</v>
      </c>
      <c r="H127" s="57">
        <v>0</v>
      </c>
      <c r="I127" s="58">
        <v>0</v>
      </c>
      <c r="J127" s="96"/>
      <c r="K127" s="96"/>
    </row>
    <row r="128" spans="1:11" ht="90">
      <c r="A128" s="52"/>
      <c r="B128" s="53" t="s">
        <v>1158</v>
      </c>
      <c r="C128" s="86">
        <v>904</v>
      </c>
      <c r="D128" s="87">
        <v>113</v>
      </c>
      <c r="E128" s="88">
        <v>7950040</v>
      </c>
      <c r="F128" s="86">
        <v>0</v>
      </c>
      <c r="G128" s="57">
        <v>11830</v>
      </c>
      <c r="H128" s="57">
        <v>0</v>
      </c>
      <c r="I128" s="58">
        <v>0</v>
      </c>
      <c r="J128" s="96"/>
      <c r="K128" s="96"/>
    </row>
    <row r="129" spans="1:11" ht="30">
      <c r="A129" s="52"/>
      <c r="B129" s="53" t="s">
        <v>972</v>
      </c>
      <c r="C129" s="86">
        <v>904</v>
      </c>
      <c r="D129" s="87">
        <v>113</v>
      </c>
      <c r="E129" s="88">
        <v>7950040</v>
      </c>
      <c r="F129" s="86">
        <v>500</v>
      </c>
      <c r="G129" s="57">
        <v>11830</v>
      </c>
      <c r="H129" s="57">
        <v>0</v>
      </c>
      <c r="I129" s="58">
        <v>0</v>
      </c>
      <c r="J129" s="96"/>
      <c r="K129" s="96"/>
    </row>
    <row r="130" spans="1:11" ht="90">
      <c r="A130" s="52"/>
      <c r="B130" s="53" t="s">
        <v>917</v>
      </c>
      <c r="C130" s="86">
        <v>904</v>
      </c>
      <c r="D130" s="87">
        <v>113</v>
      </c>
      <c r="E130" s="88">
        <v>7950047</v>
      </c>
      <c r="F130" s="86">
        <v>0</v>
      </c>
      <c r="G130" s="57">
        <v>100</v>
      </c>
      <c r="H130" s="57">
        <v>0</v>
      </c>
      <c r="I130" s="58">
        <v>0</v>
      </c>
      <c r="J130" s="96"/>
      <c r="K130" s="96"/>
    </row>
    <row r="131" spans="1:11" ht="30">
      <c r="A131" s="52"/>
      <c r="B131" s="53" t="s">
        <v>972</v>
      </c>
      <c r="C131" s="86">
        <v>904</v>
      </c>
      <c r="D131" s="87">
        <v>113</v>
      </c>
      <c r="E131" s="88">
        <v>7950047</v>
      </c>
      <c r="F131" s="86">
        <v>500</v>
      </c>
      <c r="G131" s="57">
        <v>100</v>
      </c>
      <c r="H131" s="57">
        <v>0</v>
      </c>
      <c r="I131" s="58">
        <v>0</v>
      </c>
      <c r="J131" s="96"/>
      <c r="K131" s="96"/>
    </row>
    <row r="132" spans="1:11" ht="15">
      <c r="A132" s="52"/>
      <c r="B132" s="53" t="s">
        <v>1048</v>
      </c>
      <c r="C132" s="86">
        <v>904</v>
      </c>
      <c r="D132" s="87">
        <v>709</v>
      </c>
      <c r="E132" s="88">
        <v>0</v>
      </c>
      <c r="F132" s="86">
        <v>0</v>
      </c>
      <c r="G132" s="57">
        <v>35066.95585</v>
      </c>
      <c r="H132" s="57">
        <v>0</v>
      </c>
      <c r="I132" s="58">
        <v>0</v>
      </c>
      <c r="J132" s="96"/>
      <c r="K132" s="96"/>
    </row>
    <row r="133" spans="1:11" ht="15">
      <c r="A133" s="52"/>
      <c r="B133" s="53" t="s">
        <v>1039</v>
      </c>
      <c r="C133" s="86">
        <v>904</v>
      </c>
      <c r="D133" s="87">
        <v>709</v>
      </c>
      <c r="E133" s="88">
        <v>4360000</v>
      </c>
      <c r="F133" s="86">
        <v>0</v>
      </c>
      <c r="G133" s="57">
        <v>29886.955850000002</v>
      </c>
      <c r="H133" s="57">
        <v>0</v>
      </c>
      <c r="I133" s="58">
        <v>0</v>
      </c>
      <c r="J133" s="96"/>
      <c r="K133" s="96"/>
    </row>
    <row r="134" spans="1:11" ht="30">
      <c r="A134" s="52"/>
      <c r="B134" s="53" t="s">
        <v>918</v>
      </c>
      <c r="C134" s="86">
        <v>904</v>
      </c>
      <c r="D134" s="87">
        <v>709</v>
      </c>
      <c r="E134" s="88">
        <v>4361000</v>
      </c>
      <c r="F134" s="86">
        <v>0</v>
      </c>
      <c r="G134" s="57">
        <v>29886.955850000002</v>
      </c>
      <c r="H134" s="57">
        <v>0</v>
      </c>
      <c r="I134" s="58">
        <v>0</v>
      </c>
      <c r="J134" s="96"/>
      <c r="K134" s="96"/>
    </row>
    <row r="135" spans="1:11" ht="45">
      <c r="A135" s="52"/>
      <c r="B135" s="53" t="s">
        <v>919</v>
      </c>
      <c r="C135" s="86">
        <v>904</v>
      </c>
      <c r="D135" s="87">
        <v>709</v>
      </c>
      <c r="E135" s="88">
        <v>4361002</v>
      </c>
      <c r="F135" s="86">
        <v>0</v>
      </c>
      <c r="G135" s="57">
        <v>29886.955850000002</v>
      </c>
      <c r="H135" s="57">
        <v>0</v>
      </c>
      <c r="I135" s="58">
        <v>0</v>
      </c>
      <c r="J135" s="96"/>
      <c r="K135" s="96"/>
    </row>
    <row r="136" spans="1:11" ht="15">
      <c r="A136" s="52"/>
      <c r="B136" s="53" t="s">
        <v>966</v>
      </c>
      <c r="C136" s="86">
        <v>904</v>
      </c>
      <c r="D136" s="87">
        <v>709</v>
      </c>
      <c r="E136" s="88">
        <v>4361002</v>
      </c>
      <c r="F136" s="86">
        <v>18</v>
      </c>
      <c r="G136" s="57">
        <v>29886.955850000002</v>
      </c>
      <c r="H136" s="57">
        <v>0</v>
      </c>
      <c r="I136" s="58">
        <v>0</v>
      </c>
      <c r="J136" s="96"/>
      <c r="K136" s="96"/>
    </row>
    <row r="137" spans="1:11" ht="30">
      <c r="A137" s="52"/>
      <c r="B137" s="53" t="s">
        <v>911</v>
      </c>
      <c r="C137" s="86">
        <v>904</v>
      </c>
      <c r="D137" s="87">
        <v>709</v>
      </c>
      <c r="E137" s="88">
        <v>7950000</v>
      </c>
      <c r="F137" s="86">
        <v>0</v>
      </c>
      <c r="G137" s="57">
        <v>5180</v>
      </c>
      <c r="H137" s="57">
        <v>0</v>
      </c>
      <c r="I137" s="58">
        <v>0</v>
      </c>
      <c r="J137" s="96"/>
      <c r="K137" s="96"/>
    </row>
    <row r="138" spans="1:11" ht="30">
      <c r="A138" s="52"/>
      <c r="B138" s="53" t="s">
        <v>911</v>
      </c>
      <c r="C138" s="86">
        <v>904</v>
      </c>
      <c r="D138" s="87">
        <v>709</v>
      </c>
      <c r="E138" s="88">
        <v>7950000</v>
      </c>
      <c r="F138" s="86">
        <v>0</v>
      </c>
      <c r="G138" s="57">
        <v>5180</v>
      </c>
      <c r="H138" s="57">
        <v>0</v>
      </c>
      <c r="I138" s="58">
        <v>0</v>
      </c>
      <c r="J138" s="96"/>
      <c r="K138" s="96"/>
    </row>
    <row r="139" spans="1:11" ht="75">
      <c r="A139" s="52"/>
      <c r="B139" s="53" t="s">
        <v>1155</v>
      </c>
      <c r="C139" s="86">
        <v>904</v>
      </c>
      <c r="D139" s="87">
        <v>709</v>
      </c>
      <c r="E139" s="88">
        <v>7950035</v>
      </c>
      <c r="F139" s="86">
        <v>0</v>
      </c>
      <c r="G139" s="57">
        <v>5180</v>
      </c>
      <c r="H139" s="57">
        <v>0</v>
      </c>
      <c r="I139" s="58">
        <v>0</v>
      </c>
      <c r="J139" s="96"/>
      <c r="K139" s="96"/>
    </row>
    <row r="140" spans="1:11" ht="30">
      <c r="A140" s="52"/>
      <c r="B140" s="53" t="s">
        <v>972</v>
      </c>
      <c r="C140" s="86">
        <v>904</v>
      </c>
      <c r="D140" s="87">
        <v>709</v>
      </c>
      <c r="E140" s="88">
        <v>7950035</v>
      </c>
      <c r="F140" s="86">
        <v>500</v>
      </c>
      <c r="G140" s="57">
        <v>5180</v>
      </c>
      <c r="H140" s="57">
        <v>0</v>
      </c>
      <c r="I140" s="58">
        <v>0</v>
      </c>
      <c r="J140" s="96"/>
      <c r="K140" s="96"/>
    </row>
    <row r="141" spans="1:11" ht="30">
      <c r="A141" s="52"/>
      <c r="B141" s="53" t="s">
        <v>870</v>
      </c>
      <c r="C141" s="86">
        <v>904</v>
      </c>
      <c r="D141" s="87">
        <v>804</v>
      </c>
      <c r="E141" s="88">
        <v>0</v>
      </c>
      <c r="F141" s="86">
        <v>0</v>
      </c>
      <c r="G141" s="57">
        <v>1550</v>
      </c>
      <c r="H141" s="57">
        <v>0</v>
      </c>
      <c r="I141" s="58">
        <v>0</v>
      </c>
      <c r="J141" s="96"/>
      <c r="K141" s="96"/>
    </row>
    <row r="142" spans="1:11" ht="30">
      <c r="A142" s="52"/>
      <c r="B142" s="53" t="s">
        <v>911</v>
      </c>
      <c r="C142" s="86">
        <v>904</v>
      </c>
      <c r="D142" s="87">
        <v>804</v>
      </c>
      <c r="E142" s="88">
        <v>7950000</v>
      </c>
      <c r="F142" s="86">
        <v>0</v>
      </c>
      <c r="G142" s="57">
        <v>1550</v>
      </c>
      <c r="H142" s="57">
        <v>0</v>
      </c>
      <c r="I142" s="58">
        <v>0</v>
      </c>
      <c r="J142" s="96"/>
      <c r="K142" s="96"/>
    </row>
    <row r="143" spans="1:11" ht="30">
      <c r="A143" s="52"/>
      <c r="B143" s="53" t="s">
        <v>911</v>
      </c>
      <c r="C143" s="86">
        <v>904</v>
      </c>
      <c r="D143" s="87">
        <v>804</v>
      </c>
      <c r="E143" s="88">
        <v>7950000</v>
      </c>
      <c r="F143" s="86">
        <v>0</v>
      </c>
      <c r="G143" s="57">
        <v>1550</v>
      </c>
      <c r="H143" s="57">
        <v>0</v>
      </c>
      <c r="I143" s="58">
        <v>0</v>
      </c>
      <c r="J143" s="96"/>
      <c r="K143" s="96"/>
    </row>
    <row r="144" spans="1:11" ht="75">
      <c r="A144" s="52"/>
      <c r="B144" s="53" t="s">
        <v>1155</v>
      </c>
      <c r="C144" s="86">
        <v>904</v>
      </c>
      <c r="D144" s="87">
        <v>804</v>
      </c>
      <c r="E144" s="88">
        <v>7950035</v>
      </c>
      <c r="F144" s="86">
        <v>0</v>
      </c>
      <c r="G144" s="57">
        <v>1550</v>
      </c>
      <c r="H144" s="57">
        <v>0</v>
      </c>
      <c r="I144" s="58">
        <v>0</v>
      </c>
      <c r="J144" s="96"/>
      <c r="K144" s="96"/>
    </row>
    <row r="145" spans="1:11" ht="30">
      <c r="A145" s="52"/>
      <c r="B145" s="53" t="s">
        <v>972</v>
      </c>
      <c r="C145" s="86">
        <v>904</v>
      </c>
      <c r="D145" s="87">
        <v>804</v>
      </c>
      <c r="E145" s="88">
        <v>7950035</v>
      </c>
      <c r="F145" s="86">
        <v>500</v>
      </c>
      <c r="G145" s="57">
        <v>1550</v>
      </c>
      <c r="H145" s="57">
        <v>0</v>
      </c>
      <c r="I145" s="58">
        <v>0</v>
      </c>
      <c r="J145" s="96"/>
      <c r="K145" s="96"/>
    </row>
    <row r="146" spans="1:11" ht="15">
      <c r="A146" s="52"/>
      <c r="B146" s="53" t="s">
        <v>1061</v>
      </c>
      <c r="C146" s="86">
        <v>904</v>
      </c>
      <c r="D146" s="87">
        <v>909</v>
      </c>
      <c r="E146" s="88">
        <v>0</v>
      </c>
      <c r="F146" s="86">
        <v>0</v>
      </c>
      <c r="G146" s="57">
        <v>6275</v>
      </c>
      <c r="H146" s="57">
        <v>0</v>
      </c>
      <c r="I146" s="58">
        <v>0</v>
      </c>
      <c r="J146" s="96"/>
      <c r="K146" s="96"/>
    </row>
    <row r="147" spans="1:11" ht="30">
      <c r="A147" s="52"/>
      <c r="B147" s="53" t="s">
        <v>911</v>
      </c>
      <c r="C147" s="86">
        <v>904</v>
      </c>
      <c r="D147" s="87">
        <v>909</v>
      </c>
      <c r="E147" s="88">
        <v>7950000</v>
      </c>
      <c r="F147" s="86">
        <v>0</v>
      </c>
      <c r="G147" s="57">
        <v>6275</v>
      </c>
      <c r="H147" s="57">
        <v>0</v>
      </c>
      <c r="I147" s="58">
        <v>0</v>
      </c>
      <c r="J147" s="96"/>
      <c r="K147" s="96"/>
    </row>
    <row r="148" spans="1:11" ht="30">
      <c r="A148" s="52"/>
      <c r="B148" s="53" t="s">
        <v>911</v>
      </c>
      <c r="C148" s="86">
        <v>904</v>
      </c>
      <c r="D148" s="87">
        <v>909</v>
      </c>
      <c r="E148" s="88">
        <v>7950000</v>
      </c>
      <c r="F148" s="86">
        <v>0</v>
      </c>
      <c r="G148" s="57">
        <v>6275</v>
      </c>
      <c r="H148" s="57">
        <v>0</v>
      </c>
      <c r="I148" s="58">
        <v>0</v>
      </c>
      <c r="J148" s="96"/>
      <c r="K148" s="96"/>
    </row>
    <row r="149" spans="1:11" ht="75">
      <c r="A149" s="52"/>
      <c r="B149" s="53" t="s">
        <v>1155</v>
      </c>
      <c r="C149" s="86">
        <v>904</v>
      </c>
      <c r="D149" s="87">
        <v>909</v>
      </c>
      <c r="E149" s="88">
        <v>7950035</v>
      </c>
      <c r="F149" s="86">
        <v>0</v>
      </c>
      <c r="G149" s="57">
        <v>6275</v>
      </c>
      <c r="H149" s="57">
        <v>0</v>
      </c>
      <c r="I149" s="58">
        <v>0</v>
      </c>
      <c r="J149" s="96"/>
      <c r="K149" s="96"/>
    </row>
    <row r="150" spans="1:11" ht="30">
      <c r="A150" s="52"/>
      <c r="B150" s="53" t="s">
        <v>972</v>
      </c>
      <c r="C150" s="86">
        <v>904</v>
      </c>
      <c r="D150" s="87">
        <v>909</v>
      </c>
      <c r="E150" s="88">
        <v>7950035</v>
      </c>
      <c r="F150" s="86">
        <v>500</v>
      </c>
      <c r="G150" s="57">
        <v>6275</v>
      </c>
      <c r="H150" s="57">
        <v>0</v>
      </c>
      <c r="I150" s="58">
        <v>0</v>
      </c>
      <c r="J150" s="96"/>
      <c r="K150" s="96"/>
    </row>
    <row r="151" spans="1:11" ht="15">
      <c r="A151" s="52"/>
      <c r="B151" s="53" t="s">
        <v>876</v>
      </c>
      <c r="C151" s="86">
        <v>904</v>
      </c>
      <c r="D151" s="87">
        <v>1006</v>
      </c>
      <c r="E151" s="88">
        <v>0</v>
      </c>
      <c r="F151" s="86">
        <v>0</v>
      </c>
      <c r="G151" s="57">
        <v>1750</v>
      </c>
      <c r="H151" s="57">
        <v>0</v>
      </c>
      <c r="I151" s="58">
        <v>0</v>
      </c>
      <c r="J151" s="96"/>
      <c r="K151" s="96"/>
    </row>
    <row r="152" spans="1:11" ht="30">
      <c r="A152" s="52"/>
      <c r="B152" s="53" t="s">
        <v>911</v>
      </c>
      <c r="C152" s="86">
        <v>904</v>
      </c>
      <c r="D152" s="87">
        <v>1006</v>
      </c>
      <c r="E152" s="88">
        <v>7950000</v>
      </c>
      <c r="F152" s="86">
        <v>0</v>
      </c>
      <c r="G152" s="57">
        <v>1750</v>
      </c>
      <c r="H152" s="57">
        <v>0</v>
      </c>
      <c r="I152" s="58">
        <v>0</v>
      </c>
      <c r="J152" s="96"/>
      <c r="K152" s="96"/>
    </row>
    <row r="153" spans="1:11" ht="30">
      <c r="A153" s="52"/>
      <c r="B153" s="53" t="s">
        <v>911</v>
      </c>
      <c r="C153" s="86">
        <v>904</v>
      </c>
      <c r="D153" s="87">
        <v>1006</v>
      </c>
      <c r="E153" s="88">
        <v>7950000</v>
      </c>
      <c r="F153" s="86">
        <v>0</v>
      </c>
      <c r="G153" s="57">
        <v>1750</v>
      </c>
      <c r="H153" s="57">
        <v>0</v>
      </c>
      <c r="I153" s="58">
        <v>0</v>
      </c>
      <c r="J153" s="96"/>
      <c r="K153" s="96"/>
    </row>
    <row r="154" spans="1:11" ht="75">
      <c r="A154" s="52"/>
      <c r="B154" s="53" t="s">
        <v>1155</v>
      </c>
      <c r="C154" s="86">
        <v>904</v>
      </c>
      <c r="D154" s="87">
        <v>1006</v>
      </c>
      <c r="E154" s="88">
        <v>7950035</v>
      </c>
      <c r="F154" s="86">
        <v>0</v>
      </c>
      <c r="G154" s="57">
        <v>1750</v>
      </c>
      <c r="H154" s="57">
        <v>0</v>
      </c>
      <c r="I154" s="58">
        <v>0</v>
      </c>
      <c r="J154" s="96"/>
      <c r="K154" s="96"/>
    </row>
    <row r="155" spans="1:11" ht="30">
      <c r="A155" s="52"/>
      <c r="B155" s="53" t="s">
        <v>972</v>
      </c>
      <c r="C155" s="86">
        <v>904</v>
      </c>
      <c r="D155" s="87">
        <v>1006</v>
      </c>
      <c r="E155" s="88">
        <v>7950035</v>
      </c>
      <c r="F155" s="86">
        <v>500</v>
      </c>
      <c r="G155" s="57">
        <v>1750</v>
      </c>
      <c r="H155" s="57">
        <v>0</v>
      </c>
      <c r="I155" s="58">
        <v>0</v>
      </c>
      <c r="J155" s="96"/>
      <c r="K155" s="96"/>
    </row>
    <row r="156" spans="1:11" ht="42.75">
      <c r="A156" s="59">
        <v>6</v>
      </c>
      <c r="B156" s="60" t="s">
        <v>974</v>
      </c>
      <c r="C156" s="89">
        <v>905</v>
      </c>
      <c r="D156" s="90">
        <v>0</v>
      </c>
      <c r="E156" s="91">
        <v>0</v>
      </c>
      <c r="F156" s="89">
        <v>0</v>
      </c>
      <c r="G156" s="64">
        <v>5302797.56876</v>
      </c>
      <c r="H156" s="64">
        <v>343051.0150699999</v>
      </c>
      <c r="I156" s="65">
        <v>21000.33234</v>
      </c>
      <c r="J156" s="96"/>
      <c r="K156" s="96"/>
    </row>
    <row r="157" spans="1:11" ht="60">
      <c r="A157" s="52"/>
      <c r="B157" s="53" t="s">
        <v>968</v>
      </c>
      <c r="C157" s="86">
        <v>905</v>
      </c>
      <c r="D157" s="87">
        <v>104</v>
      </c>
      <c r="E157" s="88">
        <v>0</v>
      </c>
      <c r="F157" s="86">
        <v>0</v>
      </c>
      <c r="G157" s="57">
        <v>82627.33765</v>
      </c>
      <c r="H157" s="57">
        <v>59753.07803999999</v>
      </c>
      <c r="I157" s="58">
        <v>0</v>
      </c>
      <c r="J157" s="96"/>
      <c r="K157" s="96"/>
    </row>
    <row r="158" spans="1:11" ht="30">
      <c r="A158" s="52"/>
      <c r="B158" s="53" t="s">
        <v>969</v>
      </c>
      <c r="C158" s="86">
        <v>905</v>
      </c>
      <c r="D158" s="87">
        <v>104</v>
      </c>
      <c r="E158" s="88">
        <v>20000</v>
      </c>
      <c r="F158" s="86">
        <v>0</v>
      </c>
      <c r="G158" s="57">
        <v>82627.33765</v>
      </c>
      <c r="H158" s="57">
        <v>59753.07803999999</v>
      </c>
      <c r="I158" s="58">
        <v>0</v>
      </c>
      <c r="J158" s="96"/>
      <c r="K158" s="96"/>
    </row>
    <row r="159" spans="1:11" ht="15">
      <c r="A159" s="52"/>
      <c r="B159" s="53" t="s">
        <v>970</v>
      </c>
      <c r="C159" s="86">
        <v>905</v>
      </c>
      <c r="D159" s="87">
        <v>104</v>
      </c>
      <c r="E159" s="88">
        <v>20400</v>
      </c>
      <c r="F159" s="86">
        <v>0</v>
      </c>
      <c r="G159" s="57">
        <v>82627.33765</v>
      </c>
      <c r="H159" s="57">
        <v>59753.07803999999</v>
      </c>
      <c r="I159" s="58">
        <v>0</v>
      </c>
      <c r="J159" s="96"/>
      <c r="K159" s="96"/>
    </row>
    <row r="160" spans="1:11" ht="30">
      <c r="A160" s="52"/>
      <c r="B160" s="53" t="s">
        <v>972</v>
      </c>
      <c r="C160" s="86">
        <v>905</v>
      </c>
      <c r="D160" s="87">
        <v>104</v>
      </c>
      <c r="E160" s="88">
        <v>20400</v>
      </c>
      <c r="F160" s="86">
        <v>500</v>
      </c>
      <c r="G160" s="57">
        <v>55011</v>
      </c>
      <c r="H160" s="57">
        <v>41983</v>
      </c>
      <c r="I160" s="58">
        <v>0</v>
      </c>
      <c r="J160" s="96"/>
      <c r="K160" s="96"/>
    </row>
    <row r="161" spans="1:11" ht="60">
      <c r="A161" s="52"/>
      <c r="B161" s="53" t="s">
        <v>975</v>
      </c>
      <c r="C161" s="86">
        <v>905</v>
      </c>
      <c r="D161" s="87">
        <v>104</v>
      </c>
      <c r="E161" s="88">
        <v>20409</v>
      </c>
      <c r="F161" s="86">
        <v>0</v>
      </c>
      <c r="G161" s="57">
        <v>5248</v>
      </c>
      <c r="H161" s="57">
        <v>3302.32458</v>
      </c>
      <c r="I161" s="58">
        <v>0</v>
      </c>
      <c r="J161" s="96"/>
      <c r="K161" s="96"/>
    </row>
    <row r="162" spans="1:11" ht="30">
      <c r="A162" s="52"/>
      <c r="B162" s="53" t="s">
        <v>972</v>
      </c>
      <c r="C162" s="86">
        <v>905</v>
      </c>
      <c r="D162" s="87">
        <v>104</v>
      </c>
      <c r="E162" s="88">
        <v>20409</v>
      </c>
      <c r="F162" s="86">
        <v>500</v>
      </c>
      <c r="G162" s="57">
        <v>5248</v>
      </c>
      <c r="H162" s="57">
        <v>3302.32458</v>
      </c>
      <c r="I162" s="58">
        <v>0</v>
      </c>
      <c r="J162" s="96"/>
      <c r="K162" s="96"/>
    </row>
    <row r="163" spans="1:11" ht="60">
      <c r="A163" s="52"/>
      <c r="B163" s="53" t="s">
        <v>1028</v>
      </c>
      <c r="C163" s="86">
        <v>905</v>
      </c>
      <c r="D163" s="87">
        <v>104</v>
      </c>
      <c r="E163" s="88">
        <v>20412</v>
      </c>
      <c r="F163" s="86">
        <v>0</v>
      </c>
      <c r="G163" s="57">
        <v>9068</v>
      </c>
      <c r="H163" s="57">
        <v>5314.79905</v>
      </c>
      <c r="I163" s="58">
        <v>0</v>
      </c>
      <c r="J163" s="96"/>
      <c r="K163" s="96"/>
    </row>
    <row r="164" spans="1:11" ht="30">
      <c r="A164" s="52"/>
      <c r="B164" s="53" t="s">
        <v>972</v>
      </c>
      <c r="C164" s="86">
        <v>905</v>
      </c>
      <c r="D164" s="87">
        <v>104</v>
      </c>
      <c r="E164" s="88">
        <v>20412</v>
      </c>
      <c r="F164" s="86">
        <v>500</v>
      </c>
      <c r="G164" s="57">
        <v>9068</v>
      </c>
      <c r="H164" s="57">
        <v>5314.79905</v>
      </c>
      <c r="I164" s="58">
        <v>0</v>
      </c>
      <c r="J164" s="96"/>
      <c r="K164" s="96"/>
    </row>
    <row r="165" spans="1:11" ht="60">
      <c r="A165" s="52"/>
      <c r="B165" s="53" t="s">
        <v>1029</v>
      </c>
      <c r="C165" s="86">
        <v>905</v>
      </c>
      <c r="D165" s="87">
        <v>104</v>
      </c>
      <c r="E165" s="88">
        <v>20419</v>
      </c>
      <c r="F165" s="86">
        <v>0</v>
      </c>
      <c r="G165" s="57">
        <v>11050.33765</v>
      </c>
      <c r="H165" s="57">
        <v>7441.71522</v>
      </c>
      <c r="I165" s="58">
        <v>0</v>
      </c>
      <c r="J165" s="96"/>
      <c r="K165" s="96"/>
    </row>
    <row r="166" spans="1:11" ht="30">
      <c r="A166" s="52"/>
      <c r="B166" s="53" t="s">
        <v>972</v>
      </c>
      <c r="C166" s="86">
        <v>905</v>
      </c>
      <c r="D166" s="87">
        <v>104</v>
      </c>
      <c r="E166" s="88">
        <v>20419</v>
      </c>
      <c r="F166" s="86">
        <v>500</v>
      </c>
      <c r="G166" s="57">
        <v>11050.33765</v>
      </c>
      <c r="H166" s="57">
        <v>7441.71522</v>
      </c>
      <c r="I166" s="58">
        <v>0</v>
      </c>
      <c r="J166" s="96"/>
      <c r="K166" s="96"/>
    </row>
    <row r="167" spans="1:11" ht="60">
      <c r="A167" s="52"/>
      <c r="B167" s="53" t="s">
        <v>1030</v>
      </c>
      <c r="C167" s="86">
        <v>905</v>
      </c>
      <c r="D167" s="87">
        <v>104</v>
      </c>
      <c r="E167" s="88">
        <v>20424</v>
      </c>
      <c r="F167" s="86">
        <v>0</v>
      </c>
      <c r="G167" s="57">
        <v>2250</v>
      </c>
      <c r="H167" s="57">
        <v>1711.23919</v>
      </c>
      <c r="I167" s="58">
        <v>0</v>
      </c>
      <c r="J167" s="96"/>
      <c r="K167" s="96"/>
    </row>
    <row r="168" spans="1:11" ht="30">
      <c r="A168" s="52"/>
      <c r="B168" s="53" t="s">
        <v>972</v>
      </c>
      <c r="C168" s="86">
        <v>905</v>
      </c>
      <c r="D168" s="87">
        <v>104</v>
      </c>
      <c r="E168" s="88">
        <v>20424</v>
      </c>
      <c r="F168" s="86">
        <v>500</v>
      </c>
      <c r="G168" s="57">
        <v>2250</v>
      </c>
      <c r="H168" s="57">
        <v>1711.23919</v>
      </c>
      <c r="I168" s="58">
        <v>0</v>
      </c>
      <c r="J168" s="96"/>
      <c r="K168" s="96"/>
    </row>
    <row r="169" spans="1:11" ht="15">
      <c r="A169" s="52"/>
      <c r="B169" s="53" t="s">
        <v>963</v>
      </c>
      <c r="C169" s="86">
        <v>905</v>
      </c>
      <c r="D169" s="87">
        <v>113</v>
      </c>
      <c r="E169" s="88">
        <v>0</v>
      </c>
      <c r="F169" s="86">
        <v>0</v>
      </c>
      <c r="G169" s="57">
        <v>10203.42816</v>
      </c>
      <c r="H169" s="57">
        <v>6397.5728</v>
      </c>
      <c r="I169" s="58">
        <v>0</v>
      </c>
      <c r="J169" s="96"/>
      <c r="K169" s="96"/>
    </row>
    <row r="170" spans="1:11" ht="30">
      <c r="A170" s="52"/>
      <c r="B170" s="53" t="s">
        <v>912</v>
      </c>
      <c r="C170" s="86">
        <v>905</v>
      </c>
      <c r="D170" s="87">
        <v>113</v>
      </c>
      <c r="E170" s="88">
        <v>930000</v>
      </c>
      <c r="F170" s="86">
        <v>0</v>
      </c>
      <c r="G170" s="57">
        <v>10203.42816</v>
      </c>
      <c r="H170" s="57">
        <v>6397.5728</v>
      </c>
      <c r="I170" s="58">
        <v>0</v>
      </c>
      <c r="J170" s="96"/>
      <c r="K170" s="96"/>
    </row>
    <row r="171" spans="1:11" ht="30">
      <c r="A171" s="52"/>
      <c r="B171" s="53" t="s">
        <v>1033</v>
      </c>
      <c r="C171" s="86">
        <v>905</v>
      </c>
      <c r="D171" s="87">
        <v>113</v>
      </c>
      <c r="E171" s="88">
        <v>939900</v>
      </c>
      <c r="F171" s="86">
        <v>0</v>
      </c>
      <c r="G171" s="57">
        <v>10203.42816</v>
      </c>
      <c r="H171" s="57">
        <v>6397.5728</v>
      </c>
      <c r="I171" s="58">
        <v>0</v>
      </c>
      <c r="J171" s="96"/>
      <c r="K171" s="96"/>
    </row>
    <row r="172" spans="1:11" ht="30">
      <c r="A172" s="52"/>
      <c r="B172" s="53" t="s">
        <v>920</v>
      </c>
      <c r="C172" s="86">
        <v>905</v>
      </c>
      <c r="D172" s="87">
        <v>113</v>
      </c>
      <c r="E172" s="88">
        <v>939905</v>
      </c>
      <c r="F172" s="86">
        <v>0</v>
      </c>
      <c r="G172" s="57">
        <v>10203.42816</v>
      </c>
      <c r="H172" s="57">
        <v>6397.5728</v>
      </c>
      <c r="I172" s="58">
        <v>0</v>
      </c>
      <c r="J172" s="96"/>
      <c r="K172" s="96"/>
    </row>
    <row r="173" spans="1:11" ht="30">
      <c r="A173" s="52"/>
      <c r="B173" s="53" t="s">
        <v>972</v>
      </c>
      <c r="C173" s="86">
        <v>905</v>
      </c>
      <c r="D173" s="87">
        <v>113</v>
      </c>
      <c r="E173" s="88">
        <v>939905</v>
      </c>
      <c r="F173" s="86">
        <v>500</v>
      </c>
      <c r="G173" s="57">
        <v>10203.42816</v>
      </c>
      <c r="H173" s="57">
        <v>6397.5728</v>
      </c>
      <c r="I173" s="58">
        <v>0</v>
      </c>
      <c r="J173" s="96"/>
      <c r="K173" s="96"/>
    </row>
    <row r="174" spans="1:11" ht="45">
      <c r="A174" s="52"/>
      <c r="B174" s="53" t="s">
        <v>863</v>
      </c>
      <c r="C174" s="86">
        <v>905</v>
      </c>
      <c r="D174" s="87">
        <v>314</v>
      </c>
      <c r="E174" s="88">
        <v>0</v>
      </c>
      <c r="F174" s="86">
        <v>0</v>
      </c>
      <c r="G174" s="57">
        <v>1450</v>
      </c>
      <c r="H174" s="57">
        <v>0</v>
      </c>
      <c r="I174" s="58">
        <v>0</v>
      </c>
      <c r="J174" s="96"/>
      <c r="K174" s="96"/>
    </row>
    <row r="175" spans="1:11" ht="30">
      <c r="A175" s="52"/>
      <c r="B175" s="53" t="s">
        <v>911</v>
      </c>
      <c r="C175" s="86">
        <v>905</v>
      </c>
      <c r="D175" s="87">
        <v>314</v>
      </c>
      <c r="E175" s="88">
        <v>7950000</v>
      </c>
      <c r="F175" s="86">
        <v>0</v>
      </c>
      <c r="G175" s="57">
        <v>1450</v>
      </c>
      <c r="H175" s="57">
        <v>0</v>
      </c>
      <c r="I175" s="58">
        <v>0</v>
      </c>
      <c r="J175" s="96"/>
      <c r="K175" s="96"/>
    </row>
    <row r="176" spans="1:11" ht="30">
      <c r="A176" s="52"/>
      <c r="B176" s="53" t="s">
        <v>911</v>
      </c>
      <c r="C176" s="86">
        <v>905</v>
      </c>
      <c r="D176" s="87">
        <v>314</v>
      </c>
      <c r="E176" s="88">
        <v>7950000</v>
      </c>
      <c r="F176" s="86">
        <v>0</v>
      </c>
      <c r="G176" s="57">
        <v>1450</v>
      </c>
      <c r="H176" s="57">
        <v>0</v>
      </c>
      <c r="I176" s="58">
        <v>0</v>
      </c>
      <c r="J176" s="96"/>
      <c r="K176" s="96"/>
    </row>
    <row r="177" spans="1:11" ht="105">
      <c r="A177" s="52"/>
      <c r="B177" s="53" t="s">
        <v>1143</v>
      </c>
      <c r="C177" s="86">
        <v>905</v>
      </c>
      <c r="D177" s="87">
        <v>314</v>
      </c>
      <c r="E177" s="88">
        <v>7950013</v>
      </c>
      <c r="F177" s="86">
        <v>0</v>
      </c>
      <c r="G177" s="57">
        <v>1450</v>
      </c>
      <c r="H177" s="57">
        <v>0</v>
      </c>
      <c r="I177" s="58">
        <v>0</v>
      </c>
      <c r="J177" s="96"/>
      <c r="K177" s="96"/>
    </row>
    <row r="178" spans="1:11" ht="30">
      <c r="A178" s="52"/>
      <c r="B178" s="53" t="s">
        <v>972</v>
      </c>
      <c r="C178" s="86">
        <v>905</v>
      </c>
      <c r="D178" s="87">
        <v>314</v>
      </c>
      <c r="E178" s="88">
        <v>7950013</v>
      </c>
      <c r="F178" s="86">
        <v>500</v>
      </c>
      <c r="G178" s="57">
        <v>1450</v>
      </c>
      <c r="H178" s="57">
        <v>0</v>
      </c>
      <c r="I178" s="58">
        <v>0</v>
      </c>
      <c r="J178" s="96"/>
      <c r="K178" s="96"/>
    </row>
    <row r="179" spans="1:11" ht="15">
      <c r="A179" s="52"/>
      <c r="B179" s="53" t="s">
        <v>1031</v>
      </c>
      <c r="C179" s="86">
        <v>905</v>
      </c>
      <c r="D179" s="87">
        <v>701</v>
      </c>
      <c r="E179" s="88">
        <v>0</v>
      </c>
      <c r="F179" s="86">
        <v>0</v>
      </c>
      <c r="G179" s="57">
        <v>997063.04349</v>
      </c>
      <c r="H179" s="57">
        <v>0</v>
      </c>
      <c r="I179" s="58">
        <v>0</v>
      </c>
      <c r="J179" s="96"/>
      <c r="K179" s="96"/>
    </row>
    <row r="180" spans="1:11" ht="15">
      <c r="A180" s="52"/>
      <c r="B180" s="53" t="s">
        <v>1032</v>
      </c>
      <c r="C180" s="86">
        <v>905</v>
      </c>
      <c r="D180" s="87">
        <v>701</v>
      </c>
      <c r="E180" s="88">
        <v>4200000</v>
      </c>
      <c r="F180" s="86">
        <v>0</v>
      </c>
      <c r="G180" s="57">
        <v>996293.04349</v>
      </c>
      <c r="H180" s="57">
        <v>0</v>
      </c>
      <c r="I180" s="58">
        <v>0</v>
      </c>
      <c r="J180" s="96"/>
      <c r="K180" s="96"/>
    </row>
    <row r="181" spans="1:11" ht="30">
      <c r="A181" s="52"/>
      <c r="B181" s="53" t="s">
        <v>1033</v>
      </c>
      <c r="C181" s="86">
        <v>905</v>
      </c>
      <c r="D181" s="87">
        <v>701</v>
      </c>
      <c r="E181" s="88">
        <v>4209900</v>
      </c>
      <c r="F181" s="86">
        <v>0</v>
      </c>
      <c r="G181" s="57">
        <v>996293.04349</v>
      </c>
      <c r="H181" s="57">
        <v>0</v>
      </c>
      <c r="I181" s="58">
        <v>0</v>
      </c>
      <c r="J181" s="96"/>
      <c r="K181" s="96"/>
    </row>
    <row r="182" spans="1:11" ht="30">
      <c r="A182" s="52"/>
      <c r="B182" s="53" t="s">
        <v>1034</v>
      </c>
      <c r="C182" s="86">
        <v>905</v>
      </c>
      <c r="D182" s="87">
        <v>701</v>
      </c>
      <c r="E182" s="88">
        <v>4209900</v>
      </c>
      <c r="F182" s="86">
        <v>1</v>
      </c>
      <c r="G182" s="57">
        <v>994773.5604900001</v>
      </c>
      <c r="H182" s="57">
        <v>0</v>
      </c>
      <c r="I182" s="58">
        <v>0</v>
      </c>
      <c r="J182" s="96"/>
      <c r="K182" s="96"/>
    </row>
    <row r="183" spans="1:11" ht="105">
      <c r="A183" s="52"/>
      <c r="B183" s="53" t="s">
        <v>206</v>
      </c>
      <c r="C183" s="86">
        <v>905</v>
      </c>
      <c r="D183" s="87">
        <v>701</v>
      </c>
      <c r="E183" s="88">
        <v>4209902</v>
      </c>
      <c r="F183" s="86">
        <v>0</v>
      </c>
      <c r="G183" s="57">
        <v>1519.483</v>
      </c>
      <c r="H183" s="57">
        <v>0</v>
      </c>
      <c r="I183" s="58">
        <v>0</v>
      </c>
      <c r="J183" s="96"/>
      <c r="K183" s="96"/>
    </row>
    <row r="184" spans="1:11" ht="30">
      <c r="A184" s="52"/>
      <c r="B184" s="53" t="s">
        <v>1034</v>
      </c>
      <c r="C184" s="86">
        <v>905</v>
      </c>
      <c r="D184" s="87">
        <v>701</v>
      </c>
      <c r="E184" s="88">
        <v>4209902</v>
      </c>
      <c r="F184" s="86">
        <v>1</v>
      </c>
      <c r="G184" s="57">
        <v>1519.483</v>
      </c>
      <c r="H184" s="57">
        <v>0</v>
      </c>
      <c r="I184" s="58">
        <v>0</v>
      </c>
      <c r="J184" s="96"/>
      <c r="K184" s="96"/>
    </row>
    <row r="185" spans="1:11" ht="30">
      <c r="A185" s="52"/>
      <c r="B185" s="53" t="s">
        <v>911</v>
      </c>
      <c r="C185" s="86">
        <v>905</v>
      </c>
      <c r="D185" s="87">
        <v>701</v>
      </c>
      <c r="E185" s="88">
        <v>7950000</v>
      </c>
      <c r="F185" s="86">
        <v>0</v>
      </c>
      <c r="G185" s="57">
        <v>770</v>
      </c>
      <c r="H185" s="57">
        <v>0</v>
      </c>
      <c r="I185" s="58">
        <v>0</v>
      </c>
      <c r="J185" s="96"/>
      <c r="K185" s="96"/>
    </row>
    <row r="186" spans="1:11" ht="30">
      <c r="A186" s="52"/>
      <c r="B186" s="53" t="s">
        <v>911</v>
      </c>
      <c r="C186" s="86">
        <v>905</v>
      </c>
      <c r="D186" s="87">
        <v>701</v>
      </c>
      <c r="E186" s="88">
        <v>7950000</v>
      </c>
      <c r="F186" s="86">
        <v>0</v>
      </c>
      <c r="G186" s="57">
        <v>770</v>
      </c>
      <c r="H186" s="57">
        <v>0</v>
      </c>
      <c r="I186" s="58">
        <v>0</v>
      </c>
      <c r="J186" s="96"/>
      <c r="K186" s="96"/>
    </row>
    <row r="187" spans="1:11" ht="90">
      <c r="A187" s="52"/>
      <c r="B187" s="53" t="s">
        <v>917</v>
      </c>
      <c r="C187" s="86">
        <v>905</v>
      </c>
      <c r="D187" s="87">
        <v>701</v>
      </c>
      <c r="E187" s="88">
        <v>7950047</v>
      </c>
      <c r="F187" s="86">
        <v>0</v>
      </c>
      <c r="G187" s="57">
        <v>770</v>
      </c>
      <c r="H187" s="57">
        <v>0</v>
      </c>
      <c r="I187" s="58">
        <v>0</v>
      </c>
      <c r="J187" s="96"/>
      <c r="K187" s="96"/>
    </row>
    <row r="188" spans="1:11" ht="30">
      <c r="A188" s="52"/>
      <c r="B188" s="53" t="s">
        <v>972</v>
      </c>
      <c r="C188" s="86">
        <v>905</v>
      </c>
      <c r="D188" s="87">
        <v>701</v>
      </c>
      <c r="E188" s="88">
        <v>7950047</v>
      </c>
      <c r="F188" s="86">
        <v>500</v>
      </c>
      <c r="G188" s="57">
        <v>770</v>
      </c>
      <c r="H188" s="57">
        <v>0</v>
      </c>
      <c r="I188" s="58">
        <v>0</v>
      </c>
      <c r="J188" s="96"/>
      <c r="K188" s="96"/>
    </row>
    <row r="189" spans="1:11" ht="15">
      <c r="A189" s="52"/>
      <c r="B189" s="53" t="s">
        <v>1035</v>
      </c>
      <c r="C189" s="86">
        <v>905</v>
      </c>
      <c r="D189" s="87">
        <v>702</v>
      </c>
      <c r="E189" s="88">
        <v>0</v>
      </c>
      <c r="F189" s="86">
        <v>0</v>
      </c>
      <c r="G189" s="57">
        <v>1723611.34799</v>
      </c>
      <c r="H189" s="57">
        <v>104039.04447</v>
      </c>
      <c r="I189" s="58">
        <v>13636.66</v>
      </c>
      <c r="J189" s="96"/>
      <c r="K189" s="96"/>
    </row>
    <row r="190" spans="1:11" ht="30">
      <c r="A190" s="52"/>
      <c r="B190" s="53" t="s">
        <v>1036</v>
      </c>
      <c r="C190" s="86">
        <v>905</v>
      </c>
      <c r="D190" s="87">
        <v>702</v>
      </c>
      <c r="E190" s="88">
        <v>4210000</v>
      </c>
      <c r="F190" s="86">
        <v>0</v>
      </c>
      <c r="G190" s="57">
        <v>1242759.76652</v>
      </c>
      <c r="H190" s="57">
        <v>0</v>
      </c>
      <c r="I190" s="58">
        <v>0</v>
      </c>
      <c r="J190" s="96"/>
      <c r="K190" s="96"/>
    </row>
    <row r="191" spans="1:11" ht="30">
      <c r="A191" s="52"/>
      <c r="B191" s="53" t="s">
        <v>1033</v>
      </c>
      <c r="C191" s="86">
        <v>905</v>
      </c>
      <c r="D191" s="87">
        <v>702</v>
      </c>
      <c r="E191" s="88">
        <v>4219900</v>
      </c>
      <c r="F191" s="86">
        <v>0</v>
      </c>
      <c r="G191" s="57">
        <v>1242759.76652</v>
      </c>
      <c r="H191" s="57">
        <v>0</v>
      </c>
      <c r="I191" s="58">
        <v>0</v>
      </c>
      <c r="J191" s="96"/>
      <c r="K191" s="96"/>
    </row>
    <row r="192" spans="1:11" ht="30">
      <c r="A192" s="52"/>
      <c r="B192" s="53" t="s">
        <v>1034</v>
      </c>
      <c r="C192" s="86">
        <v>905</v>
      </c>
      <c r="D192" s="87">
        <v>702</v>
      </c>
      <c r="E192" s="88">
        <v>4219900</v>
      </c>
      <c r="F192" s="86">
        <v>1</v>
      </c>
      <c r="G192" s="57">
        <v>278420.76652</v>
      </c>
      <c r="H192" s="57">
        <v>0</v>
      </c>
      <c r="I192" s="58">
        <v>0</v>
      </c>
      <c r="J192" s="96"/>
      <c r="K192" s="96"/>
    </row>
    <row r="193" spans="1:11" ht="105">
      <c r="A193" s="52"/>
      <c r="B193" s="53" t="s">
        <v>207</v>
      </c>
      <c r="C193" s="86">
        <v>905</v>
      </c>
      <c r="D193" s="87">
        <v>702</v>
      </c>
      <c r="E193" s="88">
        <v>4219902</v>
      </c>
      <c r="F193" s="86">
        <v>0</v>
      </c>
      <c r="G193" s="57">
        <v>964339</v>
      </c>
      <c r="H193" s="57">
        <v>0</v>
      </c>
      <c r="I193" s="58">
        <v>0</v>
      </c>
      <c r="J193" s="96"/>
      <c r="K193" s="96"/>
    </row>
    <row r="194" spans="1:11" ht="30">
      <c r="A194" s="52"/>
      <c r="B194" s="53" t="s">
        <v>1034</v>
      </c>
      <c r="C194" s="86">
        <v>905</v>
      </c>
      <c r="D194" s="87">
        <v>702</v>
      </c>
      <c r="E194" s="88">
        <v>4219902</v>
      </c>
      <c r="F194" s="86">
        <v>1</v>
      </c>
      <c r="G194" s="57">
        <v>964339</v>
      </c>
      <c r="H194" s="57">
        <v>0</v>
      </c>
      <c r="I194" s="58">
        <v>0</v>
      </c>
      <c r="J194" s="96"/>
      <c r="K194" s="96"/>
    </row>
    <row r="195" spans="1:11" ht="15">
      <c r="A195" s="52"/>
      <c r="B195" s="53" t="s">
        <v>1037</v>
      </c>
      <c r="C195" s="86">
        <v>905</v>
      </c>
      <c r="D195" s="87">
        <v>702</v>
      </c>
      <c r="E195" s="88">
        <v>4230000</v>
      </c>
      <c r="F195" s="86">
        <v>0</v>
      </c>
      <c r="G195" s="57">
        <v>259430.38147</v>
      </c>
      <c r="H195" s="57">
        <v>0</v>
      </c>
      <c r="I195" s="58">
        <v>0</v>
      </c>
      <c r="J195" s="96"/>
      <c r="K195" s="96"/>
    </row>
    <row r="196" spans="1:11" ht="30">
      <c r="A196" s="52"/>
      <c r="B196" s="53" t="s">
        <v>1033</v>
      </c>
      <c r="C196" s="86">
        <v>905</v>
      </c>
      <c r="D196" s="87">
        <v>702</v>
      </c>
      <c r="E196" s="88">
        <v>4239900</v>
      </c>
      <c r="F196" s="86">
        <v>0</v>
      </c>
      <c r="G196" s="57">
        <v>259430.38147</v>
      </c>
      <c r="H196" s="57">
        <v>0</v>
      </c>
      <c r="I196" s="58">
        <v>0</v>
      </c>
      <c r="J196" s="96"/>
      <c r="K196" s="96"/>
    </row>
    <row r="197" spans="1:11" ht="30">
      <c r="A197" s="52"/>
      <c r="B197" s="53" t="s">
        <v>921</v>
      </c>
      <c r="C197" s="86">
        <v>905</v>
      </c>
      <c r="D197" s="87">
        <v>702</v>
      </c>
      <c r="E197" s="88">
        <v>4239901</v>
      </c>
      <c r="F197" s="86">
        <v>0</v>
      </c>
      <c r="G197" s="57">
        <v>101633.09727</v>
      </c>
      <c r="H197" s="57">
        <v>0</v>
      </c>
      <c r="I197" s="58">
        <v>0</v>
      </c>
      <c r="J197" s="96"/>
      <c r="K197" s="96"/>
    </row>
    <row r="198" spans="1:11" ht="30">
      <c r="A198" s="52"/>
      <c r="B198" s="53" t="s">
        <v>1034</v>
      </c>
      <c r="C198" s="86">
        <v>905</v>
      </c>
      <c r="D198" s="87">
        <v>702</v>
      </c>
      <c r="E198" s="88">
        <v>4239901</v>
      </c>
      <c r="F198" s="86">
        <v>1</v>
      </c>
      <c r="G198" s="57">
        <v>101633.09727</v>
      </c>
      <c r="H198" s="57">
        <v>0</v>
      </c>
      <c r="I198" s="58">
        <v>0</v>
      </c>
      <c r="J198" s="96"/>
      <c r="K198" s="96"/>
    </row>
    <row r="199" spans="1:11" ht="30">
      <c r="A199" s="52"/>
      <c r="B199" s="53" t="s">
        <v>922</v>
      </c>
      <c r="C199" s="86">
        <v>905</v>
      </c>
      <c r="D199" s="87">
        <v>702</v>
      </c>
      <c r="E199" s="88">
        <v>4239902</v>
      </c>
      <c r="F199" s="86">
        <v>0</v>
      </c>
      <c r="G199" s="57">
        <v>157382.7672</v>
      </c>
      <c r="H199" s="57">
        <v>0</v>
      </c>
      <c r="I199" s="58">
        <v>0</v>
      </c>
      <c r="J199" s="96"/>
      <c r="K199" s="96"/>
    </row>
    <row r="200" spans="1:11" ht="30">
      <c r="A200" s="52"/>
      <c r="B200" s="53" t="s">
        <v>1034</v>
      </c>
      <c r="C200" s="86">
        <v>905</v>
      </c>
      <c r="D200" s="87">
        <v>702</v>
      </c>
      <c r="E200" s="88">
        <v>4239902</v>
      </c>
      <c r="F200" s="86">
        <v>1</v>
      </c>
      <c r="G200" s="57">
        <v>157382.7672</v>
      </c>
      <c r="H200" s="57">
        <v>0</v>
      </c>
      <c r="I200" s="58">
        <v>0</v>
      </c>
      <c r="J200" s="96"/>
      <c r="K200" s="96"/>
    </row>
    <row r="201" spans="1:11" ht="105">
      <c r="A201" s="52"/>
      <c r="B201" s="53" t="s">
        <v>208</v>
      </c>
      <c r="C201" s="86">
        <v>905</v>
      </c>
      <c r="D201" s="87">
        <v>702</v>
      </c>
      <c r="E201" s="88">
        <v>4239905</v>
      </c>
      <c r="F201" s="86">
        <v>0</v>
      </c>
      <c r="G201" s="57">
        <v>184.23</v>
      </c>
      <c r="H201" s="57">
        <v>0</v>
      </c>
      <c r="I201" s="58">
        <v>0</v>
      </c>
      <c r="J201" s="96"/>
      <c r="K201" s="96"/>
    </row>
    <row r="202" spans="1:11" ht="30">
      <c r="A202" s="52"/>
      <c r="B202" s="53" t="s">
        <v>1034</v>
      </c>
      <c r="C202" s="86">
        <v>905</v>
      </c>
      <c r="D202" s="87">
        <v>702</v>
      </c>
      <c r="E202" s="88">
        <v>4239905</v>
      </c>
      <c r="F202" s="86">
        <v>1</v>
      </c>
      <c r="G202" s="57">
        <v>184.23</v>
      </c>
      <c r="H202" s="57">
        <v>0</v>
      </c>
      <c r="I202" s="58">
        <v>0</v>
      </c>
      <c r="J202" s="96"/>
      <c r="K202" s="96"/>
    </row>
    <row r="203" spans="1:11" ht="105">
      <c r="A203" s="52"/>
      <c r="B203" s="53" t="s">
        <v>209</v>
      </c>
      <c r="C203" s="86">
        <v>905</v>
      </c>
      <c r="D203" s="87">
        <v>702</v>
      </c>
      <c r="E203" s="88">
        <v>4239906</v>
      </c>
      <c r="F203" s="86">
        <v>0</v>
      </c>
      <c r="G203" s="57">
        <v>230.287</v>
      </c>
      <c r="H203" s="57">
        <v>0</v>
      </c>
      <c r="I203" s="58">
        <v>0</v>
      </c>
      <c r="J203" s="96"/>
      <c r="K203" s="96"/>
    </row>
    <row r="204" spans="1:11" ht="30">
      <c r="A204" s="52"/>
      <c r="B204" s="53" t="s">
        <v>1034</v>
      </c>
      <c r="C204" s="86">
        <v>905</v>
      </c>
      <c r="D204" s="87">
        <v>702</v>
      </c>
      <c r="E204" s="88">
        <v>4239906</v>
      </c>
      <c r="F204" s="86">
        <v>1</v>
      </c>
      <c r="G204" s="57">
        <v>230.287</v>
      </c>
      <c r="H204" s="57">
        <v>0</v>
      </c>
      <c r="I204" s="58">
        <v>0</v>
      </c>
      <c r="J204" s="96"/>
      <c r="K204" s="96"/>
    </row>
    <row r="205" spans="1:11" ht="15">
      <c r="A205" s="52"/>
      <c r="B205" s="53" t="s">
        <v>930</v>
      </c>
      <c r="C205" s="86">
        <v>905</v>
      </c>
      <c r="D205" s="87">
        <v>702</v>
      </c>
      <c r="E205" s="88">
        <v>4240000</v>
      </c>
      <c r="F205" s="86">
        <v>0</v>
      </c>
      <c r="G205" s="57">
        <v>157179.3</v>
      </c>
      <c r="H205" s="57">
        <v>74679.11</v>
      </c>
      <c r="I205" s="58">
        <v>9747.26</v>
      </c>
      <c r="J205" s="96"/>
      <c r="K205" s="96"/>
    </row>
    <row r="206" spans="1:11" ht="30">
      <c r="A206" s="52"/>
      <c r="B206" s="53" t="s">
        <v>1033</v>
      </c>
      <c r="C206" s="86">
        <v>905</v>
      </c>
      <c r="D206" s="87">
        <v>702</v>
      </c>
      <c r="E206" s="88">
        <v>4249900</v>
      </c>
      <c r="F206" s="86">
        <v>0</v>
      </c>
      <c r="G206" s="57">
        <v>157179.3</v>
      </c>
      <c r="H206" s="57">
        <v>74679.11</v>
      </c>
      <c r="I206" s="58">
        <v>9747.26</v>
      </c>
      <c r="J206" s="96"/>
      <c r="K206" s="96"/>
    </row>
    <row r="207" spans="1:11" ht="30">
      <c r="A207" s="52"/>
      <c r="B207" s="53" t="s">
        <v>1034</v>
      </c>
      <c r="C207" s="86">
        <v>905</v>
      </c>
      <c r="D207" s="87">
        <v>702</v>
      </c>
      <c r="E207" s="88">
        <v>4249900</v>
      </c>
      <c r="F207" s="86">
        <v>1</v>
      </c>
      <c r="G207" s="57">
        <v>450</v>
      </c>
      <c r="H207" s="57">
        <v>0</v>
      </c>
      <c r="I207" s="58">
        <v>0</v>
      </c>
      <c r="J207" s="96"/>
      <c r="K207" s="96"/>
    </row>
    <row r="208" spans="1:11" ht="105">
      <c r="A208" s="52"/>
      <c r="B208" s="53" t="s">
        <v>210</v>
      </c>
      <c r="C208" s="86">
        <v>905</v>
      </c>
      <c r="D208" s="87">
        <v>702</v>
      </c>
      <c r="E208" s="88">
        <v>4249901</v>
      </c>
      <c r="F208" s="86">
        <v>0</v>
      </c>
      <c r="G208" s="57">
        <v>156729.3</v>
      </c>
      <c r="H208" s="57">
        <v>74679.11</v>
      </c>
      <c r="I208" s="58">
        <v>9747.26</v>
      </c>
      <c r="J208" s="96"/>
      <c r="K208" s="96"/>
    </row>
    <row r="209" spans="1:11" ht="30">
      <c r="A209" s="52"/>
      <c r="B209" s="53" t="s">
        <v>1034</v>
      </c>
      <c r="C209" s="86">
        <v>905</v>
      </c>
      <c r="D209" s="87">
        <v>702</v>
      </c>
      <c r="E209" s="88">
        <v>4249901</v>
      </c>
      <c r="F209" s="86">
        <v>1</v>
      </c>
      <c r="G209" s="57">
        <v>156729.3</v>
      </c>
      <c r="H209" s="57">
        <v>74679.11</v>
      </c>
      <c r="I209" s="58">
        <v>9747.26</v>
      </c>
      <c r="J209" s="96"/>
      <c r="K209" s="96"/>
    </row>
    <row r="210" spans="1:11" ht="15">
      <c r="A210" s="52"/>
      <c r="B210" s="53" t="s">
        <v>1038</v>
      </c>
      <c r="C210" s="86">
        <v>905</v>
      </c>
      <c r="D210" s="87">
        <v>702</v>
      </c>
      <c r="E210" s="88">
        <v>4330000</v>
      </c>
      <c r="F210" s="86">
        <v>0</v>
      </c>
      <c r="G210" s="57">
        <v>50533.7</v>
      </c>
      <c r="H210" s="57">
        <v>29126.4</v>
      </c>
      <c r="I210" s="58">
        <v>3889.4</v>
      </c>
      <c r="J210" s="96"/>
      <c r="K210" s="96"/>
    </row>
    <row r="211" spans="1:11" ht="30">
      <c r="A211" s="52"/>
      <c r="B211" s="53" t="s">
        <v>1033</v>
      </c>
      <c r="C211" s="86">
        <v>905</v>
      </c>
      <c r="D211" s="87">
        <v>702</v>
      </c>
      <c r="E211" s="88">
        <v>4339900</v>
      </c>
      <c r="F211" s="86">
        <v>0</v>
      </c>
      <c r="G211" s="57">
        <v>50533.7</v>
      </c>
      <c r="H211" s="57">
        <v>29126.4</v>
      </c>
      <c r="I211" s="58">
        <v>3889.4</v>
      </c>
      <c r="J211" s="96"/>
      <c r="K211" s="96"/>
    </row>
    <row r="212" spans="1:11" ht="105">
      <c r="A212" s="52"/>
      <c r="B212" s="53" t="s">
        <v>211</v>
      </c>
      <c r="C212" s="86">
        <v>905</v>
      </c>
      <c r="D212" s="87">
        <v>702</v>
      </c>
      <c r="E212" s="88">
        <v>4339901</v>
      </c>
      <c r="F212" s="86">
        <v>0</v>
      </c>
      <c r="G212" s="57">
        <v>50533.7</v>
      </c>
      <c r="H212" s="57">
        <v>29126.4</v>
      </c>
      <c r="I212" s="58">
        <v>3889.4</v>
      </c>
      <c r="J212" s="96"/>
      <c r="K212" s="96"/>
    </row>
    <row r="213" spans="1:11" ht="30">
      <c r="A213" s="52"/>
      <c r="B213" s="53" t="s">
        <v>1034</v>
      </c>
      <c r="C213" s="86">
        <v>905</v>
      </c>
      <c r="D213" s="87">
        <v>702</v>
      </c>
      <c r="E213" s="88">
        <v>4339901</v>
      </c>
      <c r="F213" s="86">
        <v>1</v>
      </c>
      <c r="G213" s="57">
        <v>50533.7</v>
      </c>
      <c r="H213" s="57">
        <v>29126.4</v>
      </c>
      <c r="I213" s="58">
        <v>3889.4</v>
      </c>
      <c r="J213" s="96"/>
      <c r="K213" s="96"/>
    </row>
    <row r="214" spans="1:11" ht="15">
      <c r="A214" s="52"/>
      <c r="B214" s="53" t="s">
        <v>1039</v>
      </c>
      <c r="C214" s="86">
        <v>905</v>
      </c>
      <c r="D214" s="87">
        <v>702</v>
      </c>
      <c r="E214" s="88">
        <v>4360000</v>
      </c>
      <c r="F214" s="86">
        <v>0</v>
      </c>
      <c r="G214" s="57">
        <v>9040</v>
      </c>
      <c r="H214" s="57">
        <v>0</v>
      </c>
      <c r="I214" s="58">
        <v>0</v>
      </c>
      <c r="J214" s="96"/>
      <c r="K214" s="96"/>
    </row>
    <row r="215" spans="1:11" ht="30">
      <c r="A215" s="52"/>
      <c r="B215" s="53" t="s">
        <v>1040</v>
      </c>
      <c r="C215" s="86">
        <v>905</v>
      </c>
      <c r="D215" s="87">
        <v>702</v>
      </c>
      <c r="E215" s="88">
        <v>4360900</v>
      </c>
      <c r="F215" s="86">
        <v>0</v>
      </c>
      <c r="G215" s="57">
        <v>9040</v>
      </c>
      <c r="H215" s="57">
        <v>0</v>
      </c>
      <c r="I215" s="58">
        <v>0</v>
      </c>
      <c r="J215" s="96"/>
      <c r="K215" s="96"/>
    </row>
    <row r="216" spans="1:11" ht="105">
      <c r="A216" s="52"/>
      <c r="B216" s="53" t="s">
        <v>212</v>
      </c>
      <c r="C216" s="86">
        <v>905</v>
      </c>
      <c r="D216" s="87">
        <v>702</v>
      </c>
      <c r="E216" s="88">
        <v>4360902</v>
      </c>
      <c r="F216" s="86">
        <v>0</v>
      </c>
      <c r="G216" s="57">
        <v>9040</v>
      </c>
      <c r="H216" s="57">
        <v>0</v>
      </c>
      <c r="I216" s="58">
        <v>0</v>
      </c>
      <c r="J216" s="96"/>
      <c r="K216" s="96"/>
    </row>
    <row r="217" spans="1:11" ht="30">
      <c r="A217" s="52"/>
      <c r="B217" s="53" t="s">
        <v>1034</v>
      </c>
      <c r="C217" s="86">
        <v>905</v>
      </c>
      <c r="D217" s="87">
        <v>702</v>
      </c>
      <c r="E217" s="88">
        <v>4360902</v>
      </c>
      <c r="F217" s="86">
        <v>1</v>
      </c>
      <c r="G217" s="57">
        <v>9040</v>
      </c>
      <c r="H217" s="57">
        <v>0</v>
      </c>
      <c r="I217" s="58">
        <v>0</v>
      </c>
      <c r="J217" s="96"/>
      <c r="K217" s="96"/>
    </row>
    <row r="218" spans="1:11" ht="30">
      <c r="A218" s="52"/>
      <c r="B218" s="53" t="s">
        <v>1041</v>
      </c>
      <c r="C218" s="86">
        <v>905</v>
      </c>
      <c r="D218" s="87">
        <v>702</v>
      </c>
      <c r="E218" s="88">
        <v>5200000</v>
      </c>
      <c r="F218" s="86">
        <v>0</v>
      </c>
      <c r="G218" s="57">
        <v>2165</v>
      </c>
      <c r="H218" s="57">
        <v>233.53447</v>
      </c>
      <c r="I218" s="58">
        <v>0</v>
      </c>
      <c r="J218" s="96"/>
      <c r="K218" s="96"/>
    </row>
    <row r="219" spans="1:11" ht="30">
      <c r="A219" s="52"/>
      <c r="B219" s="53" t="s">
        <v>1042</v>
      </c>
      <c r="C219" s="86">
        <v>905</v>
      </c>
      <c r="D219" s="87">
        <v>702</v>
      </c>
      <c r="E219" s="88">
        <v>5200900</v>
      </c>
      <c r="F219" s="86">
        <v>0</v>
      </c>
      <c r="G219" s="57">
        <v>2165</v>
      </c>
      <c r="H219" s="57">
        <v>233.53447</v>
      </c>
      <c r="I219" s="58">
        <v>0</v>
      </c>
      <c r="J219" s="96"/>
      <c r="K219" s="96"/>
    </row>
    <row r="220" spans="1:11" ht="75">
      <c r="A220" s="52"/>
      <c r="B220" s="53" t="s">
        <v>1043</v>
      </c>
      <c r="C220" s="86">
        <v>905</v>
      </c>
      <c r="D220" s="87">
        <v>702</v>
      </c>
      <c r="E220" s="88">
        <v>5200903</v>
      </c>
      <c r="F220" s="86">
        <v>0</v>
      </c>
      <c r="G220" s="57">
        <v>1851.59674</v>
      </c>
      <c r="H220" s="57">
        <v>0</v>
      </c>
      <c r="I220" s="58">
        <v>0</v>
      </c>
      <c r="J220" s="96"/>
      <c r="K220" s="96"/>
    </row>
    <row r="221" spans="1:11" ht="30">
      <c r="A221" s="52"/>
      <c r="B221" s="53" t="s">
        <v>1034</v>
      </c>
      <c r="C221" s="86">
        <v>905</v>
      </c>
      <c r="D221" s="87">
        <v>702</v>
      </c>
      <c r="E221" s="88">
        <v>5200903</v>
      </c>
      <c r="F221" s="86">
        <v>1</v>
      </c>
      <c r="G221" s="57">
        <v>1851.59674</v>
      </c>
      <c r="H221" s="57">
        <v>0</v>
      </c>
      <c r="I221" s="58">
        <v>0</v>
      </c>
      <c r="J221" s="96"/>
      <c r="K221" s="96"/>
    </row>
    <row r="222" spans="1:11" ht="75">
      <c r="A222" s="52"/>
      <c r="B222" s="53" t="s">
        <v>1044</v>
      </c>
      <c r="C222" s="86">
        <v>905</v>
      </c>
      <c r="D222" s="87">
        <v>702</v>
      </c>
      <c r="E222" s="88">
        <v>5200904</v>
      </c>
      <c r="F222" s="86">
        <v>0</v>
      </c>
      <c r="G222" s="57">
        <v>313.40326</v>
      </c>
      <c r="H222" s="57">
        <v>233.53447</v>
      </c>
      <c r="I222" s="58">
        <v>0</v>
      </c>
      <c r="J222" s="96"/>
      <c r="K222" s="96"/>
    </row>
    <row r="223" spans="1:11" ht="30">
      <c r="A223" s="52"/>
      <c r="B223" s="53" t="s">
        <v>1034</v>
      </c>
      <c r="C223" s="86">
        <v>905</v>
      </c>
      <c r="D223" s="87">
        <v>702</v>
      </c>
      <c r="E223" s="88">
        <v>5200904</v>
      </c>
      <c r="F223" s="86">
        <v>1</v>
      </c>
      <c r="G223" s="57">
        <v>313.40326</v>
      </c>
      <c r="H223" s="57">
        <v>233.53447</v>
      </c>
      <c r="I223" s="58">
        <v>0</v>
      </c>
      <c r="J223" s="96"/>
      <c r="K223" s="96"/>
    </row>
    <row r="224" spans="1:11" ht="30">
      <c r="A224" s="52"/>
      <c r="B224" s="53" t="s">
        <v>911</v>
      </c>
      <c r="C224" s="86">
        <v>905</v>
      </c>
      <c r="D224" s="87">
        <v>702</v>
      </c>
      <c r="E224" s="88">
        <v>7950000</v>
      </c>
      <c r="F224" s="86">
        <v>0</v>
      </c>
      <c r="G224" s="57">
        <v>2503.2</v>
      </c>
      <c r="H224" s="57">
        <v>0</v>
      </c>
      <c r="I224" s="58">
        <v>0</v>
      </c>
      <c r="J224" s="96"/>
      <c r="K224" s="96"/>
    </row>
    <row r="225" spans="1:11" ht="30">
      <c r="A225" s="52"/>
      <c r="B225" s="53" t="s">
        <v>911</v>
      </c>
      <c r="C225" s="86">
        <v>905</v>
      </c>
      <c r="D225" s="87">
        <v>702</v>
      </c>
      <c r="E225" s="88">
        <v>7950000</v>
      </c>
      <c r="F225" s="86">
        <v>0</v>
      </c>
      <c r="G225" s="57">
        <v>2503.2</v>
      </c>
      <c r="H225" s="57">
        <v>0</v>
      </c>
      <c r="I225" s="58">
        <v>0</v>
      </c>
      <c r="J225" s="96"/>
      <c r="K225" s="96"/>
    </row>
    <row r="226" spans="1:11" ht="105">
      <c r="A226" s="52"/>
      <c r="B226" s="53" t="s">
        <v>696</v>
      </c>
      <c r="C226" s="86">
        <v>905</v>
      </c>
      <c r="D226" s="87">
        <v>702</v>
      </c>
      <c r="E226" s="88">
        <v>7950043</v>
      </c>
      <c r="F226" s="86">
        <v>0</v>
      </c>
      <c r="G226" s="57">
        <v>956.2</v>
      </c>
      <c r="H226" s="57">
        <v>0</v>
      </c>
      <c r="I226" s="58">
        <v>0</v>
      </c>
      <c r="J226" s="96"/>
      <c r="K226" s="96"/>
    </row>
    <row r="227" spans="1:11" ht="30">
      <c r="A227" s="52"/>
      <c r="B227" s="53" t="s">
        <v>972</v>
      </c>
      <c r="C227" s="86">
        <v>905</v>
      </c>
      <c r="D227" s="87">
        <v>702</v>
      </c>
      <c r="E227" s="88">
        <v>7950043</v>
      </c>
      <c r="F227" s="86">
        <v>500</v>
      </c>
      <c r="G227" s="57">
        <v>956.2</v>
      </c>
      <c r="H227" s="57">
        <v>0</v>
      </c>
      <c r="I227" s="58">
        <v>0</v>
      </c>
      <c r="J227" s="96"/>
      <c r="K227" s="96"/>
    </row>
    <row r="228" spans="1:11" ht="90">
      <c r="A228" s="52"/>
      <c r="B228" s="53" t="s">
        <v>917</v>
      </c>
      <c r="C228" s="86">
        <v>905</v>
      </c>
      <c r="D228" s="87">
        <v>702</v>
      </c>
      <c r="E228" s="88">
        <v>7950047</v>
      </c>
      <c r="F228" s="86">
        <v>0</v>
      </c>
      <c r="G228" s="57">
        <v>1547</v>
      </c>
      <c r="H228" s="57">
        <v>0</v>
      </c>
      <c r="I228" s="58">
        <v>0</v>
      </c>
      <c r="J228" s="96"/>
      <c r="K228" s="96"/>
    </row>
    <row r="229" spans="1:11" ht="30">
      <c r="A229" s="52"/>
      <c r="B229" s="53" t="s">
        <v>972</v>
      </c>
      <c r="C229" s="86">
        <v>905</v>
      </c>
      <c r="D229" s="87">
        <v>702</v>
      </c>
      <c r="E229" s="88">
        <v>7950047</v>
      </c>
      <c r="F229" s="86">
        <v>500</v>
      </c>
      <c r="G229" s="57">
        <v>1547</v>
      </c>
      <c r="H229" s="57">
        <v>0</v>
      </c>
      <c r="I229" s="58">
        <v>0</v>
      </c>
      <c r="J229" s="96"/>
      <c r="K229" s="96"/>
    </row>
    <row r="230" spans="1:11" ht="15">
      <c r="A230" s="52"/>
      <c r="B230" s="53" t="s">
        <v>1045</v>
      </c>
      <c r="C230" s="86">
        <v>905</v>
      </c>
      <c r="D230" s="87">
        <v>707</v>
      </c>
      <c r="E230" s="88">
        <v>0</v>
      </c>
      <c r="F230" s="86">
        <v>0</v>
      </c>
      <c r="G230" s="57">
        <v>36952.112270000005</v>
      </c>
      <c r="H230" s="57">
        <v>0</v>
      </c>
      <c r="I230" s="58">
        <v>0</v>
      </c>
      <c r="J230" s="96"/>
      <c r="K230" s="96"/>
    </row>
    <row r="231" spans="1:11" ht="30">
      <c r="A231" s="52"/>
      <c r="B231" s="53" t="s">
        <v>923</v>
      </c>
      <c r="C231" s="86">
        <v>905</v>
      </c>
      <c r="D231" s="87">
        <v>707</v>
      </c>
      <c r="E231" s="88">
        <v>4310000</v>
      </c>
      <c r="F231" s="86">
        <v>0</v>
      </c>
      <c r="G231" s="57">
        <v>4604.71227</v>
      </c>
      <c r="H231" s="57">
        <v>0</v>
      </c>
      <c r="I231" s="58">
        <v>0</v>
      </c>
      <c r="J231" s="96"/>
      <c r="K231" s="96"/>
    </row>
    <row r="232" spans="1:11" ht="30">
      <c r="A232" s="52"/>
      <c r="B232" s="53" t="s">
        <v>1040</v>
      </c>
      <c r="C232" s="86">
        <v>905</v>
      </c>
      <c r="D232" s="87">
        <v>707</v>
      </c>
      <c r="E232" s="88">
        <v>4310100</v>
      </c>
      <c r="F232" s="86">
        <v>0</v>
      </c>
      <c r="G232" s="57">
        <v>4604.71227</v>
      </c>
      <c r="H232" s="57">
        <v>0</v>
      </c>
      <c r="I232" s="58">
        <v>0</v>
      </c>
      <c r="J232" s="96"/>
      <c r="K232" s="96"/>
    </row>
    <row r="233" spans="1:11" ht="30">
      <c r="A233" s="52"/>
      <c r="B233" s="53" t="s">
        <v>1034</v>
      </c>
      <c r="C233" s="86">
        <v>905</v>
      </c>
      <c r="D233" s="87">
        <v>707</v>
      </c>
      <c r="E233" s="88">
        <v>4310100</v>
      </c>
      <c r="F233" s="86">
        <v>1</v>
      </c>
      <c r="G233" s="57">
        <v>4604.71227</v>
      </c>
      <c r="H233" s="57">
        <v>0</v>
      </c>
      <c r="I233" s="58">
        <v>0</v>
      </c>
      <c r="J233" s="96"/>
      <c r="K233" s="96"/>
    </row>
    <row r="234" spans="1:11" ht="30">
      <c r="A234" s="52"/>
      <c r="B234" s="53" t="s">
        <v>1046</v>
      </c>
      <c r="C234" s="86">
        <v>905</v>
      </c>
      <c r="D234" s="87">
        <v>707</v>
      </c>
      <c r="E234" s="88">
        <v>4320000</v>
      </c>
      <c r="F234" s="86">
        <v>0</v>
      </c>
      <c r="G234" s="57">
        <v>16670</v>
      </c>
      <c r="H234" s="57">
        <v>0</v>
      </c>
      <c r="I234" s="58">
        <v>0</v>
      </c>
      <c r="J234" s="96"/>
      <c r="K234" s="96"/>
    </row>
    <row r="235" spans="1:11" ht="75">
      <c r="A235" s="52"/>
      <c r="B235" s="53" t="s">
        <v>1047</v>
      </c>
      <c r="C235" s="86">
        <v>905</v>
      </c>
      <c r="D235" s="87">
        <v>707</v>
      </c>
      <c r="E235" s="88">
        <v>4320300</v>
      </c>
      <c r="F235" s="86">
        <v>0</v>
      </c>
      <c r="G235" s="57">
        <v>16670</v>
      </c>
      <c r="H235" s="57">
        <v>0</v>
      </c>
      <c r="I235" s="58">
        <v>0</v>
      </c>
      <c r="J235" s="96"/>
      <c r="K235" s="96"/>
    </row>
    <row r="236" spans="1:11" ht="30">
      <c r="A236" s="52"/>
      <c r="B236" s="53" t="s">
        <v>1034</v>
      </c>
      <c r="C236" s="86">
        <v>905</v>
      </c>
      <c r="D236" s="87">
        <v>707</v>
      </c>
      <c r="E236" s="88">
        <v>4320300</v>
      </c>
      <c r="F236" s="86">
        <v>1</v>
      </c>
      <c r="G236" s="57">
        <v>16670</v>
      </c>
      <c r="H236" s="57">
        <v>0</v>
      </c>
      <c r="I236" s="58">
        <v>0</v>
      </c>
      <c r="J236" s="96"/>
      <c r="K236" s="96"/>
    </row>
    <row r="237" spans="1:11" ht="30">
      <c r="A237" s="52"/>
      <c r="B237" s="53" t="s">
        <v>911</v>
      </c>
      <c r="C237" s="86">
        <v>905</v>
      </c>
      <c r="D237" s="87">
        <v>707</v>
      </c>
      <c r="E237" s="88">
        <v>7950000</v>
      </c>
      <c r="F237" s="86">
        <v>0</v>
      </c>
      <c r="G237" s="57">
        <v>15677.4</v>
      </c>
      <c r="H237" s="57">
        <v>0</v>
      </c>
      <c r="I237" s="58">
        <v>0</v>
      </c>
      <c r="J237" s="96"/>
      <c r="K237" s="96"/>
    </row>
    <row r="238" spans="1:11" ht="30">
      <c r="A238" s="52"/>
      <c r="B238" s="53" t="s">
        <v>911</v>
      </c>
      <c r="C238" s="86">
        <v>905</v>
      </c>
      <c r="D238" s="87">
        <v>707</v>
      </c>
      <c r="E238" s="88">
        <v>7950000</v>
      </c>
      <c r="F238" s="86">
        <v>0</v>
      </c>
      <c r="G238" s="57">
        <v>15677.4</v>
      </c>
      <c r="H238" s="57">
        <v>0</v>
      </c>
      <c r="I238" s="58">
        <v>0</v>
      </c>
      <c r="J238" s="96"/>
      <c r="K238" s="96"/>
    </row>
    <row r="239" spans="1:11" ht="105">
      <c r="A239" s="52"/>
      <c r="B239" s="53" t="s">
        <v>1162</v>
      </c>
      <c r="C239" s="86">
        <v>905</v>
      </c>
      <c r="D239" s="87">
        <v>707</v>
      </c>
      <c r="E239" s="88">
        <v>7950048</v>
      </c>
      <c r="F239" s="86">
        <v>0</v>
      </c>
      <c r="G239" s="57">
        <v>6917.4</v>
      </c>
      <c r="H239" s="57">
        <v>0</v>
      </c>
      <c r="I239" s="58">
        <v>0</v>
      </c>
      <c r="J239" s="96"/>
      <c r="K239" s="96"/>
    </row>
    <row r="240" spans="1:11" ht="30">
      <c r="A240" s="52"/>
      <c r="B240" s="53" t="s">
        <v>972</v>
      </c>
      <c r="C240" s="86">
        <v>905</v>
      </c>
      <c r="D240" s="87">
        <v>707</v>
      </c>
      <c r="E240" s="88">
        <v>7950048</v>
      </c>
      <c r="F240" s="86">
        <v>500</v>
      </c>
      <c r="G240" s="57">
        <v>6917.4</v>
      </c>
      <c r="H240" s="57">
        <v>0</v>
      </c>
      <c r="I240" s="58">
        <v>0</v>
      </c>
      <c r="J240" s="96"/>
      <c r="K240" s="96"/>
    </row>
    <row r="241" spans="1:11" ht="90">
      <c r="A241" s="52"/>
      <c r="B241" s="53" t="s">
        <v>1164</v>
      </c>
      <c r="C241" s="86">
        <v>905</v>
      </c>
      <c r="D241" s="87">
        <v>707</v>
      </c>
      <c r="E241" s="88">
        <v>7950050</v>
      </c>
      <c r="F241" s="86">
        <v>0</v>
      </c>
      <c r="G241" s="57">
        <v>8760</v>
      </c>
      <c r="H241" s="57">
        <v>0</v>
      </c>
      <c r="I241" s="58">
        <v>0</v>
      </c>
      <c r="J241" s="96"/>
      <c r="K241" s="96"/>
    </row>
    <row r="242" spans="1:11" ht="30">
      <c r="A242" s="52"/>
      <c r="B242" s="53" t="s">
        <v>972</v>
      </c>
      <c r="C242" s="86">
        <v>905</v>
      </c>
      <c r="D242" s="87">
        <v>707</v>
      </c>
      <c r="E242" s="88">
        <v>7950050</v>
      </c>
      <c r="F242" s="86">
        <v>500</v>
      </c>
      <c r="G242" s="57">
        <v>8760</v>
      </c>
      <c r="H242" s="57">
        <v>0</v>
      </c>
      <c r="I242" s="58">
        <v>0</v>
      </c>
      <c r="J242" s="96"/>
      <c r="K242" s="96"/>
    </row>
    <row r="243" spans="1:11" ht="15">
      <c r="A243" s="52"/>
      <c r="B243" s="53" t="s">
        <v>1048</v>
      </c>
      <c r="C243" s="86">
        <v>905</v>
      </c>
      <c r="D243" s="87">
        <v>709</v>
      </c>
      <c r="E243" s="88">
        <v>0</v>
      </c>
      <c r="F243" s="86">
        <v>0</v>
      </c>
      <c r="G243" s="57">
        <v>179662.27447</v>
      </c>
      <c r="H243" s="57">
        <v>64843.01982</v>
      </c>
      <c r="I243" s="58">
        <v>1301.72</v>
      </c>
      <c r="J243" s="96"/>
      <c r="K243" s="96"/>
    </row>
    <row r="244" spans="1:11" ht="90">
      <c r="A244" s="52"/>
      <c r="B244" s="53" t="s">
        <v>1049</v>
      </c>
      <c r="C244" s="86">
        <v>905</v>
      </c>
      <c r="D244" s="87">
        <v>709</v>
      </c>
      <c r="E244" s="88">
        <v>4520000</v>
      </c>
      <c r="F244" s="86">
        <v>0</v>
      </c>
      <c r="G244" s="57">
        <v>88962.27447</v>
      </c>
      <c r="H244" s="57">
        <v>60043.01982</v>
      </c>
      <c r="I244" s="58">
        <v>1301.72</v>
      </c>
      <c r="J244" s="96"/>
      <c r="K244" s="96"/>
    </row>
    <row r="245" spans="1:11" ht="30">
      <c r="A245" s="52"/>
      <c r="B245" s="53" t="s">
        <v>1033</v>
      </c>
      <c r="C245" s="86">
        <v>905</v>
      </c>
      <c r="D245" s="87">
        <v>709</v>
      </c>
      <c r="E245" s="88">
        <v>4529900</v>
      </c>
      <c r="F245" s="86">
        <v>0</v>
      </c>
      <c r="G245" s="57">
        <v>88962.27447</v>
      </c>
      <c r="H245" s="57">
        <v>60043.01982</v>
      </c>
      <c r="I245" s="58">
        <v>1301.72</v>
      </c>
      <c r="J245" s="96"/>
      <c r="K245" s="96"/>
    </row>
    <row r="246" spans="1:11" ht="15">
      <c r="A246" s="52"/>
      <c r="B246" s="53" t="s">
        <v>1050</v>
      </c>
      <c r="C246" s="86">
        <v>905</v>
      </c>
      <c r="D246" s="87">
        <v>709</v>
      </c>
      <c r="E246" s="88">
        <v>4529903</v>
      </c>
      <c r="F246" s="86">
        <v>0</v>
      </c>
      <c r="G246" s="57">
        <v>88962.27447</v>
      </c>
      <c r="H246" s="57">
        <v>60043.01982</v>
      </c>
      <c r="I246" s="58">
        <v>1301.72</v>
      </c>
      <c r="J246" s="96"/>
      <c r="K246" s="96"/>
    </row>
    <row r="247" spans="1:11" ht="30">
      <c r="A247" s="52"/>
      <c r="B247" s="53" t="s">
        <v>1034</v>
      </c>
      <c r="C247" s="86">
        <v>905</v>
      </c>
      <c r="D247" s="87">
        <v>709</v>
      </c>
      <c r="E247" s="88">
        <v>4529903</v>
      </c>
      <c r="F247" s="86">
        <v>1</v>
      </c>
      <c r="G247" s="57">
        <v>88962.27447</v>
      </c>
      <c r="H247" s="57">
        <v>60043.01982</v>
      </c>
      <c r="I247" s="58">
        <v>1301.72</v>
      </c>
      <c r="J247" s="96"/>
      <c r="K247" s="96"/>
    </row>
    <row r="248" spans="1:11" ht="30">
      <c r="A248" s="52"/>
      <c r="B248" s="53" t="s">
        <v>911</v>
      </c>
      <c r="C248" s="86">
        <v>905</v>
      </c>
      <c r="D248" s="87">
        <v>709</v>
      </c>
      <c r="E248" s="88">
        <v>7950000</v>
      </c>
      <c r="F248" s="86">
        <v>0</v>
      </c>
      <c r="G248" s="57">
        <v>90700</v>
      </c>
      <c r="H248" s="57">
        <v>4800</v>
      </c>
      <c r="I248" s="58">
        <v>0</v>
      </c>
      <c r="J248" s="96"/>
      <c r="K248" s="96"/>
    </row>
    <row r="249" spans="1:11" ht="30">
      <c r="A249" s="52"/>
      <c r="B249" s="53" t="s">
        <v>911</v>
      </c>
      <c r="C249" s="86">
        <v>905</v>
      </c>
      <c r="D249" s="87">
        <v>709</v>
      </c>
      <c r="E249" s="88">
        <v>7950000</v>
      </c>
      <c r="F249" s="86">
        <v>0</v>
      </c>
      <c r="G249" s="57">
        <v>90700</v>
      </c>
      <c r="H249" s="57">
        <v>4800</v>
      </c>
      <c r="I249" s="58">
        <v>0</v>
      </c>
      <c r="J249" s="96"/>
      <c r="K249" s="96"/>
    </row>
    <row r="250" spans="1:11" ht="105">
      <c r="A250" s="52"/>
      <c r="B250" s="53" t="s">
        <v>1152</v>
      </c>
      <c r="C250" s="86">
        <v>905</v>
      </c>
      <c r="D250" s="87">
        <v>709</v>
      </c>
      <c r="E250" s="88">
        <v>7950026</v>
      </c>
      <c r="F250" s="86">
        <v>0</v>
      </c>
      <c r="G250" s="57">
        <v>61700</v>
      </c>
      <c r="H250" s="57">
        <v>0</v>
      </c>
      <c r="I250" s="58">
        <v>0</v>
      </c>
      <c r="J250" s="96"/>
      <c r="K250" s="96"/>
    </row>
    <row r="251" spans="1:11" ht="30">
      <c r="A251" s="52"/>
      <c r="B251" s="53" t="s">
        <v>972</v>
      </c>
      <c r="C251" s="86">
        <v>905</v>
      </c>
      <c r="D251" s="87">
        <v>709</v>
      </c>
      <c r="E251" s="88">
        <v>7950026</v>
      </c>
      <c r="F251" s="86">
        <v>500</v>
      </c>
      <c r="G251" s="57">
        <v>61700</v>
      </c>
      <c r="H251" s="57">
        <v>0</v>
      </c>
      <c r="I251" s="58">
        <v>0</v>
      </c>
      <c r="J251" s="96"/>
      <c r="K251" s="96"/>
    </row>
    <row r="252" spans="1:11" ht="90">
      <c r="A252" s="52"/>
      <c r="B252" s="53" t="s">
        <v>1163</v>
      </c>
      <c r="C252" s="86">
        <v>905</v>
      </c>
      <c r="D252" s="87">
        <v>709</v>
      </c>
      <c r="E252" s="88">
        <v>7950049</v>
      </c>
      <c r="F252" s="86">
        <v>0</v>
      </c>
      <c r="G252" s="57">
        <v>29000</v>
      </c>
      <c r="H252" s="57">
        <v>4800</v>
      </c>
      <c r="I252" s="58">
        <v>0</v>
      </c>
      <c r="J252" s="96"/>
      <c r="K252" s="96"/>
    </row>
    <row r="253" spans="1:11" ht="30">
      <c r="A253" s="52"/>
      <c r="B253" s="53" t="s">
        <v>972</v>
      </c>
      <c r="C253" s="86">
        <v>905</v>
      </c>
      <c r="D253" s="87">
        <v>709</v>
      </c>
      <c r="E253" s="88">
        <v>7950049</v>
      </c>
      <c r="F253" s="86">
        <v>500</v>
      </c>
      <c r="G253" s="57">
        <v>29000</v>
      </c>
      <c r="H253" s="57">
        <v>4800</v>
      </c>
      <c r="I253" s="58">
        <v>0</v>
      </c>
      <c r="J253" s="96"/>
      <c r="K253" s="96"/>
    </row>
    <row r="254" spans="1:11" ht="15">
      <c r="A254" s="52"/>
      <c r="B254" s="53" t="s">
        <v>1051</v>
      </c>
      <c r="C254" s="86">
        <v>905</v>
      </c>
      <c r="D254" s="87">
        <v>801</v>
      </c>
      <c r="E254" s="88">
        <v>0</v>
      </c>
      <c r="F254" s="86">
        <v>0</v>
      </c>
      <c r="G254" s="57">
        <v>84043.79695</v>
      </c>
      <c r="H254" s="57">
        <v>0</v>
      </c>
      <c r="I254" s="58">
        <v>0</v>
      </c>
      <c r="J254" s="96"/>
      <c r="K254" s="96"/>
    </row>
    <row r="255" spans="1:11" ht="30">
      <c r="A255" s="52"/>
      <c r="B255" s="53" t="s">
        <v>915</v>
      </c>
      <c r="C255" s="86">
        <v>905</v>
      </c>
      <c r="D255" s="87">
        <v>801</v>
      </c>
      <c r="E255" s="88">
        <v>4400000</v>
      </c>
      <c r="F255" s="86">
        <v>0</v>
      </c>
      <c r="G255" s="57">
        <v>51514.14957</v>
      </c>
      <c r="H255" s="57">
        <v>0</v>
      </c>
      <c r="I255" s="58">
        <v>0</v>
      </c>
      <c r="J255" s="96"/>
      <c r="K255" s="96"/>
    </row>
    <row r="256" spans="1:11" ht="30">
      <c r="A256" s="52"/>
      <c r="B256" s="53" t="s">
        <v>1033</v>
      </c>
      <c r="C256" s="86">
        <v>905</v>
      </c>
      <c r="D256" s="87">
        <v>801</v>
      </c>
      <c r="E256" s="88">
        <v>4409900</v>
      </c>
      <c r="F256" s="86">
        <v>0</v>
      </c>
      <c r="G256" s="57">
        <v>51514.14957</v>
      </c>
      <c r="H256" s="57">
        <v>0</v>
      </c>
      <c r="I256" s="58">
        <v>0</v>
      </c>
      <c r="J256" s="96"/>
      <c r="K256" s="96"/>
    </row>
    <row r="257" spans="1:11" ht="45">
      <c r="A257" s="52"/>
      <c r="B257" s="53" t="s">
        <v>924</v>
      </c>
      <c r="C257" s="86">
        <v>905</v>
      </c>
      <c r="D257" s="87">
        <v>801</v>
      </c>
      <c r="E257" s="88">
        <v>4409910</v>
      </c>
      <c r="F257" s="86">
        <v>0</v>
      </c>
      <c r="G257" s="57">
        <v>20696.287170000003</v>
      </c>
      <c r="H257" s="57">
        <v>0</v>
      </c>
      <c r="I257" s="58">
        <v>0</v>
      </c>
      <c r="J257" s="96"/>
      <c r="K257" s="96"/>
    </row>
    <row r="258" spans="1:11" ht="30">
      <c r="A258" s="52"/>
      <c r="B258" s="53" t="s">
        <v>1034</v>
      </c>
      <c r="C258" s="86">
        <v>905</v>
      </c>
      <c r="D258" s="87">
        <v>801</v>
      </c>
      <c r="E258" s="88">
        <v>4409910</v>
      </c>
      <c r="F258" s="86">
        <v>1</v>
      </c>
      <c r="G258" s="57">
        <v>20696.287170000003</v>
      </c>
      <c r="H258" s="57">
        <v>0</v>
      </c>
      <c r="I258" s="58">
        <v>0</v>
      </c>
      <c r="J258" s="96"/>
      <c r="K258" s="96"/>
    </row>
    <row r="259" spans="1:11" ht="45">
      <c r="A259" s="52"/>
      <c r="B259" s="53" t="s">
        <v>925</v>
      </c>
      <c r="C259" s="86">
        <v>905</v>
      </c>
      <c r="D259" s="87">
        <v>801</v>
      </c>
      <c r="E259" s="88">
        <v>4409911</v>
      </c>
      <c r="F259" s="86">
        <v>0</v>
      </c>
      <c r="G259" s="57">
        <v>11699.63599</v>
      </c>
      <c r="H259" s="57">
        <v>0</v>
      </c>
      <c r="I259" s="58">
        <v>0</v>
      </c>
      <c r="J259" s="96"/>
      <c r="K259" s="96"/>
    </row>
    <row r="260" spans="1:11" ht="30">
      <c r="A260" s="52"/>
      <c r="B260" s="53" t="s">
        <v>1034</v>
      </c>
      <c r="C260" s="86">
        <v>905</v>
      </c>
      <c r="D260" s="87">
        <v>801</v>
      </c>
      <c r="E260" s="88">
        <v>4409911</v>
      </c>
      <c r="F260" s="86">
        <v>1</v>
      </c>
      <c r="G260" s="57">
        <v>11699.63599</v>
      </c>
      <c r="H260" s="57">
        <v>0</v>
      </c>
      <c r="I260" s="58">
        <v>0</v>
      </c>
      <c r="J260" s="96"/>
      <c r="K260" s="96"/>
    </row>
    <row r="261" spans="1:11" ht="45">
      <c r="A261" s="52"/>
      <c r="B261" s="53" t="s">
        <v>926</v>
      </c>
      <c r="C261" s="86">
        <v>905</v>
      </c>
      <c r="D261" s="87">
        <v>801</v>
      </c>
      <c r="E261" s="88">
        <v>4409912</v>
      </c>
      <c r="F261" s="86">
        <v>0</v>
      </c>
      <c r="G261" s="57">
        <v>4781.00177</v>
      </c>
      <c r="H261" s="57">
        <v>0</v>
      </c>
      <c r="I261" s="58">
        <v>0</v>
      </c>
      <c r="J261" s="96"/>
      <c r="K261" s="96"/>
    </row>
    <row r="262" spans="1:11" ht="30">
      <c r="A262" s="52"/>
      <c r="B262" s="53" t="s">
        <v>1034</v>
      </c>
      <c r="C262" s="86">
        <v>905</v>
      </c>
      <c r="D262" s="87">
        <v>801</v>
      </c>
      <c r="E262" s="88">
        <v>4409912</v>
      </c>
      <c r="F262" s="86">
        <v>1</v>
      </c>
      <c r="G262" s="57">
        <v>4781.00177</v>
      </c>
      <c r="H262" s="57">
        <v>0</v>
      </c>
      <c r="I262" s="58">
        <v>0</v>
      </c>
      <c r="J262" s="96"/>
      <c r="K262" s="96"/>
    </row>
    <row r="263" spans="1:11" ht="45">
      <c r="A263" s="52"/>
      <c r="B263" s="53" t="s">
        <v>927</v>
      </c>
      <c r="C263" s="86">
        <v>905</v>
      </c>
      <c r="D263" s="87">
        <v>801</v>
      </c>
      <c r="E263" s="88">
        <v>4409913</v>
      </c>
      <c r="F263" s="86">
        <v>0</v>
      </c>
      <c r="G263" s="57">
        <v>1933.58495</v>
      </c>
      <c r="H263" s="57">
        <v>0</v>
      </c>
      <c r="I263" s="58">
        <v>0</v>
      </c>
      <c r="J263" s="96"/>
      <c r="K263" s="96"/>
    </row>
    <row r="264" spans="1:11" ht="30">
      <c r="A264" s="52"/>
      <c r="B264" s="53" t="s">
        <v>1034</v>
      </c>
      <c r="C264" s="86">
        <v>905</v>
      </c>
      <c r="D264" s="87">
        <v>801</v>
      </c>
      <c r="E264" s="88">
        <v>4409913</v>
      </c>
      <c r="F264" s="86">
        <v>1</v>
      </c>
      <c r="G264" s="57">
        <v>1933.58495</v>
      </c>
      <c r="H264" s="57">
        <v>0</v>
      </c>
      <c r="I264" s="58">
        <v>0</v>
      </c>
      <c r="J264" s="96"/>
      <c r="K264" s="96"/>
    </row>
    <row r="265" spans="1:11" ht="45">
      <c r="A265" s="52"/>
      <c r="B265" s="53" t="s">
        <v>500</v>
      </c>
      <c r="C265" s="86">
        <v>905</v>
      </c>
      <c r="D265" s="87">
        <v>801</v>
      </c>
      <c r="E265" s="88">
        <v>4409914</v>
      </c>
      <c r="F265" s="86">
        <v>0</v>
      </c>
      <c r="G265" s="57">
        <v>8786.206460000001</v>
      </c>
      <c r="H265" s="57">
        <v>0</v>
      </c>
      <c r="I265" s="58">
        <v>0</v>
      </c>
      <c r="J265" s="96"/>
      <c r="K265" s="96"/>
    </row>
    <row r="266" spans="1:11" ht="30">
      <c r="A266" s="52"/>
      <c r="B266" s="53" t="s">
        <v>1034</v>
      </c>
      <c r="C266" s="86">
        <v>905</v>
      </c>
      <c r="D266" s="87">
        <v>801</v>
      </c>
      <c r="E266" s="88">
        <v>4409914</v>
      </c>
      <c r="F266" s="86">
        <v>1</v>
      </c>
      <c r="G266" s="57">
        <v>8786.206460000001</v>
      </c>
      <c r="H266" s="57">
        <v>0</v>
      </c>
      <c r="I266" s="58">
        <v>0</v>
      </c>
      <c r="J266" s="96"/>
      <c r="K266" s="96"/>
    </row>
    <row r="267" spans="1:11" ht="60">
      <c r="A267" s="52"/>
      <c r="B267" s="53" t="s">
        <v>501</v>
      </c>
      <c r="C267" s="86">
        <v>905</v>
      </c>
      <c r="D267" s="87">
        <v>801</v>
      </c>
      <c r="E267" s="88">
        <v>4409915</v>
      </c>
      <c r="F267" s="86">
        <v>0</v>
      </c>
      <c r="G267" s="57">
        <v>3617.43323</v>
      </c>
      <c r="H267" s="57">
        <v>0</v>
      </c>
      <c r="I267" s="58">
        <v>0</v>
      </c>
      <c r="J267" s="96"/>
      <c r="K267" s="96"/>
    </row>
    <row r="268" spans="1:11" ht="30">
      <c r="A268" s="52"/>
      <c r="B268" s="53" t="s">
        <v>1034</v>
      </c>
      <c r="C268" s="86">
        <v>905</v>
      </c>
      <c r="D268" s="87">
        <v>801</v>
      </c>
      <c r="E268" s="88">
        <v>4409915</v>
      </c>
      <c r="F268" s="86">
        <v>1</v>
      </c>
      <c r="G268" s="57">
        <v>3617.43323</v>
      </c>
      <c r="H268" s="57">
        <v>0</v>
      </c>
      <c r="I268" s="58">
        <v>0</v>
      </c>
      <c r="J268" s="96"/>
      <c r="K268" s="96"/>
    </row>
    <row r="269" spans="1:11" ht="15">
      <c r="A269" s="52"/>
      <c r="B269" s="53" t="s">
        <v>502</v>
      </c>
      <c r="C269" s="86">
        <v>905</v>
      </c>
      <c r="D269" s="87">
        <v>801</v>
      </c>
      <c r="E269" s="88">
        <v>4420000</v>
      </c>
      <c r="F269" s="86">
        <v>0</v>
      </c>
      <c r="G269" s="57">
        <v>29908.34738</v>
      </c>
      <c r="H269" s="57">
        <v>0</v>
      </c>
      <c r="I269" s="58">
        <v>0</v>
      </c>
      <c r="J269" s="96"/>
      <c r="K269" s="96"/>
    </row>
    <row r="270" spans="1:11" ht="30">
      <c r="A270" s="52"/>
      <c r="B270" s="53" t="s">
        <v>1033</v>
      </c>
      <c r="C270" s="86">
        <v>905</v>
      </c>
      <c r="D270" s="87">
        <v>801</v>
      </c>
      <c r="E270" s="88">
        <v>4429900</v>
      </c>
      <c r="F270" s="86">
        <v>0</v>
      </c>
      <c r="G270" s="57">
        <v>29908.34738</v>
      </c>
      <c r="H270" s="57">
        <v>0</v>
      </c>
      <c r="I270" s="58">
        <v>0</v>
      </c>
      <c r="J270" s="96"/>
      <c r="K270" s="96"/>
    </row>
    <row r="271" spans="1:11" ht="30">
      <c r="A271" s="52"/>
      <c r="B271" s="53" t="s">
        <v>1034</v>
      </c>
      <c r="C271" s="86">
        <v>905</v>
      </c>
      <c r="D271" s="87">
        <v>801</v>
      </c>
      <c r="E271" s="88">
        <v>4429900</v>
      </c>
      <c r="F271" s="86">
        <v>1</v>
      </c>
      <c r="G271" s="57">
        <v>29908.34738</v>
      </c>
      <c r="H271" s="57">
        <v>0</v>
      </c>
      <c r="I271" s="58">
        <v>0</v>
      </c>
      <c r="J271" s="96"/>
      <c r="K271" s="96"/>
    </row>
    <row r="272" spans="1:11" ht="45">
      <c r="A272" s="52"/>
      <c r="B272" s="53" t="s">
        <v>1052</v>
      </c>
      <c r="C272" s="86">
        <v>905</v>
      </c>
      <c r="D272" s="87">
        <v>801</v>
      </c>
      <c r="E272" s="88">
        <v>4500000</v>
      </c>
      <c r="F272" s="86">
        <v>0</v>
      </c>
      <c r="G272" s="57">
        <v>490.5</v>
      </c>
      <c r="H272" s="57">
        <v>0</v>
      </c>
      <c r="I272" s="58">
        <v>0</v>
      </c>
      <c r="J272" s="96"/>
      <c r="K272" s="96"/>
    </row>
    <row r="273" spans="1:11" ht="30">
      <c r="A273" s="52"/>
      <c r="B273" s="53" t="s">
        <v>1053</v>
      </c>
      <c r="C273" s="86">
        <v>905</v>
      </c>
      <c r="D273" s="87">
        <v>801</v>
      </c>
      <c r="E273" s="88">
        <v>4500600</v>
      </c>
      <c r="F273" s="86">
        <v>0</v>
      </c>
      <c r="G273" s="57">
        <v>490.5</v>
      </c>
      <c r="H273" s="57">
        <v>0</v>
      </c>
      <c r="I273" s="58">
        <v>0</v>
      </c>
      <c r="J273" s="96"/>
      <c r="K273" s="96"/>
    </row>
    <row r="274" spans="1:11" ht="30">
      <c r="A274" s="52"/>
      <c r="B274" s="53" t="s">
        <v>1034</v>
      </c>
      <c r="C274" s="86">
        <v>905</v>
      </c>
      <c r="D274" s="87">
        <v>801</v>
      </c>
      <c r="E274" s="88">
        <v>4500600</v>
      </c>
      <c r="F274" s="86">
        <v>1</v>
      </c>
      <c r="G274" s="57">
        <v>490.5</v>
      </c>
      <c r="H274" s="57">
        <v>0</v>
      </c>
      <c r="I274" s="58">
        <v>0</v>
      </c>
      <c r="J274" s="96"/>
      <c r="K274" s="96"/>
    </row>
    <row r="275" spans="1:11" ht="30">
      <c r="A275" s="52"/>
      <c r="B275" s="53" t="s">
        <v>911</v>
      </c>
      <c r="C275" s="86">
        <v>905</v>
      </c>
      <c r="D275" s="87">
        <v>801</v>
      </c>
      <c r="E275" s="88">
        <v>7950000</v>
      </c>
      <c r="F275" s="86">
        <v>0</v>
      </c>
      <c r="G275" s="57">
        <v>2130.8</v>
      </c>
      <c r="H275" s="57">
        <v>0</v>
      </c>
      <c r="I275" s="58">
        <v>0</v>
      </c>
      <c r="J275" s="96"/>
      <c r="K275" s="96"/>
    </row>
    <row r="276" spans="1:11" ht="30">
      <c r="A276" s="52"/>
      <c r="B276" s="53" t="s">
        <v>911</v>
      </c>
      <c r="C276" s="86">
        <v>905</v>
      </c>
      <c r="D276" s="87">
        <v>801</v>
      </c>
      <c r="E276" s="88">
        <v>7950000</v>
      </c>
      <c r="F276" s="86">
        <v>0</v>
      </c>
      <c r="G276" s="57">
        <v>2130.8</v>
      </c>
      <c r="H276" s="57">
        <v>0</v>
      </c>
      <c r="I276" s="58">
        <v>0</v>
      </c>
      <c r="J276" s="96"/>
      <c r="K276" s="96"/>
    </row>
    <row r="277" spans="1:11" ht="105">
      <c r="A277" s="52"/>
      <c r="B277" s="53" t="s">
        <v>696</v>
      </c>
      <c r="C277" s="86">
        <v>905</v>
      </c>
      <c r="D277" s="87">
        <v>801</v>
      </c>
      <c r="E277" s="88">
        <v>7950043</v>
      </c>
      <c r="F277" s="86">
        <v>0</v>
      </c>
      <c r="G277" s="57">
        <v>2130.8</v>
      </c>
      <c r="H277" s="57">
        <v>0</v>
      </c>
      <c r="I277" s="58">
        <v>0</v>
      </c>
      <c r="J277" s="96"/>
      <c r="K277" s="96"/>
    </row>
    <row r="278" spans="1:11" ht="30">
      <c r="A278" s="52"/>
      <c r="B278" s="53" t="s">
        <v>972</v>
      </c>
      <c r="C278" s="86">
        <v>905</v>
      </c>
      <c r="D278" s="87">
        <v>801</v>
      </c>
      <c r="E278" s="88">
        <v>7950043</v>
      </c>
      <c r="F278" s="86">
        <v>500</v>
      </c>
      <c r="G278" s="57">
        <v>2130.8</v>
      </c>
      <c r="H278" s="57">
        <v>0</v>
      </c>
      <c r="I278" s="58">
        <v>0</v>
      </c>
      <c r="J278" s="96"/>
      <c r="K278" s="96"/>
    </row>
    <row r="279" spans="1:11" ht="30">
      <c r="A279" s="52"/>
      <c r="B279" s="53" t="s">
        <v>870</v>
      </c>
      <c r="C279" s="86">
        <v>905</v>
      </c>
      <c r="D279" s="87">
        <v>804</v>
      </c>
      <c r="E279" s="88">
        <v>0</v>
      </c>
      <c r="F279" s="86">
        <v>0</v>
      </c>
      <c r="G279" s="57">
        <v>5400</v>
      </c>
      <c r="H279" s="57">
        <v>0</v>
      </c>
      <c r="I279" s="58">
        <v>0</v>
      </c>
      <c r="J279" s="96"/>
      <c r="K279" s="96"/>
    </row>
    <row r="280" spans="1:11" ht="30">
      <c r="A280" s="52"/>
      <c r="B280" s="53" t="s">
        <v>911</v>
      </c>
      <c r="C280" s="86">
        <v>905</v>
      </c>
      <c r="D280" s="87">
        <v>804</v>
      </c>
      <c r="E280" s="88">
        <v>7950000</v>
      </c>
      <c r="F280" s="86">
        <v>0</v>
      </c>
      <c r="G280" s="57">
        <v>5400</v>
      </c>
      <c r="H280" s="57">
        <v>0</v>
      </c>
      <c r="I280" s="58">
        <v>0</v>
      </c>
      <c r="J280" s="96"/>
      <c r="K280" s="96"/>
    </row>
    <row r="281" spans="1:11" ht="30">
      <c r="A281" s="52"/>
      <c r="B281" s="53" t="s">
        <v>911</v>
      </c>
      <c r="C281" s="86">
        <v>905</v>
      </c>
      <c r="D281" s="87">
        <v>804</v>
      </c>
      <c r="E281" s="88">
        <v>7950000</v>
      </c>
      <c r="F281" s="86">
        <v>0</v>
      </c>
      <c r="G281" s="57">
        <v>5400</v>
      </c>
      <c r="H281" s="57">
        <v>0</v>
      </c>
      <c r="I281" s="58">
        <v>0</v>
      </c>
      <c r="J281" s="96"/>
      <c r="K281" s="96"/>
    </row>
    <row r="282" spans="1:11" ht="90">
      <c r="A282" s="52"/>
      <c r="B282" s="53" t="s">
        <v>503</v>
      </c>
      <c r="C282" s="86">
        <v>905</v>
      </c>
      <c r="D282" s="87">
        <v>804</v>
      </c>
      <c r="E282" s="88">
        <v>7950018</v>
      </c>
      <c r="F282" s="86">
        <v>0</v>
      </c>
      <c r="G282" s="57">
        <v>5400</v>
      </c>
      <c r="H282" s="57">
        <v>0</v>
      </c>
      <c r="I282" s="58">
        <v>0</v>
      </c>
      <c r="J282" s="96"/>
      <c r="K282" s="96"/>
    </row>
    <row r="283" spans="1:11" ht="30">
      <c r="A283" s="52"/>
      <c r="B283" s="53" t="s">
        <v>972</v>
      </c>
      <c r="C283" s="86">
        <v>905</v>
      </c>
      <c r="D283" s="87">
        <v>804</v>
      </c>
      <c r="E283" s="88">
        <v>7950018</v>
      </c>
      <c r="F283" s="86">
        <v>500</v>
      </c>
      <c r="G283" s="57">
        <v>5400</v>
      </c>
      <c r="H283" s="57">
        <v>0</v>
      </c>
      <c r="I283" s="58">
        <v>0</v>
      </c>
      <c r="J283" s="96"/>
      <c r="K283" s="96"/>
    </row>
    <row r="284" spans="1:11" ht="15">
      <c r="A284" s="52"/>
      <c r="B284" s="53" t="s">
        <v>872</v>
      </c>
      <c r="C284" s="86">
        <v>905</v>
      </c>
      <c r="D284" s="87">
        <v>901</v>
      </c>
      <c r="E284" s="88">
        <v>0</v>
      </c>
      <c r="F284" s="86">
        <v>0</v>
      </c>
      <c r="G284" s="57">
        <v>237614.62998</v>
      </c>
      <c r="H284" s="57">
        <v>0</v>
      </c>
      <c r="I284" s="58">
        <v>0</v>
      </c>
      <c r="J284" s="96"/>
      <c r="K284" s="96"/>
    </row>
    <row r="285" spans="1:11" ht="30">
      <c r="A285" s="52"/>
      <c r="B285" s="53" t="s">
        <v>1055</v>
      </c>
      <c r="C285" s="86">
        <v>905</v>
      </c>
      <c r="D285" s="87">
        <v>901</v>
      </c>
      <c r="E285" s="88">
        <v>4700000</v>
      </c>
      <c r="F285" s="86">
        <v>0</v>
      </c>
      <c r="G285" s="57">
        <v>198080.38459</v>
      </c>
      <c r="H285" s="57">
        <v>0</v>
      </c>
      <c r="I285" s="58">
        <v>0</v>
      </c>
      <c r="J285" s="96"/>
      <c r="K285" s="96"/>
    </row>
    <row r="286" spans="1:11" ht="30">
      <c r="A286" s="52"/>
      <c r="B286" s="53" t="s">
        <v>1033</v>
      </c>
      <c r="C286" s="86">
        <v>905</v>
      </c>
      <c r="D286" s="87">
        <v>901</v>
      </c>
      <c r="E286" s="88">
        <v>4709900</v>
      </c>
      <c r="F286" s="86">
        <v>0</v>
      </c>
      <c r="G286" s="57">
        <v>198080.38459</v>
      </c>
      <c r="H286" s="57">
        <v>0</v>
      </c>
      <c r="I286" s="58">
        <v>0</v>
      </c>
      <c r="J286" s="96"/>
      <c r="K286" s="96"/>
    </row>
    <row r="287" spans="1:11" ht="30">
      <c r="A287" s="52"/>
      <c r="B287" s="53" t="s">
        <v>1034</v>
      </c>
      <c r="C287" s="86">
        <v>905</v>
      </c>
      <c r="D287" s="87">
        <v>901</v>
      </c>
      <c r="E287" s="88">
        <v>4709900</v>
      </c>
      <c r="F287" s="86">
        <v>1</v>
      </c>
      <c r="G287" s="57">
        <v>198080.38459</v>
      </c>
      <c r="H287" s="57">
        <v>0</v>
      </c>
      <c r="I287" s="58">
        <v>0</v>
      </c>
      <c r="J287" s="96"/>
      <c r="K287" s="96"/>
    </row>
    <row r="288" spans="1:11" ht="15">
      <c r="A288" s="52"/>
      <c r="B288" s="53" t="s">
        <v>504</v>
      </c>
      <c r="C288" s="86">
        <v>905</v>
      </c>
      <c r="D288" s="87">
        <v>901</v>
      </c>
      <c r="E288" s="88">
        <v>4760000</v>
      </c>
      <c r="F288" s="86">
        <v>0</v>
      </c>
      <c r="G288" s="57">
        <v>29763.44539</v>
      </c>
      <c r="H288" s="57">
        <v>0</v>
      </c>
      <c r="I288" s="58">
        <v>0</v>
      </c>
      <c r="J288" s="96"/>
      <c r="K288" s="96"/>
    </row>
    <row r="289" spans="1:11" ht="45">
      <c r="A289" s="52"/>
      <c r="B289" s="53" t="s">
        <v>505</v>
      </c>
      <c r="C289" s="86">
        <v>905</v>
      </c>
      <c r="D289" s="87">
        <v>901</v>
      </c>
      <c r="E289" s="88">
        <v>4769900</v>
      </c>
      <c r="F289" s="86">
        <v>0</v>
      </c>
      <c r="G289" s="57">
        <v>29763.44539</v>
      </c>
      <c r="H289" s="57">
        <v>0</v>
      </c>
      <c r="I289" s="58">
        <v>0</v>
      </c>
      <c r="J289" s="96"/>
      <c r="K289" s="96"/>
    </row>
    <row r="290" spans="1:11" ht="30">
      <c r="A290" s="52"/>
      <c r="B290" s="53" t="s">
        <v>1034</v>
      </c>
      <c r="C290" s="86">
        <v>905</v>
      </c>
      <c r="D290" s="87">
        <v>901</v>
      </c>
      <c r="E290" s="88">
        <v>4769900</v>
      </c>
      <c r="F290" s="86">
        <v>1</v>
      </c>
      <c r="G290" s="57">
        <v>29763.44539</v>
      </c>
      <c r="H290" s="57">
        <v>0</v>
      </c>
      <c r="I290" s="58">
        <v>0</v>
      </c>
      <c r="J290" s="96"/>
      <c r="K290" s="96"/>
    </row>
    <row r="291" spans="1:11" ht="30">
      <c r="A291" s="52"/>
      <c r="B291" s="53" t="s">
        <v>911</v>
      </c>
      <c r="C291" s="86">
        <v>905</v>
      </c>
      <c r="D291" s="87">
        <v>901</v>
      </c>
      <c r="E291" s="88">
        <v>7950000</v>
      </c>
      <c r="F291" s="86">
        <v>0</v>
      </c>
      <c r="G291" s="57">
        <v>9770.8</v>
      </c>
      <c r="H291" s="57">
        <v>0</v>
      </c>
      <c r="I291" s="58">
        <v>0</v>
      </c>
      <c r="J291" s="96"/>
      <c r="K291" s="96"/>
    </row>
    <row r="292" spans="1:11" ht="30">
      <c r="A292" s="52"/>
      <c r="B292" s="53" t="s">
        <v>911</v>
      </c>
      <c r="C292" s="86">
        <v>905</v>
      </c>
      <c r="D292" s="87">
        <v>901</v>
      </c>
      <c r="E292" s="88">
        <v>7950000</v>
      </c>
      <c r="F292" s="86">
        <v>0</v>
      </c>
      <c r="G292" s="57">
        <v>9770.8</v>
      </c>
      <c r="H292" s="57">
        <v>0</v>
      </c>
      <c r="I292" s="58">
        <v>0</v>
      </c>
      <c r="J292" s="96"/>
      <c r="K292" s="96"/>
    </row>
    <row r="293" spans="1:11" ht="105">
      <c r="A293" s="52"/>
      <c r="B293" s="53" t="s">
        <v>696</v>
      </c>
      <c r="C293" s="86">
        <v>905</v>
      </c>
      <c r="D293" s="87">
        <v>901</v>
      </c>
      <c r="E293" s="88">
        <v>7950043</v>
      </c>
      <c r="F293" s="86">
        <v>0</v>
      </c>
      <c r="G293" s="57">
        <v>9770.8</v>
      </c>
      <c r="H293" s="57">
        <v>0</v>
      </c>
      <c r="I293" s="58">
        <v>0</v>
      </c>
      <c r="J293" s="96"/>
      <c r="K293" s="96"/>
    </row>
    <row r="294" spans="1:11" ht="30">
      <c r="A294" s="52"/>
      <c r="B294" s="53" t="s">
        <v>972</v>
      </c>
      <c r="C294" s="86">
        <v>905</v>
      </c>
      <c r="D294" s="87">
        <v>901</v>
      </c>
      <c r="E294" s="88">
        <v>7950043</v>
      </c>
      <c r="F294" s="86">
        <v>500</v>
      </c>
      <c r="G294" s="57">
        <v>9770.8</v>
      </c>
      <c r="H294" s="57">
        <v>0</v>
      </c>
      <c r="I294" s="58">
        <v>0</v>
      </c>
      <c r="J294" s="96"/>
      <c r="K294" s="96"/>
    </row>
    <row r="295" spans="1:11" ht="15">
      <c r="A295" s="52"/>
      <c r="B295" s="53" t="s">
        <v>1054</v>
      </c>
      <c r="C295" s="86">
        <v>905</v>
      </c>
      <c r="D295" s="87">
        <v>902</v>
      </c>
      <c r="E295" s="88">
        <v>0</v>
      </c>
      <c r="F295" s="86">
        <v>0</v>
      </c>
      <c r="G295" s="57">
        <v>272379.28766000003</v>
      </c>
      <c r="H295" s="57">
        <v>0</v>
      </c>
      <c r="I295" s="58">
        <v>0</v>
      </c>
      <c r="J295" s="96"/>
      <c r="K295" s="96"/>
    </row>
    <row r="296" spans="1:11" ht="30">
      <c r="A296" s="52"/>
      <c r="B296" s="53" t="s">
        <v>1055</v>
      </c>
      <c r="C296" s="86">
        <v>905</v>
      </c>
      <c r="D296" s="87">
        <v>902</v>
      </c>
      <c r="E296" s="88">
        <v>4700000</v>
      </c>
      <c r="F296" s="86">
        <v>0</v>
      </c>
      <c r="G296" s="57">
        <v>49833.23711</v>
      </c>
      <c r="H296" s="57">
        <v>0</v>
      </c>
      <c r="I296" s="58">
        <v>0</v>
      </c>
      <c r="J296" s="96"/>
      <c r="K296" s="96"/>
    </row>
    <row r="297" spans="1:11" ht="30">
      <c r="A297" s="52"/>
      <c r="B297" s="53" t="s">
        <v>1033</v>
      </c>
      <c r="C297" s="86">
        <v>905</v>
      </c>
      <c r="D297" s="87">
        <v>902</v>
      </c>
      <c r="E297" s="88">
        <v>4709900</v>
      </c>
      <c r="F297" s="86">
        <v>0</v>
      </c>
      <c r="G297" s="57">
        <v>49833.23711</v>
      </c>
      <c r="H297" s="57">
        <v>0</v>
      </c>
      <c r="I297" s="58">
        <v>0</v>
      </c>
      <c r="J297" s="96"/>
      <c r="K297" s="96"/>
    </row>
    <row r="298" spans="1:11" ht="30">
      <c r="A298" s="52"/>
      <c r="B298" s="53" t="s">
        <v>1034</v>
      </c>
      <c r="C298" s="86">
        <v>905</v>
      </c>
      <c r="D298" s="87">
        <v>902</v>
      </c>
      <c r="E298" s="88">
        <v>4709900</v>
      </c>
      <c r="F298" s="86">
        <v>1</v>
      </c>
      <c r="G298" s="57">
        <v>39655.46505</v>
      </c>
      <c r="H298" s="57">
        <v>0</v>
      </c>
      <c r="I298" s="58">
        <v>0</v>
      </c>
      <c r="J298" s="96"/>
      <c r="K298" s="96"/>
    </row>
    <row r="299" spans="1:11" ht="15">
      <c r="A299" s="52"/>
      <c r="B299" s="53" t="s">
        <v>506</v>
      </c>
      <c r="C299" s="86">
        <v>905</v>
      </c>
      <c r="D299" s="87">
        <v>902</v>
      </c>
      <c r="E299" s="88">
        <v>4709906</v>
      </c>
      <c r="F299" s="86">
        <v>0</v>
      </c>
      <c r="G299" s="57">
        <v>10177.772060000001</v>
      </c>
      <c r="H299" s="57">
        <v>0</v>
      </c>
      <c r="I299" s="58">
        <v>0</v>
      </c>
      <c r="J299" s="96"/>
      <c r="K299" s="96"/>
    </row>
    <row r="300" spans="1:11" ht="30">
      <c r="A300" s="52"/>
      <c r="B300" s="53" t="s">
        <v>1034</v>
      </c>
      <c r="C300" s="86">
        <v>905</v>
      </c>
      <c r="D300" s="87">
        <v>902</v>
      </c>
      <c r="E300" s="88">
        <v>4709906</v>
      </c>
      <c r="F300" s="86">
        <v>1</v>
      </c>
      <c r="G300" s="57">
        <v>10177.772060000001</v>
      </c>
      <c r="H300" s="57">
        <v>0</v>
      </c>
      <c r="I300" s="58">
        <v>0</v>
      </c>
      <c r="J300" s="96"/>
      <c r="K300" s="96"/>
    </row>
    <row r="301" spans="1:11" ht="30">
      <c r="A301" s="52"/>
      <c r="B301" s="53" t="s">
        <v>1056</v>
      </c>
      <c r="C301" s="86">
        <v>905</v>
      </c>
      <c r="D301" s="87">
        <v>902</v>
      </c>
      <c r="E301" s="88">
        <v>4710000</v>
      </c>
      <c r="F301" s="86">
        <v>0</v>
      </c>
      <c r="G301" s="57">
        <v>218412.75055000003</v>
      </c>
      <c r="H301" s="57">
        <v>0</v>
      </c>
      <c r="I301" s="58">
        <v>0</v>
      </c>
      <c r="J301" s="96"/>
      <c r="K301" s="96"/>
    </row>
    <row r="302" spans="1:11" ht="30">
      <c r="A302" s="52"/>
      <c r="B302" s="53" t="s">
        <v>1033</v>
      </c>
      <c r="C302" s="86">
        <v>905</v>
      </c>
      <c r="D302" s="87">
        <v>902</v>
      </c>
      <c r="E302" s="88">
        <v>4719900</v>
      </c>
      <c r="F302" s="86">
        <v>0</v>
      </c>
      <c r="G302" s="57">
        <v>218412.75055000003</v>
      </c>
      <c r="H302" s="57">
        <v>0</v>
      </c>
      <c r="I302" s="58">
        <v>0</v>
      </c>
      <c r="J302" s="96"/>
      <c r="K302" s="96"/>
    </row>
    <row r="303" spans="1:11" ht="30">
      <c r="A303" s="52"/>
      <c r="B303" s="53" t="s">
        <v>1034</v>
      </c>
      <c r="C303" s="86">
        <v>905</v>
      </c>
      <c r="D303" s="87">
        <v>902</v>
      </c>
      <c r="E303" s="88">
        <v>4719900</v>
      </c>
      <c r="F303" s="86">
        <v>1</v>
      </c>
      <c r="G303" s="57">
        <v>167018.75055000003</v>
      </c>
      <c r="H303" s="57">
        <v>0</v>
      </c>
      <c r="I303" s="58">
        <v>0</v>
      </c>
      <c r="J303" s="96"/>
      <c r="K303" s="96"/>
    </row>
    <row r="304" spans="1:11" ht="105">
      <c r="A304" s="52"/>
      <c r="B304" s="53" t="s">
        <v>1057</v>
      </c>
      <c r="C304" s="86">
        <v>905</v>
      </c>
      <c r="D304" s="87">
        <v>902</v>
      </c>
      <c r="E304" s="88">
        <v>4719902</v>
      </c>
      <c r="F304" s="86">
        <v>0</v>
      </c>
      <c r="G304" s="57">
        <v>45703</v>
      </c>
      <c r="H304" s="57">
        <v>0</v>
      </c>
      <c r="I304" s="58">
        <v>0</v>
      </c>
      <c r="J304" s="96"/>
      <c r="K304" s="96"/>
    </row>
    <row r="305" spans="1:11" ht="30">
      <c r="A305" s="52"/>
      <c r="B305" s="53" t="s">
        <v>1034</v>
      </c>
      <c r="C305" s="86">
        <v>905</v>
      </c>
      <c r="D305" s="87">
        <v>902</v>
      </c>
      <c r="E305" s="88">
        <v>4719902</v>
      </c>
      <c r="F305" s="86">
        <v>1</v>
      </c>
      <c r="G305" s="57">
        <v>45703</v>
      </c>
      <c r="H305" s="57">
        <v>0</v>
      </c>
      <c r="I305" s="58">
        <v>0</v>
      </c>
      <c r="J305" s="96"/>
      <c r="K305" s="96"/>
    </row>
    <row r="306" spans="1:11" ht="105">
      <c r="A306" s="52"/>
      <c r="B306" s="53" t="s">
        <v>1058</v>
      </c>
      <c r="C306" s="86">
        <v>905</v>
      </c>
      <c r="D306" s="87">
        <v>902</v>
      </c>
      <c r="E306" s="88">
        <v>4719903</v>
      </c>
      <c r="F306" s="86">
        <v>0</v>
      </c>
      <c r="G306" s="57">
        <v>5691</v>
      </c>
      <c r="H306" s="57">
        <v>0</v>
      </c>
      <c r="I306" s="58">
        <v>0</v>
      </c>
      <c r="J306" s="96"/>
      <c r="K306" s="96"/>
    </row>
    <row r="307" spans="1:11" ht="30">
      <c r="A307" s="52"/>
      <c r="B307" s="53" t="s">
        <v>1034</v>
      </c>
      <c r="C307" s="86">
        <v>905</v>
      </c>
      <c r="D307" s="87">
        <v>902</v>
      </c>
      <c r="E307" s="88">
        <v>4719903</v>
      </c>
      <c r="F307" s="86">
        <v>1</v>
      </c>
      <c r="G307" s="57">
        <v>5691</v>
      </c>
      <c r="H307" s="57">
        <v>0</v>
      </c>
      <c r="I307" s="58">
        <v>0</v>
      </c>
      <c r="J307" s="96"/>
      <c r="K307" s="96"/>
    </row>
    <row r="308" spans="1:11" ht="30">
      <c r="A308" s="52"/>
      <c r="B308" s="53" t="s">
        <v>911</v>
      </c>
      <c r="C308" s="86">
        <v>905</v>
      </c>
      <c r="D308" s="87">
        <v>902</v>
      </c>
      <c r="E308" s="88">
        <v>7950000</v>
      </c>
      <c r="F308" s="86">
        <v>0</v>
      </c>
      <c r="G308" s="57">
        <v>4133.3</v>
      </c>
      <c r="H308" s="57">
        <v>0</v>
      </c>
      <c r="I308" s="58">
        <v>0</v>
      </c>
      <c r="J308" s="96"/>
      <c r="K308" s="96"/>
    </row>
    <row r="309" spans="1:11" ht="30">
      <c r="A309" s="52"/>
      <c r="B309" s="53" t="s">
        <v>911</v>
      </c>
      <c r="C309" s="86">
        <v>905</v>
      </c>
      <c r="D309" s="87">
        <v>902</v>
      </c>
      <c r="E309" s="88">
        <v>7950000</v>
      </c>
      <c r="F309" s="86">
        <v>0</v>
      </c>
      <c r="G309" s="57">
        <v>4133.3</v>
      </c>
      <c r="H309" s="57">
        <v>0</v>
      </c>
      <c r="I309" s="58">
        <v>0</v>
      </c>
      <c r="J309" s="96"/>
      <c r="K309" s="96"/>
    </row>
    <row r="310" spans="1:11" ht="105">
      <c r="A310" s="52"/>
      <c r="B310" s="53" t="s">
        <v>696</v>
      </c>
      <c r="C310" s="86">
        <v>905</v>
      </c>
      <c r="D310" s="87">
        <v>902</v>
      </c>
      <c r="E310" s="88">
        <v>7950043</v>
      </c>
      <c r="F310" s="86">
        <v>0</v>
      </c>
      <c r="G310" s="57">
        <v>4133.3</v>
      </c>
      <c r="H310" s="57">
        <v>0</v>
      </c>
      <c r="I310" s="58">
        <v>0</v>
      </c>
      <c r="J310" s="96"/>
      <c r="K310" s="96"/>
    </row>
    <row r="311" spans="1:11" ht="30">
      <c r="A311" s="52"/>
      <c r="B311" s="53" t="s">
        <v>972</v>
      </c>
      <c r="C311" s="86">
        <v>905</v>
      </c>
      <c r="D311" s="87">
        <v>902</v>
      </c>
      <c r="E311" s="88">
        <v>7950043</v>
      </c>
      <c r="F311" s="86">
        <v>500</v>
      </c>
      <c r="G311" s="57">
        <v>4133.3</v>
      </c>
      <c r="H311" s="57">
        <v>0</v>
      </c>
      <c r="I311" s="58">
        <v>0</v>
      </c>
      <c r="J311" s="96"/>
      <c r="K311" s="96"/>
    </row>
    <row r="312" spans="1:11" ht="30">
      <c r="A312" s="52"/>
      <c r="B312" s="53" t="s">
        <v>873</v>
      </c>
      <c r="C312" s="86">
        <v>905</v>
      </c>
      <c r="D312" s="87">
        <v>903</v>
      </c>
      <c r="E312" s="88">
        <v>0</v>
      </c>
      <c r="F312" s="86">
        <v>0</v>
      </c>
      <c r="G312" s="57">
        <v>5038.6635400000005</v>
      </c>
      <c r="H312" s="57">
        <v>0</v>
      </c>
      <c r="I312" s="58">
        <v>0</v>
      </c>
      <c r="J312" s="96"/>
      <c r="K312" s="96"/>
    </row>
    <row r="313" spans="1:11" ht="30">
      <c r="A313" s="52"/>
      <c r="B313" s="53" t="s">
        <v>1055</v>
      </c>
      <c r="C313" s="86">
        <v>905</v>
      </c>
      <c r="D313" s="87">
        <v>903</v>
      </c>
      <c r="E313" s="88">
        <v>4700000</v>
      </c>
      <c r="F313" s="86">
        <v>0</v>
      </c>
      <c r="G313" s="57">
        <v>2404.63634</v>
      </c>
      <c r="H313" s="57">
        <v>0</v>
      </c>
      <c r="I313" s="58">
        <v>0</v>
      </c>
      <c r="J313" s="96"/>
      <c r="K313" s="96"/>
    </row>
    <row r="314" spans="1:11" ht="30">
      <c r="A314" s="52"/>
      <c r="B314" s="53" t="s">
        <v>1033</v>
      </c>
      <c r="C314" s="86">
        <v>905</v>
      </c>
      <c r="D314" s="87">
        <v>903</v>
      </c>
      <c r="E314" s="88">
        <v>4709900</v>
      </c>
      <c r="F314" s="86">
        <v>0</v>
      </c>
      <c r="G314" s="57">
        <v>2404.63634</v>
      </c>
      <c r="H314" s="57">
        <v>0</v>
      </c>
      <c r="I314" s="58">
        <v>0</v>
      </c>
      <c r="J314" s="96"/>
      <c r="K314" s="96"/>
    </row>
    <row r="315" spans="1:11" ht="30">
      <c r="A315" s="52"/>
      <c r="B315" s="53" t="s">
        <v>1034</v>
      </c>
      <c r="C315" s="86">
        <v>905</v>
      </c>
      <c r="D315" s="87">
        <v>903</v>
      </c>
      <c r="E315" s="88">
        <v>4709900</v>
      </c>
      <c r="F315" s="86">
        <v>1</v>
      </c>
      <c r="G315" s="57">
        <v>642.54196</v>
      </c>
      <c r="H315" s="57">
        <v>0</v>
      </c>
      <c r="I315" s="58">
        <v>0</v>
      </c>
      <c r="J315" s="96"/>
      <c r="K315" s="96"/>
    </row>
    <row r="316" spans="1:11" ht="30">
      <c r="A316" s="52"/>
      <c r="B316" s="53" t="s">
        <v>507</v>
      </c>
      <c r="C316" s="86">
        <v>905</v>
      </c>
      <c r="D316" s="87">
        <v>903</v>
      </c>
      <c r="E316" s="88">
        <v>4709907</v>
      </c>
      <c r="F316" s="86">
        <v>0</v>
      </c>
      <c r="G316" s="57">
        <v>1762.09438</v>
      </c>
      <c r="H316" s="57">
        <v>0</v>
      </c>
      <c r="I316" s="58">
        <v>0</v>
      </c>
      <c r="J316" s="96"/>
      <c r="K316" s="96"/>
    </row>
    <row r="317" spans="1:11" ht="30">
      <c r="A317" s="52"/>
      <c r="B317" s="53" t="s">
        <v>1034</v>
      </c>
      <c r="C317" s="86">
        <v>905</v>
      </c>
      <c r="D317" s="87">
        <v>903</v>
      </c>
      <c r="E317" s="88">
        <v>4709907</v>
      </c>
      <c r="F317" s="86">
        <v>1</v>
      </c>
      <c r="G317" s="57">
        <v>1762.09438</v>
      </c>
      <c r="H317" s="57">
        <v>0</v>
      </c>
      <c r="I317" s="58">
        <v>0</v>
      </c>
      <c r="J317" s="96"/>
      <c r="K317" s="96"/>
    </row>
    <row r="318" spans="1:11" ht="30">
      <c r="A318" s="52"/>
      <c r="B318" s="53" t="s">
        <v>1056</v>
      </c>
      <c r="C318" s="86">
        <v>905</v>
      </c>
      <c r="D318" s="87">
        <v>903</v>
      </c>
      <c r="E318" s="88">
        <v>4710000</v>
      </c>
      <c r="F318" s="86">
        <v>0</v>
      </c>
      <c r="G318" s="57">
        <v>2634.0272</v>
      </c>
      <c r="H318" s="57">
        <v>0</v>
      </c>
      <c r="I318" s="58">
        <v>0</v>
      </c>
      <c r="J318" s="96"/>
      <c r="K318" s="96"/>
    </row>
    <row r="319" spans="1:11" ht="30">
      <c r="A319" s="52"/>
      <c r="B319" s="53" t="s">
        <v>1033</v>
      </c>
      <c r="C319" s="86">
        <v>905</v>
      </c>
      <c r="D319" s="87">
        <v>903</v>
      </c>
      <c r="E319" s="88">
        <v>4719900</v>
      </c>
      <c r="F319" s="86">
        <v>0</v>
      </c>
      <c r="G319" s="57">
        <v>2634.0272</v>
      </c>
      <c r="H319" s="57">
        <v>0</v>
      </c>
      <c r="I319" s="58">
        <v>0</v>
      </c>
      <c r="J319" s="96"/>
      <c r="K319" s="96"/>
    </row>
    <row r="320" spans="1:11" ht="30">
      <c r="A320" s="52"/>
      <c r="B320" s="53" t="s">
        <v>1034</v>
      </c>
      <c r="C320" s="86">
        <v>905</v>
      </c>
      <c r="D320" s="87">
        <v>903</v>
      </c>
      <c r="E320" s="88">
        <v>4719900</v>
      </c>
      <c r="F320" s="86">
        <v>1</v>
      </c>
      <c r="G320" s="57">
        <v>2634.0272</v>
      </c>
      <c r="H320" s="57">
        <v>0</v>
      </c>
      <c r="I320" s="58">
        <v>0</v>
      </c>
      <c r="J320" s="96"/>
      <c r="K320" s="96"/>
    </row>
    <row r="321" spans="1:11" ht="15">
      <c r="A321" s="52"/>
      <c r="B321" s="53" t="s">
        <v>1059</v>
      </c>
      <c r="C321" s="86">
        <v>905</v>
      </c>
      <c r="D321" s="87">
        <v>904</v>
      </c>
      <c r="E321" s="88">
        <v>0</v>
      </c>
      <c r="F321" s="86">
        <v>0</v>
      </c>
      <c r="G321" s="57">
        <v>170575.73551</v>
      </c>
      <c r="H321" s="57">
        <v>0</v>
      </c>
      <c r="I321" s="58">
        <v>0</v>
      </c>
      <c r="J321" s="96"/>
      <c r="K321" s="96"/>
    </row>
    <row r="322" spans="1:11" ht="15">
      <c r="A322" s="52"/>
      <c r="B322" s="53" t="s">
        <v>508</v>
      </c>
      <c r="C322" s="86">
        <v>905</v>
      </c>
      <c r="D322" s="87">
        <v>904</v>
      </c>
      <c r="E322" s="88">
        <v>4770000</v>
      </c>
      <c r="F322" s="86">
        <v>0</v>
      </c>
      <c r="G322" s="57">
        <v>148226.73551</v>
      </c>
      <c r="H322" s="57">
        <v>0</v>
      </c>
      <c r="I322" s="58">
        <v>0</v>
      </c>
      <c r="J322" s="96"/>
      <c r="K322" s="96"/>
    </row>
    <row r="323" spans="1:11" ht="45">
      <c r="A323" s="52"/>
      <c r="B323" s="53" t="s">
        <v>509</v>
      </c>
      <c r="C323" s="86">
        <v>905</v>
      </c>
      <c r="D323" s="87">
        <v>904</v>
      </c>
      <c r="E323" s="88">
        <v>4779900</v>
      </c>
      <c r="F323" s="86">
        <v>0</v>
      </c>
      <c r="G323" s="57">
        <v>148226.73551</v>
      </c>
      <c r="H323" s="57">
        <v>0</v>
      </c>
      <c r="I323" s="58">
        <v>0</v>
      </c>
      <c r="J323" s="96"/>
      <c r="K323" s="96"/>
    </row>
    <row r="324" spans="1:11" ht="30">
      <c r="A324" s="52"/>
      <c r="B324" s="53" t="s">
        <v>1034</v>
      </c>
      <c r="C324" s="86">
        <v>905</v>
      </c>
      <c r="D324" s="87">
        <v>904</v>
      </c>
      <c r="E324" s="88">
        <v>4779900</v>
      </c>
      <c r="F324" s="86">
        <v>1</v>
      </c>
      <c r="G324" s="57">
        <v>148226.73551</v>
      </c>
      <c r="H324" s="57">
        <v>0</v>
      </c>
      <c r="I324" s="58">
        <v>0</v>
      </c>
      <c r="J324" s="96"/>
      <c r="K324" s="96"/>
    </row>
    <row r="325" spans="1:11" ht="30">
      <c r="A325" s="52"/>
      <c r="B325" s="53" t="s">
        <v>1041</v>
      </c>
      <c r="C325" s="86">
        <v>905</v>
      </c>
      <c r="D325" s="87">
        <v>904</v>
      </c>
      <c r="E325" s="88">
        <v>5200000</v>
      </c>
      <c r="F325" s="86">
        <v>0</v>
      </c>
      <c r="G325" s="57">
        <v>22349</v>
      </c>
      <c r="H325" s="57">
        <v>0</v>
      </c>
      <c r="I325" s="58">
        <v>0</v>
      </c>
      <c r="J325" s="96"/>
      <c r="K325" s="96"/>
    </row>
    <row r="326" spans="1:11" ht="105">
      <c r="A326" s="52"/>
      <c r="B326" s="53" t="s">
        <v>1060</v>
      </c>
      <c r="C326" s="86">
        <v>905</v>
      </c>
      <c r="D326" s="87">
        <v>904</v>
      </c>
      <c r="E326" s="88">
        <v>5201800</v>
      </c>
      <c r="F326" s="86">
        <v>0</v>
      </c>
      <c r="G326" s="57">
        <v>22349</v>
      </c>
      <c r="H326" s="57">
        <v>0</v>
      </c>
      <c r="I326" s="58">
        <v>0</v>
      </c>
      <c r="J326" s="96"/>
      <c r="K326" s="96"/>
    </row>
    <row r="327" spans="1:11" ht="30">
      <c r="A327" s="52"/>
      <c r="B327" s="53" t="s">
        <v>1034</v>
      </c>
      <c r="C327" s="86">
        <v>905</v>
      </c>
      <c r="D327" s="87">
        <v>904</v>
      </c>
      <c r="E327" s="88">
        <v>5201800</v>
      </c>
      <c r="F327" s="86">
        <v>1</v>
      </c>
      <c r="G327" s="57">
        <v>22349</v>
      </c>
      <c r="H327" s="57">
        <v>0</v>
      </c>
      <c r="I327" s="58">
        <v>0</v>
      </c>
      <c r="J327" s="96"/>
      <c r="K327" s="96"/>
    </row>
    <row r="328" spans="1:11" ht="15">
      <c r="A328" s="52"/>
      <c r="B328" s="53" t="s">
        <v>1061</v>
      </c>
      <c r="C328" s="86">
        <v>905</v>
      </c>
      <c r="D328" s="87">
        <v>909</v>
      </c>
      <c r="E328" s="88">
        <v>0</v>
      </c>
      <c r="F328" s="86">
        <v>0</v>
      </c>
      <c r="G328" s="57">
        <v>274044.92402</v>
      </c>
      <c r="H328" s="57">
        <v>48145.1877</v>
      </c>
      <c r="I328" s="58">
        <v>3296.59234</v>
      </c>
      <c r="J328" s="96"/>
      <c r="K328" s="96"/>
    </row>
    <row r="329" spans="1:11" ht="30">
      <c r="A329" s="52"/>
      <c r="B329" s="53" t="s">
        <v>1062</v>
      </c>
      <c r="C329" s="86">
        <v>905</v>
      </c>
      <c r="D329" s="87">
        <v>909</v>
      </c>
      <c r="E329" s="88">
        <v>4690000</v>
      </c>
      <c r="F329" s="86">
        <v>0</v>
      </c>
      <c r="G329" s="57">
        <v>151073.68402000002</v>
      </c>
      <c r="H329" s="57">
        <v>0</v>
      </c>
      <c r="I329" s="58">
        <v>0</v>
      </c>
      <c r="J329" s="96"/>
      <c r="K329" s="96"/>
    </row>
    <row r="330" spans="1:11" ht="45">
      <c r="A330" s="52"/>
      <c r="B330" s="53" t="s">
        <v>1063</v>
      </c>
      <c r="C330" s="86">
        <v>905</v>
      </c>
      <c r="D330" s="87">
        <v>909</v>
      </c>
      <c r="E330" s="88">
        <v>4699900</v>
      </c>
      <c r="F330" s="86">
        <v>0</v>
      </c>
      <c r="G330" s="57">
        <v>151073.68402000002</v>
      </c>
      <c r="H330" s="57">
        <v>0</v>
      </c>
      <c r="I330" s="58">
        <v>0</v>
      </c>
      <c r="J330" s="96"/>
      <c r="K330" s="96"/>
    </row>
    <row r="331" spans="1:11" ht="30">
      <c r="A331" s="52"/>
      <c r="B331" s="53" t="s">
        <v>1034</v>
      </c>
      <c r="C331" s="86">
        <v>905</v>
      </c>
      <c r="D331" s="87">
        <v>909</v>
      </c>
      <c r="E331" s="88">
        <v>4699900</v>
      </c>
      <c r="F331" s="86">
        <v>1</v>
      </c>
      <c r="G331" s="57">
        <v>142589.68402000002</v>
      </c>
      <c r="H331" s="57">
        <v>0</v>
      </c>
      <c r="I331" s="58">
        <v>0</v>
      </c>
      <c r="J331" s="96"/>
      <c r="K331" s="96"/>
    </row>
    <row r="332" spans="1:11" ht="60">
      <c r="A332" s="52"/>
      <c r="B332" s="53" t="s">
        <v>1064</v>
      </c>
      <c r="C332" s="86">
        <v>905</v>
      </c>
      <c r="D332" s="87">
        <v>909</v>
      </c>
      <c r="E332" s="88">
        <v>4699903</v>
      </c>
      <c r="F332" s="86">
        <v>0</v>
      </c>
      <c r="G332" s="57">
        <v>8484</v>
      </c>
      <c r="H332" s="57">
        <v>0</v>
      </c>
      <c r="I332" s="58">
        <v>0</v>
      </c>
      <c r="J332" s="96"/>
      <c r="K332" s="96"/>
    </row>
    <row r="333" spans="1:11" ht="30">
      <c r="A333" s="52"/>
      <c r="B333" s="53" t="s">
        <v>1034</v>
      </c>
      <c r="C333" s="86">
        <v>905</v>
      </c>
      <c r="D333" s="87">
        <v>909</v>
      </c>
      <c r="E333" s="88">
        <v>4699903</v>
      </c>
      <c r="F333" s="86">
        <v>1</v>
      </c>
      <c r="G333" s="57">
        <v>8484</v>
      </c>
      <c r="H333" s="57">
        <v>0</v>
      </c>
      <c r="I333" s="58">
        <v>0</v>
      </c>
      <c r="J333" s="96"/>
      <c r="K333" s="96"/>
    </row>
    <row r="334" spans="1:11" ht="15">
      <c r="A334" s="52"/>
      <c r="B334" s="53" t="s">
        <v>1065</v>
      </c>
      <c r="C334" s="86">
        <v>905</v>
      </c>
      <c r="D334" s="87">
        <v>909</v>
      </c>
      <c r="E334" s="88">
        <v>4860000</v>
      </c>
      <c r="F334" s="86">
        <v>0</v>
      </c>
      <c r="G334" s="57">
        <v>80500</v>
      </c>
      <c r="H334" s="57">
        <v>48145.1877</v>
      </c>
      <c r="I334" s="58">
        <v>3296.59234</v>
      </c>
      <c r="J334" s="96"/>
      <c r="K334" s="96"/>
    </row>
    <row r="335" spans="1:11" ht="30">
      <c r="A335" s="52"/>
      <c r="B335" s="53" t="s">
        <v>1033</v>
      </c>
      <c r="C335" s="86">
        <v>905</v>
      </c>
      <c r="D335" s="87">
        <v>909</v>
      </c>
      <c r="E335" s="88">
        <v>4869900</v>
      </c>
      <c r="F335" s="86">
        <v>0</v>
      </c>
      <c r="G335" s="57">
        <v>80500</v>
      </c>
      <c r="H335" s="57">
        <v>48145.1877</v>
      </c>
      <c r="I335" s="58">
        <v>3296.59234</v>
      </c>
      <c r="J335" s="96"/>
      <c r="K335" s="96"/>
    </row>
    <row r="336" spans="1:11" ht="105">
      <c r="A336" s="52"/>
      <c r="B336" s="53" t="s">
        <v>1066</v>
      </c>
      <c r="C336" s="86">
        <v>905</v>
      </c>
      <c r="D336" s="87">
        <v>909</v>
      </c>
      <c r="E336" s="88">
        <v>4869901</v>
      </c>
      <c r="F336" s="86">
        <v>0</v>
      </c>
      <c r="G336" s="57">
        <v>80500</v>
      </c>
      <c r="H336" s="57">
        <v>48145.1877</v>
      </c>
      <c r="I336" s="58">
        <v>3296.59234</v>
      </c>
      <c r="J336" s="96"/>
      <c r="K336" s="96"/>
    </row>
    <row r="337" spans="1:11" ht="30">
      <c r="A337" s="52"/>
      <c r="B337" s="53" t="s">
        <v>1034</v>
      </c>
      <c r="C337" s="86">
        <v>905</v>
      </c>
      <c r="D337" s="87">
        <v>909</v>
      </c>
      <c r="E337" s="88">
        <v>4869901</v>
      </c>
      <c r="F337" s="86">
        <v>1</v>
      </c>
      <c r="G337" s="57">
        <v>80500</v>
      </c>
      <c r="H337" s="57">
        <v>48145.1877</v>
      </c>
      <c r="I337" s="58">
        <v>3296.59234</v>
      </c>
      <c r="J337" s="96"/>
      <c r="K337" s="96"/>
    </row>
    <row r="338" spans="1:11" ht="30">
      <c r="A338" s="52"/>
      <c r="B338" s="53" t="s">
        <v>510</v>
      </c>
      <c r="C338" s="86">
        <v>905</v>
      </c>
      <c r="D338" s="87">
        <v>909</v>
      </c>
      <c r="E338" s="88">
        <v>5120000</v>
      </c>
      <c r="F338" s="86">
        <v>0</v>
      </c>
      <c r="G338" s="57">
        <v>362.04</v>
      </c>
      <c r="H338" s="57">
        <v>0</v>
      </c>
      <c r="I338" s="58">
        <v>0</v>
      </c>
      <c r="J338" s="96"/>
      <c r="K338" s="96"/>
    </row>
    <row r="339" spans="1:11" ht="30">
      <c r="A339" s="52"/>
      <c r="B339" s="53" t="s">
        <v>511</v>
      </c>
      <c r="C339" s="86">
        <v>905</v>
      </c>
      <c r="D339" s="87">
        <v>909</v>
      </c>
      <c r="E339" s="88">
        <v>5129700</v>
      </c>
      <c r="F339" s="86">
        <v>0</v>
      </c>
      <c r="G339" s="57">
        <v>362.04</v>
      </c>
      <c r="H339" s="57">
        <v>0</v>
      </c>
      <c r="I339" s="58">
        <v>0</v>
      </c>
      <c r="J339" s="96"/>
      <c r="K339" s="96"/>
    </row>
    <row r="340" spans="1:11" ht="30">
      <c r="A340" s="52"/>
      <c r="B340" s="53" t="s">
        <v>1034</v>
      </c>
      <c r="C340" s="86">
        <v>905</v>
      </c>
      <c r="D340" s="87">
        <v>909</v>
      </c>
      <c r="E340" s="88">
        <v>5129700</v>
      </c>
      <c r="F340" s="86">
        <v>1</v>
      </c>
      <c r="G340" s="57">
        <v>330.98528999999996</v>
      </c>
      <c r="H340" s="57">
        <v>0</v>
      </c>
      <c r="I340" s="58">
        <v>0</v>
      </c>
      <c r="J340" s="96"/>
      <c r="K340" s="96"/>
    </row>
    <row r="341" spans="1:11" ht="15">
      <c r="A341" s="52"/>
      <c r="B341" s="53" t="s">
        <v>512</v>
      </c>
      <c r="C341" s="86">
        <v>905</v>
      </c>
      <c r="D341" s="87">
        <v>909</v>
      </c>
      <c r="E341" s="88">
        <v>5129706</v>
      </c>
      <c r="F341" s="86">
        <v>0</v>
      </c>
      <c r="G341" s="57">
        <v>31.05471</v>
      </c>
      <c r="H341" s="57">
        <v>0</v>
      </c>
      <c r="I341" s="58">
        <v>0</v>
      </c>
      <c r="J341" s="96"/>
      <c r="K341" s="96"/>
    </row>
    <row r="342" spans="1:11" ht="30">
      <c r="A342" s="52"/>
      <c r="B342" s="53" t="s">
        <v>1034</v>
      </c>
      <c r="C342" s="86">
        <v>905</v>
      </c>
      <c r="D342" s="87">
        <v>909</v>
      </c>
      <c r="E342" s="88">
        <v>5129706</v>
      </c>
      <c r="F342" s="86">
        <v>1</v>
      </c>
      <c r="G342" s="57">
        <v>31.05471</v>
      </c>
      <c r="H342" s="57">
        <v>0</v>
      </c>
      <c r="I342" s="58">
        <v>0</v>
      </c>
      <c r="J342" s="96"/>
      <c r="K342" s="96"/>
    </row>
    <row r="343" spans="1:11" ht="30">
      <c r="A343" s="52"/>
      <c r="B343" s="53" t="s">
        <v>911</v>
      </c>
      <c r="C343" s="86">
        <v>905</v>
      </c>
      <c r="D343" s="87">
        <v>909</v>
      </c>
      <c r="E343" s="88">
        <v>7950000</v>
      </c>
      <c r="F343" s="86">
        <v>0</v>
      </c>
      <c r="G343" s="57">
        <v>42109.2</v>
      </c>
      <c r="H343" s="57">
        <v>0</v>
      </c>
      <c r="I343" s="58">
        <v>0</v>
      </c>
      <c r="J343" s="96"/>
      <c r="K343" s="96"/>
    </row>
    <row r="344" spans="1:11" ht="30">
      <c r="A344" s="52"/>
      <c r="B344" s="53" t="s">
        <v>911</v>
      </c>
      <c r="C344" s="86">
        <v>905</v>
      </c>
      <c r="D344" s="87">
        <v>909</v>
      </c>
      <c r="E344" s="88">
        <v>7950000</v>
      </c>
      <c r="F344" s="86">
        <v>0</v>
      </c>
      <c r="G344" s="57">
        <v>42109.2</v>
      </c>
      <c r="H344" s="57">
        <v>0</v>
      </c>
      <c r="I344" s="58">
        <v>0</v>
      </c>
      <c r="J344" s="96"/>
      <c r="K344" s="96"/>
    </row>
    <row r="345" spans="1:11" ht="105">
      <c r="A345" s="52"/>
      <c r="B345" s="53" t="s">
        <v>213</v>
      </c>
      <c r="C345" s="86">
        <v>905</v>
      </c>
      <c r="D345" s="87">
        <v>909</v>
      </c>
      <c r="E345" s="88">
        <v>7950041</v>
      </c>
      <c r="F345" s="86">
        <v>0</v>
      </c>
      <c r="G345" s="57">
        <v>26289</v>
      </c>
      <c r="H345" s="57">
        <v>0</v>
      </c>
      <c r="I345" s="58">
        <v>0</v>
      </c>
      <c r="J345" s="96"/>
      <c r="K345" s="96"/>
    </row>
    <row r="346" spans="1:11" ht="30">
      <c r="A346" s="52"/>
      <c r="B346" s="53" t="s">
        <v>972</v>
      </c>
      <c r="C346" s="86">
        <v>905</v>
      </c>
      <c r="D346" s="87">
        <v>909</v>
      </c>
      <c r="E346" s="88">
        <v>7950041</v>
      </c>
      <c r="F346" s="86">
        <v>500</v>
      </c>
      <c r="G346" s="57">
        <v>26289</v>
      </c>
      <c r="H346" s="57">
        <v>0</v>
      </c>
      <c r="I346" s="58">
        <v>0</v>
      </c>
      <c r="J346" s="96"/>
      <c r="K346" s="96"/>
    </row>
    <row r="347" spans="1:11" ht="75">
      <c r="A347" s="52"/>
      <c r="B347" s="53" t="s">
        <v>228</v>
      </c>
      <c r="C347" s="86">
        <v>905</v>
      </c>
      <c r="D347" s="87">
        <v>909</v>
      </c>
      <c r="E347" s="88">
        <v>7950053</v>
      </c>
      <c r="F347" s="86">
        <v>0</v>
      </c>
      <c r="G347" s="57">
        <v>15820.2</v>
      </c>
      <c r="H347" s="57">
        <v>0</v>
      </c>
      <c r="I347" s="58">
        <v>0</v>
      </c>
      <c r="J347" s="96"/>
      <c r="K347" s="96"/>
    </row>
    <row r="348" spans="1:11" ht="30">
      <c r="A348" s="52"/>
      <c r="B348" s="53" t="s">
        <v>972</v>
      </c>
      <c r="C348" s="86">
        <v>905</v>
      </c>
      <c r="D348" s="87">
        <v>909</v>
      </c>
      <c r="E348" s="88">
        <v>7950053</v>
      </c>
      <c r="F348" s="86">
        <v>500</v>
      </c>
      <c r="G348" s="57">
        <v>15820.2</v>
      </c>
      <c r="H348" s="57">
        <v>0</v>
      </c>
      <c r="I348" s="58">
        <v>0</v>
      </c>
      <c r="J348" s="96"/>
      <c r="K348" s="96"/>
    </row>
    <row r="349" spans="1:11" ht="15">
      <c r="A349" s="52"/>
      <c r="B349" s="53" t="s">
        <v>875</v>
      </c>
      <c r="C349" s="86">
        <v>905</v>
      </c>
      <c r="D349" s="87">
        <v>1001</v>
      </c>
      <c r="E349" s="88">
        <v>0</v>
      </c>
      <c r="F349" s="86">
        <v>0</v>
      </c>
      <c r="G349" s="57">
        <v>7525.66154</v>
      </c>
      <c r="H349" s="57">
        <v>0</v>
      </c>
      <c r="I349" s="58">
        <v>0</v>
      </c>
      <c r="J349" s="96"/>
      <c r="K349" s="96"/>
    </row>
    <row r="350" spans="1:11" ht="30">
      <c r="A350" s="52"/>
      <c r="B350" s="53" t="s">
        <v>905</v>
      </c>
      <c r="C350" s="86">
        <v>905</v>
      </c>
      <c r="D350" s="87">
        <v>1001</v>
      </c>
      <c r="E350" s="88">
        <v>4910000</v>
      </c>
      <c r="F350" s="86">
        <v>0</v>
      </c>
      <c r="G350" s="57">
        <v>7525.66154</v>
      </c>
      <c r="H350" s="57">
        <v>0</v>
      </c>
      <c r="I350" s="58">
        <v>0</v>
      </c>
      <c r="J350" s="96"/>
      <c r="K350" s="96"/>
    </row>
    <row r="351" spans="1:11" ht="45">
      <c r="A351" s="52"/>
      <c r="B351" s="53" t="s">
        <v>906</v>
      </c>
      <c r="C351" s="86">
        <v>905</v>
      </c>
      <c r="D351" s="87">
        <v>1001</v>
      </c>
      <c r="E351" s="88">
        <v>4910100</v>
      </c>
      <c r="F351" s="86">
        <v>0</v>
      </c>
      <c r="G351" s="57">
        <v>7525.66154</v>
      </c>
      <c r="H351" s="57">
        <v>0</v>
      </c>
      <c r="I351" s="58">
        <v>0</v>
      </c>
      <c r="J351" s="96"/>
      <c r="K351" s="96"/>
    </row>
    <row r="352" spans="1:11" ht="15">
      <c r="A352" s="52"/>
      <c r="B352" s="53" t="s">
        <v>1075</v>
      </c>
      <c r="C352" s="86">
        <v>905</v>
      </c>
      <c r="D352" s="87">
        <v>1001</v>
      </c>
      <c r="E352" s="88">
        <v>4910100</v>
      </c>
      <c r="F352" s="86">
        <v>5</v>
      </c>
      <c r="G352" s="57">
        <v>7525.66154</v>
      </c>
      <c r="H352" s="57">
        <v>0</v>
      </c>
      <c r="I352" s="58">
        <v>0</v>
      </c>
      <c r="J352" s="96"/>
      <c r="K352" s="96"/>
    </row>
    <row r="353" spans="1:11" ht="15">
      <c r="A353" s="52"/>
      <c r="B353" s="53" t="s">
        <v>1067</v>
      </c>
      <c r="C353" s="86">
        <v>905</v>
      </c>
      <c r="D353" s="87">
        <v>1002</v>
      </c>
      <c r="E353" s="88">
        <v>0</v>
      </c>
      <c r="F353" s="86">
        <v>0</v>
      </c>
      <c r="G353" s="57">
        <v>78209.88333</v>
      </c>
      <c r="H353" s="57">
        <v>50077.28512</v>
      </c>
      <c r="I353" s="58">
        <v>2765.36</v>
      </c>
      <c r="J353" s="96"/>
      <c r="K353" s="96"/>
    </row>
    <row r="354" spans="1:11" ht="15">
      <c r="A354" s="52"/>
      <c r="B354" s="53" t="s">
        <v>513</v>
      </c>
      <c r="C354" s="86">
        <v>905</v>
      </c>
      <c r="D354" s="87">
        <v>1002</v>
      </c>
      <c r="E354" s="88">
        <v>5000000</v>
      </c>
      <c r="F354" s="86">
        <v>0</v>
      </c>
      <c r="G354" s="57">
        <v>4199.870980000001</v>
      </c>
      <c r="H354" s="57">
        <v>3058.9914</v>
      </c>
      <c r="I354" s="58">
        <v>0</v>
      </c>
      <c r="J354" s="96"/>
      <c r="K354" s="96"/>
    </row>
    <row r="355" spans="1:11" ht="15">
      <c r="A355" s="52"/>
      <c r="B355" s="53" t="s">
        <v>513</v>
      </c>
      <c r="C355" s="86">
        <v>905</v>
      </c>
      <c r="D355" s="87">
        <v>1002</v>
      </c>
      <c r="E355" s="88">
        <v>5000000</v>
      </c>
      <c r="F355" s="86">
        <v>0</v>
      </c>
      <c r="G355" s="57">
        <v>4199.870980000001</v>
      </c>
      <c r="H355" s="57">
        <v>3058.9914</v>
      </c>
      <c r="I355" s="58">
        <v>0</v>
      </c>
      <c r="J355" s="96"/>
      <c r="K355" s="96"/>
    </row>
    <row r="356" spans="1:11" ht="30">
      <c r="A356" s="52"/>
      <c r="B356" s="53" t="s">
        <v>514</v>
      </c>
      <c r="C356" s="86">
        <v>905</v>
      </c>
      <c r="D356" s="87">
        <v>1002</v>
      </c>
      <c r="E356" s="88">
        <v>5000001</v>
      </c>
      <c r="F356" s="86">
        <v>0</v>
      </c>
      <c r="G356" s="57">
        <v>4199.870980000001</v>
      </c>
      <c r="H356" s="57">
        <v>3058.9914</v>
      </c>
      <c r="I356" s="58">
        <v>0</v>
      </c>
      <c r="J356" s="96"/>
      <c r="K356" s="96"/>
    </row>
    <row r="357" spans="1:11" ht="30">
      <c r="A357" s="52"/>
      <c r="B357" s="53" t="s">
        <v>1034</v>
      </c>
      <c r="C357" s="86">
        <v>905</v>
      </c>
      <c r="D357" s="87">
        <v>1002</v>
      </c>
      <c r="E357" s="88">
        <v>5000001</v>
      </c>
      <c r="F357" s="86">
        <v>1</v>
      </c>
      <c r="G357" s="57">
        <v>4199.870980000001</v>
      </c>
      <c r="H357" s="57">
        <v>3058.9914</v>
      </c>
      <c r="I357" s="58">
        <v>0</v>
      </c>
      <c r="J357" s="96"/>
      <c r="K357" s="96"/>
    </row>
    <row r="358" spans="1:11" ht="30">
      <c r="A358" s="52"/>
      <c r="B358" s="53" t="s">
        <v>1068</v>
      </c>
      <c r="C358" s="86">
        <v>905</v>
      </c>
      <c r="D358" s="87">
        <v>1002</v>
      </c>
      <c r="E358" s="88">
        <v>5070000</v>
      </c>
      <c r="F358" s="86">
        <v>0</v>
      </c>
      <c r="G358" s="57">
        <v>74010.01234999999</v>
      </c>
      <c r="H358" s="57">
        <v>47018.29372</v>
      </c>
      <c r="I358" s="58">
        <v>2765.36</v>
      </c>
      <c r="J358" s="96"/>
      <c r="K358" s="96"/>
    </row>
    <row r="359" spans="1:11" ht="30">
      <c r="A359" s="52"/>
      <c r="B359" s="53" t="s">
        <v>1033</v>
      </c>
      <c r="C359" s="86">
        <v>905</v>
      </c>
      <c r="D359" s="87">
        <v>1002</v>
      </c>
      <c r="E359" s="88">
        <v>5079900</v>
      </c>
      <c r="F359" s="86">
        <v>0</v>
      </c>
      <c r="G359" s="57">
        <v>74010.01234999999</v>
      </c>
      <c r="H359" s="57">
        <v>47018.29372</v>
      </c>
      <c r="I359" s="58">
        <v>2765.36</v>
      </c>
      <c r="J359" s="96"/>
      <c r="K359" s="96"/>
    </row>
    <row r="360" spans="1:11" ht="60">
      <c r="A360" s="52"/>
      <c r="B360" s="53" t="s">
        <v>929</v>
      </c>
      <c r="C360" s="86">
        <v>905</v>
      </c>
      <c r="D360" s="87">
        <v>1002</v>
      </c>
      <c r="E360" s="88">
        <v>5079901</v>
      </c>
      <c r="F360" s="86">
        <v>0</v>
      </c>
      <c r="G360" s="57">
        <v>1600</v>
      </c>
      <c r="H360" s="57">
        <v>760</v>
      </c>
      <c r="I360" s="58">
        <v>63.55505</v>
      </c>
      <c r="J360" s="96"/>
      <c r="K360" s="96"/>
    </row>
    <row r="361" spans="1:11" ht="30">
      <c r="A361" s="52"/>
      <c r="B361" s="53" t="s">
        <v>1034</v>
      </c>
      <c r="C361" s="86">
        <v>905</v>
      </c>
      <c r="D361" s="87">
        <v>1002</v>
      </c>
      <c r="E361" s="88">
        <v>5079901</v>
      </c>
      <c r="F361" s="86">
        <v>1</v>
      </c>
      <c r="G361" s="57">
        <v>1600</v>
      </c>
      <c r="H361" s="57">
        <v>760</v>
      </c>
      <c r="I361" s="58">
        <v>63.55505</v>
      </c>
      <c r="J361" s="96"/>
      <c r="K361" s="96"/>
    </row>
    <row r="362" spans="1:11" ht="60">
      <c r="A362" s="52"/>
      <c r="B362" s="53" t="s">
        <v>1069</v>
      </c>
      <c r="C362" s="86">
        <v>905</v>
      </c>
      <c r="D362" s="87">
        <v>1002</v>
      </c>
      <c r="E362" s="88">
        <v>5079902</v>
      </c>
      <c r="F362" s="86">
        <v>0</v>
      </c>
      <c r="G362" s="57">
        <v>65891</v>
      </c>
      <c r="H362" s="57">
        <v>42696.03269</v>
      </c>
      <c r="I362" s="58">
        <v>1232.72</v>
      </c>
      <c r="J362" s="96"/>
      <c r="K362" s="96"/>
    </row>
    <row r="363" spans="1:11" ht="30">
      <c r="A363" s="52"/>
      <c r="B363" s="53" t="s">
        <v>1034</v>
      </c>
      <c r="C363" s="86">
        <v>905</v>
      </c>
      <c r="D363" s="87">
        <v>1002</v>
      </c>
      <c r="E363" s="88">
        <v>5079902</v>
      </c>
      <c r="F363" s="86">
        <v>1</v>
      </c>
      <c r="G363" s="57">
        <v>65891</v>
      </c>
      <c r="H363" s="57">
        <v>42696.03269</v>
      </c>
      <c r="I363" s="58">
        <v>1232.72</v>
      </c>
      <c r="J363" s="96"/>
      <c r="K363" s="96"/>
    </row>
    <row r="364" spans="1:11" ht="105">
      <c r="A364" s="52"/>
      <c r="B364" s="53" t="s">
        <v>214</v>
      </c>
      <c r="C364" s="86">
        <v>905</v>
      </c>
      <c r="D364" s="87">
        <v>1002</v>
      </c>
      <c r="E364" s="88">
        <v>5079903</v>
      </c>
      <c r="F364" s="86">
        <v>0</v>
      </c>
      <c r="G364" s="57">
        <v>1697.66235</v>
      </c>
      <c r="H364" s="57">
        <v>1064.299</v>
      </c>
      <c r="I364" s="58">
        <v>0</v>
      </c>
      <c r="J364" s="96"/>
      <c r="K364" s="96"/>
    </row>
    <row r="365" spans="1:11" ht="30">
      <c r="A365" s="52"/>
      <c r="B365" s="53" t="s">
        <v>1034</v>
      </c>
      <c r="C365" s="86">
        <v>905</v>
      </c>
      <c r="D365" s="87">
        <v>1002</v>
      </c>
      <c r="E365" s="88">
        <v>5079903</v>
      </c>
      <c r="F365" s="86">
        <v>1</v>
      </c>
      <c r="G365" s="57">
        <v>1697.66235</v>
      </c>
      <c r="H365" s="57">
        <v>1064.299</v>
      </c>
      <c r="I365" s="58">
        <v>0</v>
      </c>
      <c r="J365" s="96"/>
      <c r="K365" s="96"/>
    </row>
    <row r="366" spans="1:11" ht="90">
      <c r="A366" s="52"/>
      <c r="B366" s="53" t="s">
        <v>1070</v>
      </c>
      <c r="C366" s="86">
        <v>905</v>
      </c>
      <c r="D366" s="87">
        <v>1002</v>
      </c>
      <c r="E366" s="88">
        <v>5079904</v>
      </c>
      <c r="F366" s="86">
        <v>0</v>
      </c>
      <c r="G366" s="57">
        <v>4821.35</v>
      </c>
      <c r="H366" s="57">
        <v>2497.9620299999997</v>
      </c>
      <c r="I366" s="58">
        <v>1469.08495</v>
      </c>
      <c r="J366" s="96"/>
      <c r="K366" s="96"/>
    </row>
    <row r="367" spans="1:11" ht="30">
      <c r="A367" s="52"/>
      <c r="B367" s="53" t="s">
        <v>1034</v>
      </c>
      <c r="C367" s="86">
        <v>905</v>
      </c>
      <c r="D367" s="87">
        <v>1002</v>
      </c>
      <c r="E367" s="88">
        <v>5079904</v>
      </c>
      <c r="F367" s="86">
        <v>1</v>
      </c>
      <c r="G367" s="57">
        <v>4821.35</v>
      </c>
      <c r="H367" s="57">
        <v>2497.9620299999997</v>
      </c>
      <c r="I367" s="58">
        <v>1469.08495</v>
      </c>
      <c r="J367" s="96"/>
      <c r="K367" s="96"/>
    </row>
    <row r="368" spans="1:11" ht="15">
      <c r="A368" s="52"/>
      <c r="B368" s="53" t="s">
        <v>1071</v>
      </c>
      <c r="C368" s="86">
        <v>905</v>
      </c>
      <c r="D368" s="87">
        <v>1003</v>
      </c>
      <c r="E368" s="88">
        <v>0</v>
      </c>
      <c r="F368" s="86">
        <v>0</v>
      </c>
      <c r="G368" s="57">
        <v>955049.514</v>
      </c>
      <c r="H368" s="57">
        <v>0</v>
      </c>
      <c r="I368" s="58">
        <v>0</v>
      </c>
      <c r="J368" s="96"/>
      <c r="K368" s="96"/>
    </row>
    <row r="369" spans="1:11" ht="15">
      <c r="A369" s="52"/>
      <c r="B369" s="53" t="s">
        <v>1072</v>
      </c>
      <c r="C369" s="86">
        <v>905</v>
      </c>
      <c r="D369" s="87">
        <v>1003</v>
      </c>
      <c r="E369" s="88">
        <v>5050000</v>
      </c>
      <c r="F369" s="86">
        <v>0</v>
      </c>
      <c r="G369" s="57">
        <v>955049.514</v>
      </c>
      <c r="H369" s="57">
        <v>0</v>
      </c>
      <c r="I369" s="58">
        <v>0</v>
      </c>
      <c r="J369" s="96"/>
      <c r="K369" s="96"/>
    </row>
    <row r="370" spans="1:11" ht="30">
      <c r="A370" s="52"/>
      <c r="B370" s="53" t="s">
        <v>515</v>
      </c>
      <c r="C370" s="86">
        <v>905</v>
      </c>
      <c r="D370" s="87">
        <v>1003</v>
      </c>
      <c r="E370" s="88">
        <v>5052200</v>
      </c>
      <c r="F370" s="86">
        <v>0</v>
      </c>
      <c r="G370" s="57">
        <v>4746.31</v>
      </c>
      <c r="H370" s="57">
        <v>0</v>
      </c>
      <c r="I370" s="58">
        <v>0</v>
      </c>
      <c r="J370" s="96"/>
      <c r="K370" s="96"/>
    </row>
    <row r="371" spans="1:11" ht="75">
      <c r="A371" s="52"/>
      <c r="B371" s="53" t="s">
        <v>516</v>
      </c>
      <c r="C371" s="86">
        <v>905</v>
      </c>
      <c r="D371" s="87">
        <v>1003</v>
      </c>
      <c r="E371" s="88">
        <v>5052205</v>
      </c>
      <c r="F371" s="86">
        <v>0</v>
      </c>
      <c r="G371" s="57">
        <v>4746.31</v>
      </c>
      <c r="H371" s="57">
        <v>0</v>
      </c>
      <c r="I371" s="58">
        <v>0</v>
      </c>
      <c r="J371" s="96"/>
      <c r="K371" s="96"/>
    </row>
    <row r="372" spans="1:11" ht="15">
      <c r="A372" s="52"/>
      <c r="B372" s="53" t="s">
        <v>1075</v>
      </c>
      <c r="C372" s="86">
        <v>905</v>
      </c>
      <c r="D372" s="87">
        <v>1003</v>
      </c>
      <c r="E372" s="88">
        <v>5052205</v>
      </c>
      <c r="F372" s="86">
        <v>5</v>
      </c>
      <c r="G372" s="57">
        <v>4746.31</v>
      </c>
      <c r="H372" s="57">
        <v>0</v>
      </c>
      <c r="I372" s="58">
        <v>0</v>
      </c>
      <c r="J372" s="96"/>
      <c r="K372" s="96"/>
    </row>
    <row r="373" spans="1:11" ht="45">
      <c r="A373" s="52"/>
      <c r="B373" s="53" t="s">
        <v>1073</v>
      </c>
      <c r="C373" s="86">
        <v>905</v>
      </c>
      <c r="D373" s="87">
        <v>1003</v>
      </c>
      <c r="E373" s="88">
        <v>5054800</v>
      </c>
      <c r="F373" s="86">
        <v>0</v>
      </c>
      <c r="G373" s="57">
        <v>946243.204</v>
      </c>
      <c r="H373" s="57">
        <v>0</v>
      </c>
      <c r="I373" s="58">
        <v>0</v>
      </c>
      <c r="J373" s="96"/>
      <c r="K373" s="96"/>
    </row>
    <row r="374" spans="1:11" ht="45">
      <c r="A374" s="52"/>
      <c r="B374" s="53" t="s">
        <v>517</v>
      </c>
      <c r="C374" s="86">
        <v>905</v>
      </c>
      <c r="D374" s="87">
        <v>1003</v>
      </c>
      <c r="E374" s="88">
        <v>5054801</v>
      </c>
      <c r="F374" s="86">
        <v>0</v>
      </c>
      <c r="G374" s="57">
        <v>150473.3</v>
      </c>
      <c r="H374" s="57">
        <v>0</v>
      </c>
      <c r="I374" s="58">
        <v>0</v>
      </c>
      <c r="J374" s="96"/>
      <c r="K374" s="96"/>
    </row>
    <row r="375" spans="1:11" ht="15">
      <c r="A375" s="52"/>
      <c r="B375" s="53" t="s">
        <v>1075</v>
      </c>
      <c r="C375" s="86">
        <v>905</v>
      </c>
      <c r="D375" s="87">
        <v>1003</v>
      </c>
      <c r="E375" s="88">
        <v>5054801</v>
      </c>
      <c r="F375" s="86">
        <v>5</v>
      </c>
      <c r="G375" s="57">
        <v>150473.3</v>
      </c>
      <c r="H375" s="57">
        <v>0</v>
      </c>
      <c r="I375" s="58">
        <v>0</v>
      </c>
      <c r="J375" s="96"/>
      <c r="K375" s="96"/>
    </row>
    <row r="376" spans="1:11" ht="45">
      <c r="A376" s="52"/>
      <c r="B376" s="53" t="s">
        <v>1074</v>
      </c>
      <c r="C376" s="86">
        <v>905</v>
      </c>
      <c r="D376" s="87">
        <v>1003</v>
      </c>
      <c r="E376" s="88">
        <v>5054803</v>
      </c>
      <c r="F376" s="86">
        <v>0</v>
      </c>
      <c r="G376" s="57">
        <v>795769.904</v>
      </c>
      <c r="H376" s="57">
        <v>0</v>
      </c>
      <c r="I376" s="58">
        <v>0</v>
      </c>
      <c r="J376" s="96"/>
      <c r="K376" s="96"/>
    </row>
    <row r="377" spans="1:11" ht="15">
      <c r="A377" s="52"/>
      <c r="B377" s="53" t="s">
        <v>1075</v>
      </c>
      <c r="C377" s="86">
        <v>905</v>
      </c>
      <c r="D377" s="87">
        <v>1003</v>
      </c>
      <c r="E377" s="88">
        <v>5054803</v>
      </c>
      <c r="F377" s="86">
        <v>5</v>
      </c>
      <c r="G377" s="57">
        <v>795769.904</v>
      </c>
      <c r="H377" s="57">
        <v>0</v>
      </c>
      <c r="I377" s="58">
        <v>0</v>
      </c>
      <c r="J377" s="96"/>
      <c r="K377" s="96"/>
    </row>
    <row r="378" spans="1:11" ht="30">
      <c r="A378" s="52"/>
      <c r="B378" s="53" t="s">
        <v>215</v>
      </c>
      <c r="C378" s="86">
        <v>905</v>
      </c>
      <c r="D378" s="87">
        <v>1003</v>
      </c>
      <c r="E378" s="88">
        <v>5058600</v>
      </c>
      <c r="F378" s="86">
        <v>0</v>
      </c>
      <c r="G378" s="57">
        <v>4060</v>
      </c>
      <c r="H378" s="57">
        <v>0</v>
      </c>
      <c r="I378" s="58">
        <v>0</v>
      </c>
      <c r="J378" s="96"/>
      <c r="K378" s="96"/>
    </row>
    <row r="379" spans="1:11" ht="45">
      <c r="A379" s="52"/>
      <c r="B379" s="53" t="s">
        <v>518</v>
      </c>
      <c r="C379" s="86">
        <v>905</v>
      </c>
      <c r="D379" s="87">
        <v>1003</v>
      </c>
      <c r="E379" s="88">
        <v>5058601</v>
      </c>
      <c r="F379" s="86">
        <v>0</v>
      </c>
      <c r="G379" s="57">
        <v>4060</v>
      </c>
      <c r="H379" s="57">
        <v>0</v>
      </c>
      <c r="I379" s="58">
        <v>0</v>
      </c>
      <c r="J379" s="96"/>
      <c r="K379" s="96"/>
    </row>
    <row r="380" spans="1:11" ht="15">
      <c r="A380" s="52"/>
      <c r="B380" s="53" t="s">
        <v>1075</v>
      </c>
      <c r="C380" s="86">
        <v>905</v>
      </c>
      <c r="D380" s="87">
        <v>1003</v>
      </c>
      <c r="E380" s="88">
        <v>5058601</v>
      </c>
      <c r="F380" s="86">
        <v>5</v>
      </c>
      <c r="G380" s="57">
        <v>4060</v>
      </c>
      <c r="H380" s="57">
        <v>0</v>
      </c>
      <c r="I380" s="58">
        <v>0</v>
      </c>
      <c r="J380" s="96"/>
      <c r="K380" s="96"/>
    </row>
    <row r="381" spans="1:11" ht="15">
      <c r="A381" s="52"/>
      <c r="B381" s="53" t="s">
        <v>1076</v>
      </c>
      <c r="C381" s="86">
        <v>905</v>
      </c>
      <c r="D381" s="87">
        <v>1004</v>
      </c>
      <c r="E381" s="88">
        <v>0</v>
      </c>
      <c r="F381" s="86">
        <v>0</v>
      </c>
      <c r="G381" s="57">
        <v>128826</v>
      </c>
      <c r="H381" s="57">
        <v>9795.82712</v>
      </c>
      <c r="I381" s="58">
        <v>0</v>
      </c>
      <c r="J381" s="96"/>
      <c r="K381" s="96"/>
    </row>
    <row r="382" spans="1:11" ht="30">
      <c r="A382" s="52"/>
      <c r="B382" s="53" t="s">
        <v>1077</v>
      </c>
      <c r="C382" s="86">
        <v>905</v>
      </c>
      <c r="D382" s="87">
        <v>1004</v>
      </c>
      <c r="E382" s="88">
        <v>5140000</v>
      </c>
      <c r="F382" s="86">
        <v>0</v>
      </c>
      <c r="G382" s="57">
        <v>53391</v>
      </c>
      <c r="H382" s="57">
        <v>0</v>
      </c>
      <c r="I382" s="58">
        <v>0</v>
      </c>
      <c r="J382" s="96"/>
      <c r="K382" s="96"/>
    </row>
    <row r="383" spans="1:11" ht="90">
      <c r="A383" s="52"/>
      <c r="B383" s="53" t="s">
        <v>1078</v>
      </c>
      <c r="C383" s="86">
        <v>905</v>
      </c>
      <c r="D383" s="87">
        <v>1004</v>
      </c>
      <c r="E383" s="88">
        <v>5142200</v>
      </c>
      <c r="F383" s="86">
        <v>0</v>
      </c>
      <c r="G383" s="57">
        <v>53391</v>
      </c>
      <c r="H383" s="57">
        <v>0</v>
      </c>
      <c r="I383" s="58">
        <v>0</v>
      </c>
      <c r="J383" s="96"/>
      <c r="K383" s="96"/>
    </row>
    <row r="384" spans="1:11" ht="30">
      <c r="A384" s="52"/>
      <c r="B384" s="53" t="s">
        <v>1034</v>
      </c>
      <c r="C384" s="86">
        <v>905</v>
      </c>
      <c r="D384" s="87">
        <v>1004</v>
      </c>
      <c r="E384" s="88">
        <v>5142200</v>
      </c>
      <c r="F384" s="86">
        <v>1</v>
      </c>
      <c r="G384" s="57">
        <v>53391</v>
      </c>
      <c r="H384" s="57">
        <v>0</v>
      </c>
      <c r="I384" s="58">
        <v>0</v>
      </c>
      <c r="J384" s="96"/>
      <c r="K384" s="96"/>
    </row>
    <row r="385" spans="1:11" ht="30">
      <c r="A385" s="52"/>
      <c r="B385" s="53" t="s">
        <v>1041</v>
      </c>
      <c r="C385" s="86">
        <v>905</v>
      </c>
      <c r="D385" s="87">
        <v>1004</v>
      </c>
      <c r="E385" s="88">
        <v>5200000</v>
      </c>
      <c r="F385" s="86">
        <v>0</v>
      </c>
      <c r="G385" s="57">
        <v>75435</v>
      </c>
      <c r="H385" s="57">
        <v>9795.82712</v>
      </c>
      <c r="I385" s="58">
        <v>0</v>
      </c>
      <c r="J385" s="96"/>
      <c r="K385" s="96"/>
    </row>
    <row r="386" spans="1:11" ht="75">
      <c r="A386" s="52"/>
      <c r="B386" s="53" t="s">
        <v>447</v>
      </c>
      <c r="C386" s="86">
        <v>905</v>
      </c>
      <c r="D386" s="87">
        <v>1004</v>
      </c>
      <c r="E386" s="88">
        <v>5201000</v>
      </c>
      <c r="F386" s="86">
        <v>0</v>
      </c>
      <c r="G386" s="57">
        <v>26356</v>
      </c>
      <c r="H386" s="57">
        <v>0</v>
      </c>
      <c r="I386" s="58">
        <v>0</v>
      </c>
      <c r="J386" s="96"/>
      <c r="K386" s="96"/>
    </row>
    <row r="387" spans="1:11" ht="60">
      <c r="A387" s="52"/>
      <c r="B387" s="53" t="s">
        <v>448</v>
      </c>
      <c r="C387" s="86">
        <v>905</v>
      </c>
      <c r="D387" s="87">
        <v>1004</v>
      </c>
      <c r="E387" s="88">
        <v>5201004</v>
      </c>
      <c r="F387" s="86">
        <v>0</v>
      </c>
      <c r="G387" s="57">
        <v>25839</v>
      </c>
      <c r="H387" s="57">
        <v>0</v>
      </c>
      <c r="I387" s="58">
        <v>0</v>
      </c>
      <c r="J387" s="96"/>
      <c r="K387" s="96"/>
    </row>
    <row r="388" spans="1:11" ht="15">
      <c r="A388" s="52"/>
      <c r="B388" s="53" t="s">
        <v>1075</v>
      </c>
      <c r="C388" s="86">
        <v>905</v>
      </c>
      <c r="D388" s="87">
        <v>1004</v>
      </c>
      <c r="E388" s="88">
        <v>5201004</v>
      </c>
      <c r="F388" s="86">
        <v>5</v>
      </c>
      <c r="G388" s="57">
        <v>25839</v>
      </c>
      <c r="H388" s="57">
        <v>0</v>
      </c>
      <c r="I388" s="58">
        <v>0</v>
      </c>
      <c r="J388" s="96"/>
      <c r="K388" s="96"/>
    </row>
    <row r="389" spans="1:11" ht="75">
      <c r="A389" s="52"/>
      <c r="B389" s="53" t="s">
        <v>449</v>
      </c>
      <c r="C389" s="86">
        <v>905</v>
      </c>
      <c r="D389" s="87">
        <v>1004</v>
      </c>
      <c r="E389" s="88">
        <v>5201007</v>
      </c>
      <c r="F389" s="86">
        <v>0</v>
      </c>
      <c r="G389" s="57">
        <v>517</v>
      </c>
      <c r="H389" s="57">
        <v>0</v>
      </c>
      <c r="I389" s="58">
        <v>0</v>
      </c>
      <c r="J389" s="96"/>
      <c r="K389" s="96"/>
    </row>
    <row r="390" spans="1:11" ht="15">
      <c r="A390" s="52"/>
      <c r="B390" s="53" t="s">
        <v>1075</v>
      </c>
      <c r="C390" s="86">
        <v>905</v>
      </c>
      <c r="D390" s="87">
        <v>1004</v>
      </c>
      <c r="E390" s="88">
        <v>5201007</v>
      </c>
      <c r="F390" s="86">
        <v>5</v>
      </c>
      <c r="G390" s="57">
        <v>517</v>
      </c>
      <c r="H390" s="57">
        <v>0</v>
      </c>
      <c r="I390" s="58">
        <v>0</v>
      </c>
      <c r="J390" s="96"/>
      <c r="K390" s="96"/>
    </row>
    <row r="391" spans="1:11" ht="45">
      <c r="A391" s="52"/>
      <c r="B391" s="53" t="s">
        <v>450</v>
      </c>
      <c r="C391" s="86">
        <v>905</v>
      </c>
      <c r="D391" s="87">
        <v>1004</v>
      </c>
      <c r="E391" s="88">
        <v>5201300</v>
      </c>
      <c r="F391" s="86">
        <v>0</v>
      </c>
      <c r="G391" s="57">
        <v>49079</v>
      </c>
      <c r="H391" s="57">
        <v>9795.82712</v>
      </c>
      <c r="I391" s="58">
        <v>0</v>
      </c>
      <c r="J391" s="96"/>
      <c r="K391" s="96"/>
    </row>
    <row r="392" spans="1:11" ht="30">
      <c r="A392" s="52"/>
      <c r="B392" s="53" t="s">
        <v>451</v>
      </c>
      <c r="C392" s="86">
        <v>905</v>
      </c>
      <c r="D392" s="87">
        <v>1004</v>
      </c>
      <c r="E392" s="88">
        <v>5201312</v>
      </c>
      <c r="F392" s="86">
        <v>0</v>
      </c>
      <c r="G392" s="57">
        <v>13146</v>
      </c>
      <c r="H392" s="57">
        <v>9795.82712</v>
      </c>
      <c r="I392" s="58">
        <v>0</v>
      </c>
      <c r="J392" s="96"/>
      <c r="K392" s="96"/>
    </row>
    <row r="393" spans="1:11" ht="30">
      <c r="A393" s="52"/>
      <c r="B393" s="53" t="s">
        <v>972</v>
      </c>
      <c r="C393" s="86">
        <v>905</v>
      </c>
      <c r="D393" s="87">
        <v>1004</v>
      </c>
      <c r="E393" s="88">
        <v>5201312</v>
      </c>
      <c r="F393" s="86">
        <v>500</v>
      </c>
      <c r="G393" s="57">
        <v>13146</v>
      </c>
      <c r="H393" s="57">
        <v>9795.82712</v>
      </c>
      <c r="I393" s="58">
        <v>0</v>
      </c>
      <c r="J393" s="96"/>
      <c r="K393" s="96"/>
    </row>
    <row r="394" spans="1:11" ht="45">
      <c r="A394" s="52"/>
      <c r="B394" s="53" t="s">
        <v>452</v>
      </c>
      <c r="C394" s="86">
        <v>905</v>
      </c>
      <c r="D394" s="87">
        <v>1004</v>
      </c>
      <c r="E394" s="88">
        <v>5201321</v>
      </c>
      <c r="F394" s="86">
        <v>0</v>
      </c>
      <c r="G394" s="57">
        <v>35933</v>
      </c>
      <c r="H394" s="57">
        <v>0</v>
      </c>
      <c r="I394" s="58">
        <v>0</v>
      </c>
      <c r="J394" s="96"/>
      <c r="K394" s="96"/>
    </row>
    <row r="395" spans="1:11" ht="15">
      <c r="A395" s="52"/>
      <c r="B395" s="53" t="s">
        <v>1075</v>
      </c>
      <c r="C395" s="86">
        <v>905</v>
      </c>
      <c r="D395" s="87">
        <v>1004</v>
      </c>
      <c r="E395" s="88">
        <v>5201321</v>
      </c>
      <c r="F395" s="86">
        <v>5</v>
      </c>
      <c r="G395" s="57">
        <v>35933</v>
      </c>
      <c r="H395" s="57">
        <v>0</v>
      </c>
      <c r="I395" s="58">
        <v>0</v>
      </c>
      <c r="J395" s="96"/>
      <c r="K395" s="96"/>
    </row>
    <row r="396" spans="1:11" ht="15">
      <c r="A396" s="52"/>
      <c r="B396" s="53" t="s">
        <v>876</v>
      </c>
      <c r="C396" s="86">
        <v>905</v>
      </c>
      <c r="D396" s="87">
        <v>1006</v>
      </c>
      <c r="E396" s="88">
        <v>0</v>
      </c>
      <c r="F396" s="86">
        <v>0</v>
      </c>
      <c r="G396" s="57">
        <v>24161.045850000002</v>
      </c>
      <c r="H396" s="57">
        <v>0</v>
      </c>
      <c r="I396" s="58">
        <v>0</v>
      </c>
      <c r="J396" s="96"/>
      <c r="K396" s="96"/>
    </row>
    <row r="397" spans="1:11" ht="30">
      <c r="A397" s="52"/>
      <c r="B397" s="53" t="s">
        <v>1077</v>
      </c>
      <c r="C397" s="86">
        <v>905</v>
      </c>
      <c r="D397" s="87">
        <v>1006</v>
      </c>
      <c r="E397" s="88">
        <v>5140000</v>
      </c>
      <c r="F397" s="86">
        <v>0</v>
      </c>
      <c r="G397" s="57">
        <v>24161.045850000002</v>
      </c>
      <c r="H397" s="57">
        <v>0</v>
      </c>
      <c r="I397" s="58">
        <v>0</v>
      </c>
      <c r="J397" s="96"/>
      <c r="K397" s="96"/>
    </row>
    <row r="398" spans="1:11" ht="15">
      <c r="A398" s="52"/>
      <c r="B398" s="53" t="s">
        <v>519</v>
      </c>
      <c r="C398" s="86">
        <v>905</v>
      </c>
      <c r="D398" s="87">
        <v>1006</v>
      </c>
      <c r="E398" s="88">
        <v>5140100</v>
      </c>
      <c r="F398" s="86">
        <v>0</v>
      </c>
      <c r="G398" s="57">
        <v>24161.045850000002</v>
      </c>
      <c r="H398" s="57">
        <v>0</v>
      </c>
      <c r="I398" s="58">
        <v>0</v>
      </c>
      <c r="J398" s="96"/>
      <c r="K398" s="96"/>
    </row>
    <row r="399" spans="1:11" ht="30">
      <c r="A399" s="52"/>
      <c r="B399" s="53" t="s">
        <v>972</v>
      </c>
      <c r="C399" s="86">
        <v>905</v>
      </c>
      <c r="D399" s="87">
        <v>1006</v>
      </c>
      <c r="E399" s="88">
        <v>5140100</v>
      </c>
      <c r="F399" s="86">
        <v>500</v>
      </c>
      <c r="G399" s="57">
        <v>19439.9475</v>
      </c>
      <c r="H399" s="57">
        <v>0</v>
      </c>
      <c r="I399" s="58">
        <v>0</v>
      </c>
      <c r="J399" s="96"/>
      <c r="K399" s="96"/>
    </row>
    <row r="400" spans="1:11" ht="90">
      <c r="A400" s="52"/>
      <c r="B400" s="53" t="s">
        <v>520</v>
      </c>
      <c r="C400" s="86">
        <v>905</v>
      </c>
      <c r="D400" s="87">
        <v>1006</v>
      </c>
      <c r="E400" s="88">
        <v>5140106</v>
      </c>
      <c r="F400" s="86">
        <v>0</v>
      </c>
      <c r="G400" s="57">
        <v>1528.8583500000002</v>
      </c>
      <c r="H400" s="57">
        <v>0</v>
      </c>
      <c r="I400" s="58">
        <v>0</v>
      </c>
      <c r="J400" s="96"/>
      <c r="K400" s="96"/>
    </row>
    <row r="401" spans="1:11" ht="30">
      <c r="A401" s="52"/>
      <c r="B401" s="53" t="s">
        <v>972</v>
      </c>
      <c r="C401" s="86">
        <v>905</v>
      </c>
      <c r="D401" s="87">
        <v>1006</v>
      </c>
      <c r="E401" s="88">
        <v>5140106</v>
      </c>
      <c r="F401" s="86">
        <v>500</v>
      </c>
      <c r="G401" s="57">
        <v>1528.8583500000002</v>
      </c>
      <c r="H401" s="57">
        <v>0</v>
      </c>
      <c r="I401" s="58">
        <v>0</v>
      </c>
      <c r="J401" s="96"/>
      <c r="K401" s="96"/>
    </row>
    <row r="402" spans="1:11" ht="30">
      <c r="A402" s="52"/>
      <c r="B402" s="53" t="s">
        <v>521</v>
      </c>
      <c r="C402" s="86">
        <v>905</v>
      </c>
      <c r="D402" s="87">
        <v>1006</v>
      </c>
      <c r="E402" s="88">
        <v>5140113</v>
      </c>
      <c r="F402" s="86">
        <v>0</v>
      </c>
      <c r="G402" s="57">
        <v>2275.56</v>
      </c>
      <c r="H402" s="57">
        <v>0</v>
      </c>
      <c r="I402" s="58">
        <v>0</v>
      </c>
      <c r="J402" s="96"/>
      <c r="K402" s="96"/>
    </row>
    <row r="403" spans="1:11" ht="30">
      <c r="A403" s="52"/>
      <c r="B403" s="53" t="s">
        <v>972</v>
      </c>
      <c r="C403" s="86">
        <v>905</v>
      </c>
      <c r="D403" s="87">
        <v>1006</v>
      </c>
      <c r="E403" s="88">
        <v>5140113</v>
      </c>
      <c r="F403" s="86">
        <v>500</v>
      </c>
      <c r="G403" s="57">
        <v>2275.56</v>
      </c>
      <c r="H403" s="57">
        <v>0</v>
      </c>
      <c r="I403" s="58">
        <v>0</v>
      </c>
      <c r="J403" s="96"/>
      <c r="K403" s="96"/>
    </row>
    <row r="404" spans="1:11" ht="75">
      <c r="A404" s="52"/>
      <c r="B404" s="53" t="s">
        <v>1079</v>
      </c>
      <c r="C404" s="86">
        <v>905</v>
      </c>
      <c r="D404" s="87">
        <v>1006</v>
      </c>
      <c r="E404" s="88">
        <v>5140114</v>
      </c>
      <c r="F404" s="86">
        <v>0</v>
      </c>
      <c r="G404" s="57">
        <v>205</v>
      </c>
      <c r="H404" s="57">
        <v>0</v>
      </c>
      <c r="I404" s="58">
        <v>0</v>
      </c>
      <c r="J404" s="96"/>
      <c r="K404" s="96"/>
    </row>
    <row r="405" spans="1:11" ht="30">
      <c r="A405" s="52"/>
      <c r="B405" s="53" t="s">
        <v>972</v>
      </c>
      <c r="C405" s="86">
        <v>905</v>
      </c>
      <c r="D405" s="87">
        <v>1006</v>
      </c>
      <c r="E405" s="88">
        <v>5140114</v>
      </c>
      <c r="F405" s="86">
        <v>500</v>
      </c>
      <c r="G405" s="57">
        <v>205</v>
      </c>
      <c r="H405" s="57">
        <v>0</v>
      </c>
      <c r="I405" s="58">
        <v>0</v>
      </c>
      <c r="J405" s="96"/>
      <c r="K405" s="96"/>
    </row>
    <row r="406" spans="1:11" ht="30">
      <c r="A406" s="52"/>
      <c r="B406" s="53" t="s">
        <v>1080</v>
      </c>
      <c r="C406" s="86">
        <v>905</v>
      </c>
      <c r="D406" s="87">
        <v>1006</v>
      </c>
      <c r="E406" s="88">
        <v>5140118</v>
      </c>
      <c r="F406" s="86">
        <v>0</v>
      </c>
      <c r="G406" s="57">
        <v>711.68</v>
      </c>
      <c r="H406" s="57">
        <v>0</v>
      </c>
      <c r="I406" s="58">
        <v>0</v>
      </c>
      <c r="J406" s="96"/>
      <c r="K406" s="96"/>
    </row>
    <row r="407" spans="1:11" ht="30">
      <c r="A407" s="52"/>
      <c r="B407" s="53" t="s">
        <v>972</v>
      </c>
      <c r="C407" s="86">
        <v>905</v>
      </c>
      <c r="D407" s="87">
        <v>1006</v>
      </c>
      <c r="E407" s="88">
        <v>5140118</v>
      </c>
      <c r="F407" s="86">
        <v>500</v>
      </c>
      <c r="G407" s="57">
        <v>711.68</v>
      </c>
      <c r="H407" s="57">
        <v>0</v>
      </c>
      <c r="I407" s="58">
        <v>0</v>
      </c>
      <c r="J407" s="96"/>
      <c r="K407" s="96"/>
    </row>
    <row r="408" spans="1:11" ht="15">
      <c r="A408" s="52"/>
      <c r="B408" s="53" t="s">
        <v>878</v>
      </c>
      <c r="C408" s="86">
        <v>905</v>
      </c>
      <c r="D408" s="87">
        <v>1101</v>
      </c>
      <c r="E408" s="88">
        <v>0</v>
      </c>
      <c r="F408" s="86">
        <v>0</v>
      </c>
      <c r="G408" s="57">
        <v>4627.0779</v>
      </c>
      <c r="H408" s="57">
        <v>0</v>
      </c>
      <c r="I408" s="58">
        <v>0</v>
      </c>
      <c r="J408" s="96"/>
      <c r="K408" s="96"/>
    </row>
    <row r="409" spans="1:11" ht="30">
      <c r="A409" s="52"/>
      <c r="B409" s="53" t="s">
        <v>510</v>
      </c>
      <c r="C409" s="86">
        <v>905</v>
      </c>
      <c r="D409" s="87">
        <v>1101</v>
      </c>
      <c r="E409" s="88">
        <v>5120000</v>
      </c>
      <c r="F409" s="86">
        <v>0</v>
      </c>
      <c r="G409" s="57">
        <v>4627.0779</v>
      </c>
      <c r="H409" s="57">
        <v>0</v>
      </c>
      <c r="I409" s="58">
        <v>0</v>
      </c>
      <c r="J409" s="96"/>
      <c r="K409" s="96"/>
    </row>
    <row r="410" spans="1:11" ht="30">
      <c r="A410" s="52"/>
      <c r="B410" s="53" t="s">
        <v>511</v>
      </c>
      <c r="C410" s="86">
        <v>905</v>
      </c>
      <c r="D410" s="87">
        <v>1101</v>
      </c>
      <c r="E410" s="88">
        <v>5129700</v>
      </c>
      <c r="F410" s="86">
        <v>0</v>
      </c>
      <c r="G410" s="57">
        <v>4627.0779</v>
      </c>
      <c r="H410" s="57">
        <v>0</v>
      </c>
      <c r="I410" s="58">
        <v>0</v>
      </c>
      <c r="J410" s="96"/>
      <c r="K410" s="96"/>
    </row>
    <row r="411" spans="1:11" ht="30">
      <c r="A411" s="52"/>
      <c r="B411" s="53" t="s">
        <v>1034</v>
      </c>
      <c r="C411" s="86">
        <v>905</v>
      </c>
      <c r="D411" s="87">
        <v>1101</v>
      </c>
      <c r="E411" s="88">
        <v>5129700</v>
      </c>
      <c r="F411" s="86">
        <v>1</v>
      </c>
      <c r="G411" s="57">
        <v>4627.0779</v>
      </c>
      <c r="H411" s="57">
        <v>0</v>
      </c>
      <c r="I411" s="58">
        <v>0</v>
      </c>
      <c r="J411" s="96"/>
      <c r="K411" s="96"/>
    </row>
    <row r="412" spans="1:11" ht="30">
      <c r="A412" s="52"/>
      <c r="B412" s="53" t="s">
        <v>879</v>
      </c>
      <c r="C412" s="86">
        <v>905</v>
      </c>
      <c r="D412" s="87">
        <v>1105</v>
      </c>
      <c r="E412" s="88">
        <v>0</v>
      </c>
      <c r="F412" s="86">
        <v>0</v>
      </c>
      <c r="G412" s="57">
        <v>23731.80445</v>
      </c>
      <c r="H412" s="57">
        <v>0</v>
      </c>
      <c r="I412" s="58">
        <v>0</v>
      </c>
      <c r="J412" s="96"/>
      <c r="K412" s="96"/>
    </row>
    <row r="413" spans="1:11" ht="30">
      <c r="A413" s="52"/>
      <c r="B413" s="53" t="s">
        <v>510</v>
      </c>
      <c r="C413" s="86">
        <v>905</v>
      </c>
      <c r="D413" s="87">
        <v>1105</v>
      </c>
      <c r="E413" s="88">
        <v>5120000</v>
      </c>
      <c r="F413" s="86">
        <v>0</v>
      </c>
      <c r="G413" s="57">
        <v>21041.80445</v>
      </c>
      <c r="H413" s="57">
        <v>0</v>
      </c>
      <c r="I413" s="58">
        <v>0</v>
      </c>
      <c r="J413" s="96"/>
      <c r="K413" s="96"/>
    </row>
    <row r="414" spans="1:11" ht="30">
      <c r="A414" s="52"/>
      <c r="B414" s="53" t="s">
        <v>511</v>
      </c>
      <c r="C414" s="86">
        <v>905</v>
      </c>
      <c r="D414" s="87">
        <v>1105</v>
      </c>
      <c r="E414" s="88">
        <v>5129700</v>
      </c>
      <c r="F414" s="86">
        <v>0</v>
      </c>
      <c r="G414" s="57">
        <v>21041.80445</v>
      </c>
      <c r="H414" s="57">
        <v>0</v>
      </c>
      <c r="I414" s="58">
        <v>0</v>
      </c>
      <c r="J414" s="96"/>
      <c r="K414" s="96"/>
    </row>
    <row r="415" spans="1:11" ht="30">
      <c r="A415" s="52"/>
      <c r="B415" s="53" t="s">
        <v>1081</v>
      </c>
      <c r="C415" s="86">
        <v>905</v>
      </c>
      <c r="D415" s="87">
        <v>1105</v>
      </c>
      <c r="E415" s="88">
        <v>5129701</v>
      </c>
      <c r="F415" s="86">
        <v>0</v>
      </c>
      <c r="G415" s="57">
        <v>10907.73391</v>
      </c>
      <c r="H415" s="57">
        <v>0</v>
      </c>
      <c r="I415" s="58">
        <v>0</v>
      </c>
      <c r="J415" s="96"/>
      <c r="K415" s="96"/>
    </row>
    <row r="416" spans="1:11" ht="15">
      <c r="A416" s="52"/>
      <c r="B416" s="53" t="s">
        <v>1082</v>
      </c>
      <c r="C416" s="86">
        <v>905</v>
      </c>
      <c r="D416" s="87">
        <v>1105</v>
      </c>
      <c r="E416" s="88">
        <v>5129701</v>
      </c>
      <c r="F416" s="86">
        <v>19</v>
      </c>
      <c r="G416" s="57">
        <v>10907.73391</v>
      </c>
      <c r="H416" s="57">
        <v>0</v>
      </c>
      <c r="I416" s="58">
        <v>0</v>
      </c>
      <c r="J416" s="96"/>
      <c r="K416" s="96"/>
    </row>
    <row r="417" spans="1:11" ht="60">
      <c r="A417" s="52"/>
      <c r="B417" s="53" t="s">
        <v>1083</v>
      </c>
      <c r="C417" s="86">
        <v>905</v>
      </c>
      <c r="D417" s="87">
        <v>1105</v>
      </c>
      <c r="E417" s="88">
        <v>5129703</v>
      </c>
      <c r="F417" s="86">
        <v>0</v>
      </c>
      <c r="G417" s="57">
        <v>3843.76054</v>
      </c>
      <c r="H417" s="57">
        <v>0</v>
      </c>
      <c r="I417" s="58">
        <v>0</v>
      </c>
      <c r="J417" s="96"/>
      <c r="K417" s="96"/>
    </row>
    <row r="418" spans="1:11" ht="15">
      <c r="A418" s="52"/>
      <c r="B418" s="53" t="s">
        <v>966</v>
      </c>
      <c r="C418" s="86">
        <v>905</v>
      </c>
      <c r="D418" s="87">
        <v>1105</v>
      </c>
      <c r="E418" s="88">
        <v>5129703</v>
      </c>
      <c r="F418" s="86">
        <v>18</v>
      </c>
      <c r="G418" s="57">
        <v>3843.76054</v>
      </c>
      <c r="H418" s="57">
        <v>0</v>
      </c>
      <c r="I418" s="58">
        <v>0</v>
      </c>
      <c r="J418" s="96"/>
      <c r="K418" s="96"/>
    </row>
    <row r="419" spans="1:11" ht="60">
      <c r="A419" s="52"/>
      <c r="B419" s="53" t="s">
        <v>1084</v>
      </c>
      <c r="C419" s="86">
        <v>905</v>
      </c>
      <c r="D419" s="87">
        <v>1105</v>
      </c>
      <c r="E419" s="88">
        <v>5129704</v>
      </c>
      <c r="F419" s="86">
        <v>0</v>
      </c>
      <c r="G419" s="57">
        <v>6290.31</v>
      </c>
      <c r="H419" s="57">
        <v>0</v>
      </c>
      <c r="I419" s="58">
        <v>0</v>
      </c>
      <c r="J419" s="96"/>
      <c r="K419" s="96"/>
    </row>
    <row r="420" spans="1:11" ht="15">
      <c r="A420" s="52"/>
      <c r="B420" s="53" t="s">
        <v>966</v>
      </c>
      <c r="C420" s="86">
        <v>905</v>
      </c>
      <c r="D420" s="87">
        <v>1105</v>
      </c>
      <c r="E420" s="88">
        <v>5129704</v>
      </c>
      <c r="F420" s="86">
        <v>18</v>
      </c>
      <c r="G420" s="57">
        <v>6290.31</v>
      </c>
      <c r="H420" s="57">
        <v>0</v>
      </c>
      <c r="I420" s="58">
        <v>0</v>
      </c>
      <c r="J420" s="96"/>
      <c r="K420" s="96"/>
    </row>
    <row r="421" spans="1:11" ht="30">
      <c r="A421" s="52"/>
      <c r="B421" s="53" t="s">
        <v>911</v>
      </c>
      <c r="C421" s="86">
        <v>905</v>
      </c>
      <c r="D421" s="87">
        <v>1105</v>
      </c>
      <c r="E421" s="88">
        <v>7950000</v>
      </c>
      <c r="F421" s="86">
        <v>0</v>
      </c>
      <c r="G421" s="57">
        <v>2690</v>
      </c>
      <c r="H421" s="57">
        <v>0</v>
      </c>
      <c r="I421" s="58">
        <v>0</v>
      </c>
      <c r="J421" s="96"/>
      <c r="K421" s="96"/>
    </row>
    <row r="422" spans="1:11" ht="30">
      <c r="A422" s="52"/>
      <c r="B422" s="53" t="s">
        <v>911</v>
      </c>
      <c r="C422" s="86">
        <v>905</v>
      </c>
      <c r="D422" s="87">
        <v>1105</v>
      </c>
      <c r="E422" s="88">
        <v>7950000</v>
      </c>
      <c r="F422" s="86">
        <v>0</v>
      </c>
      <c r="G422" s="57">
        <v>2690</v>
      </c>
      <c r="H422" s="57">
        <v>0</v>
      </c>
      <c r="I422" s="58">
        <v>0</v>
      </c>
      <c r="J422" s="96"/>
      <c r="K422" s="96"/>
    </row>
    <row r="423" spans="1:11" ht="75">
      <c r="A423" s="52"/>
      <c r="B423" s="53" t="s">
        <v>1157</v>
      </c>
      <c r="C423" s="86">
        <v>905</v>
      </c>
      <c r="D423" s="87">
        <v>1105</v>
      </c>
      <c r="E423" s="88">
        <v>7950038</v>
      </c>
      <c r="F423" s="86">
        <v>0</v>
      </c>
      <c r="G423" s="57">
        <v>2690</v>
      </c>
      <c r="H423" s="57">
        <v>0</v>
      </c>
      <c r="I423" s="58">
        <v>0</v>
      </c>
      <c r="J423" s="96"/>
      <c r="K423" s="96"/>
    </row>
    <row r="424" spans="1:11" ht="30">
      <c r="A424" s="52"/>
      <c r="B424" s="53" t="s">
        <v>972</v>
      </c>
      <c r="C424" s="86">
        <v>905</v>
      </c>
      <c r="D424" s="87">
        <v>1105</v>
      </c>
      <c r="E424" s="88">
        <v>7950038</v>
      </c>
      <c r="F424" s="86">
        <v>500</v>
      </c>
      <c r="G424" s="57">
        <v>2690</v>
      </c>
      <c r="H424" s="57">
        <v>0</v>
      </c>
      <c r="I424" s="58">
        <v>0</v>
      </c>
      <c r="J424" s="96"/>
      <c r="K424" s="96"/>
    </row>
    <row r="425" spans="1:11" ht="42.75">
      <c r="A425" s="59">
        <v>7</v>
      </c>
      <c r="B425" s="60" t="s">
        <v>453</v>
      </c>
      <c r="C425" s="89">
        <v>906</v>
      </c>
      <c r="D425" s="90">
        <v>0</v>
      </c>
      <c r="E425" s="91">
        <v>0</v>
      </c>
      <c r="F425" s="89">
        <v>0</v>
      </c>
      <c r="G425" s="64">
        <v>297868.86167</v>
      </c>
      <c r="H425" s="64">
        <v>25384</v>
      </c>
      <c r="I425" s="65">
        <v>0</v>
      </c>
      <c r="J425" s="96"/>
      <c r="K425" s="96"/>
    </row>
    <row r="426" spans="1:11" ht="60">
      <c r="A426" s="52"/>
      <c r="B426" s="53" t="s">
        <v>968</v>
      </c>
      <c r="C426" s="86">
        <v>906</v>
      </c>
      <c r="D426" s="87">
        <v>104</v>
      </c>
      <c r="E426" s="88">
        <v>0</v>
      </c>
      <c r="F426" s="86">
        <v>0</v>
      </c>
      <c r="G426" s="57">
        <v>32935</v>
      </c>
      <c r="H426" s="57">
        <v>25384</v>
      </c>
      <c r="I426" s="58">
        <v>0</v>
      </c>
      <c r="J426" s="96"/>
      <c r="K426" s="96"/>
    </row>
    <row r="427" spans="1:11" ht="30">
      <c r="A427" s="52"/>
      <c r="B427" s="53" t="s">
        <v>969</v>
      </c>
      <c r="C427" s="86">
        <v>906</v>
      </c>
      <c r="D427" s="87">
        <v>104</v>
      </c>
      <c r="E427" s="88">
        <v>20000</v>
      </c>
      <c r="F427" s="86">
        <v>0</v>
      </c>
      <c r="G427" s="57">
        <v>32935</v>
      </c>
      <c r="H427" s="57">
        <v>25384</v>
      </c>
      <c r="I427" s="58">
        <v>0</v>
      </c>
      <c r="J427" s="96"/>
      <c r="K427" s="96"/>
    </row>
    <row r="428" spans="1:11" ht="15">
      <c r="A428" s="52"/>
      <c r="B428" s="53" t="s">
        <v>970</v>
      </c>
      <c r="C428" s="86">
        <v>906</v>
      </c>
      <c r="D428" s="87">
        <v>104</v>
      </c>
      <c r="E428" s="88">
        <v>20400</v>
      </c>
      <c r="F428" s="86">
        <v>0</v>
      </c>
      <c r="G428" s="57">
        <v>32935</v>
      </c>
      <c r="H428" s="57">
        <v>25384</v>
      </c>
      <c r="I428" s="58">
        <v>0</v>
      </c>
      <c r="J428" s="96"/>
      <c r="K428" s="96"/>
    </row>
    <row r="429" spans="1:11" ht="30">
      <c r="A429" s="52"/>
      <c r="B429" s="53" t="s">
        <v>972</v>
      </c>
      <c r="C429" s="86">
        <v>906</v>
      </c>
      <c r="D429" s="87">
        <v>104</v>
      </c>
      <c r="E429" s="88">
        <v>20400</v>
      </c>
      <c r="F429" s="86">
        <v>500</v>
      </c>
      <c r="G429" s="57">
        <v>32935</v>
      </c>
      <c r="H429" s="57">
        <v>25384</v>
      </c>
      <c r="I429" s="58">
        <v>0</v>
      </c>
      <c r="J429" s="96"/>
      <c r="K429" s="96"/>
    </row>
    <row r="430" spans="1:11" ht="15">
      <c r="A430" s="52"/>
      <c r="B430" s="53" t="s">
        <v>963</v>
      </c>
      <c r="C430" s="86">
        <v>906</v>
      </c>
      <c r="D430" s="87">
        <v>113</v>
      </c>
      <c r="E430" s="88">
        <v>0</v>
      </c>
      <c r="F430" s="86">
        <v>0</v>
      </c>
      <c r="G430" s="57">
        <v>42473.52837</v>
      </c>
      <c r="H430" s="57">
        <v>0</v>
      </c>
      <c r="I430" s="58">
        <v>0</v>
      </c>
      <c r="J430" s="96"/>
      <c r="K430" s="96"/>
    </row>
    <row r="431" spans="1:11" ht="60">
      <c r="A431" s="52"/>
      <c r="B431" s="53" t="s">
        <v>1085</v>
      </c>
      <c r="C431" s="86">
        <v>906</v>
      </c>
      <c r="D431" s="87">
        <v>113</v>
      </c>
      <c r="E431" s="88">
        <v>900000</v>
      </c>
      <c r="F431" s="86">
        <v>0</v>
      </c>
      <c r="G431" s="57">
        <v>7225.54008</v>
      </c>
      <c r="H431" s="57">
        <v>0</v>
      </c>
      <c r="I431" s="58">
        <v>0</v>
      </c>
      <c r="J431" s="96"/>
      <c r="K431" s="96"/>
    </row>
    <row r="432" spans="1:11" ht="45">
      <c r="A432" s="52"/>
      <c r="B432" s="53" t="s">
        <v>1086</v>
      </c>
      <c r="C432" s="86">
        <v>906</v>
      </c>
      <c r="D432" s="87">
        <v>113</v>
      </c>
      <c r="E432" s="88">
        <v>900200</v>
      </c>
      <c r="F432" s="86">
        <v>0</v>
      </c>
      <c r="G432" s="57">
        <v>7225.54008</v>
      </c>
      <c r="H432" s="57">
        <v>0</v>
      </c>
      <c r="I432" s="58">
        <v>0</v>
      </c>
      <c r="J432" s="96"/>
      <c r="K432" s="96"/>
    </row>
    <row r="433" spans="1:11" ht="30">
      <c r="A433" s="52"/>
      <c r="B433" s="53" t="s">
        <v>972</v>
      </c>
      <c r="C433" s="86">
        <v>906</v>
      </c>
      <c r="D433" s="87">
        <v>113</v>
      </c>
      <c r="E433" s="88">
        <v>900200</v>
      </c>
      <c r="F433" s="86">
        <v>500</v>
      </c>
      <c r="G433" s="57">
        <v>7225.54008</v>
      </c>
      <c r="H433" s="57">
        <v>0</v>
      </c>
      <c r="I433" s="58">
        <v>0</v>
      </c>
      <c r="J433" s="96"/>
      <c r="K433" s="96"/>
    </row>
    <row r="434" spans="1:11" ht="45">
      <c r="A434" s="52"/>
      <c r="B434" s="53" t="s">
        <v>964</v>
      </c>
      <c r="C434" s="86">
        <v>906</v>
      </c>
      <c r="D434" s="87">
        <v>113</v>
      </c>
      <c r="E434" s="88">
        <v>920000</v>
      </c>
      <c r="F434" s="86">
        <v>0</v>
      </c>
      <c r="G434" s="57">
        <v>35247.98829</v>
      </c>
      <c r="H434" s="57">
        <v>0</v>
      </c>
      <c r="I434" s="58">
        <v>0</v>
      </c>
      <c r="J434" s="96"/>
      <c r="K434" s="96"/>
    </row>
    <row r="435" spans="1:11" ht="15">
      <c r="A435" s="52"/>
      <c r="B435" s="53" t="s">
        <v>965</v>
      </c>
      <c r="C435" s="86">
        <v>906</v>
      </c>
      <c r="D435" s="87">
        <v>113</v>
      </c>
      <c r="E435" s="88">
        <v>920300</v>
      </c>
      <c r="F435" s="86">
        <v>0</v>
      </c>
      <c r="G435" s="57">
        <v>35247.98829</v>
      </c>
      <c r="H435" s="57">
        <v>0</v>
      </c>
      <c r="I435" s="58">
        <v>0</v>
      </c>
      <c r="J435" s="96"/>
      <c r="K435" s="96"/>
    </row>
    <row r="436" spans="1:11" ht="15">
      <c r="A436" s="52"/>
      <c r="B436" s="53" t="s">
        <v>1087</v>
      </c>
      <c r="C436" s="86">
        <v>906</v>
      </c>
      <c r="D436" s="87">
        <v>113</v>
      </c>
      <c r="E436" s="88">
        <v>920307</v>
      </c>
      <c r="F436" s="86">
        <v>0</v>
      </c>
      <c r="G436" s="57">
        <v>16707.98342</v>
      </c>
      <c r="H436" s="57">
        <v>0</v>
      </c>
      <c r="I436" s="58">
        <v>0</v>
      </c>
      <c r="J436" s="96"/>
      <c r="K436" s="96"/>
    </row>
    <row r="437" spans="1:11" ht="30">
      <c r="A437" s="52"/>
      <c r="B437" s="53" t="s">
        <v>972</v>
      </c>
      <c r="C437" s="86">
        <v>906</v>
      </c>
      <c r="D437" s="87">
        <v>113</v>
      </c>
      <c r="E437" s="88">
        <v>920307</v>
      </c>
      <c r="F437" s="86">
        <v>500</v>
      </c>
      <c r="G437" s="57">
        <v>16707.98342</v>
      </c>
      <c r="H437" s="57">
        <v>0</v>
      </c>
      <c r="I437" s="58">
        <v>0</v>
      </c>
      <c r="J437" s="96"/>
      <c r="K437" s="96"/>
    </row>
    <row r="438" spans="1:11" ht="30">
      <c r="A438" s="52"/>
      <c r="B438" s="53" t="s">
        <v>1088</v>
      </c>
      <c r="C438" s="86">
        <v>906</v>
      </c>
      <c r="D438" s="87">
        <v>113</v>
      </c>
      <c r="E438" s="88">
        <v>920308</v>
      </c>
      <c r="F438" s="86">
        <v>0</v>
      </c>
      <c r="G438" s="57">
        <v>16630.19522</v>
      </c>
      <c r="H438" s="57">
        <v>0</v>
      </c>
      <c r="I438" s="58">
        <v>0</v>
      </c>
      <c r="J438" s="96"/>
      <c r="K438" s="96"/>
    </row>
    <row r="439" spans="1:11" ht="30">
      <c r="A439" s="52"/>
      <c r="B439" s="53" t="s">
        <v>972</v>
      </c>
      <c r="C439" s="86">
        <v>906</v>
      </c>
      <c r="D439" s="87">
        <v>113</v>
      </c>
      <c r="E439" s="88">
        <v>920308</v>
      </c>
      <c r="F439" s="86">
        <v>500</v>
      </c>
      <c r="G439" s="57">
        <v>16630.19522</v>
      </c>
      <c r="H439" s="57">
        <v>0</v>
      </c>
      <c r="I439" s="58">
        <v>0</v>
      </c>
      <c r="J439" s="96"/>
      <c r="K439" s="96"/>
    </row>
    <row r="440" spans="1:11" ht="30">
      <c r="A440" s="52"/>
      <c r="B440" s="53" t="s">
        <v>1089</v>
      </c>
      <c r="C440" s="86">
        <v>906</v>
      </c>
      <c r="D440" s="87">
        <v>113</v>
      </c>
      <c r="E440" s="88">
        <v>920310</v>
      </c>
      <c r="F440" s="86">
        <v>0</v>
      </c>
      <c r="G440" s="57">
        <v>1909.80965</v>
      </c>
      <c r="H440" s="57">
        <v>0</v>
      </c>
      <c r="I440" s="58">
        <v>0</v>
      </c>
      <c r="J440" s="96"/>
      <c r="K440" s="96"/>
    </row>
    <row r="441" spans="1:11" ht="30">
      <c r="A441" s="52"/>
      <c r="B441" s="53" t="s">
        <v>972</v>
      </c>
      <c r="C441" s="86">
        <v>906</v>
      </c>
      <c r="D441" s="87">
        <v>113</v>
      </c>
      <c r="E441" s="88">
        <v>920310</v>
      </c>
      <c r="F441" s="86">
        <v>500</v>
      </c>
      <c r="G441" s="57">
        <v>1909.80965</v>
      </c>
      <c r="H441" s="57">
        <v>0</v>
      </c>
      <c r="I441" s="58">
        <v>0</v>
      </c>
      <c r="J441" s="96"/>
      <c r="K441" s="96"/>
    </row>
    <row r="442" spans="1:11" ht="15">
      <c r="A442" s="52"/>
      <c r="B442" s="53" t="s">
        <v>454</v>
      </c>
      <c r="C442" s="86">
        <v>906</v>
      </c>
      <c r="D442" s="87">
        <v>501</v>
      </c>
      <c r="E442" s="88">
        <v>0</v>
      </c>
      <c r="F442" s="86">
        <v>0</v>
      </c>
      <c r="G442" s="57">
        <v>222460.3333</v>
      </c>
      <c r="H442" s="57">
        <v>0</v>
      </c>
      <c r="I442" s="58">
        <v>0</v>
      </c>
      <c r="J442" s="96"/>
      <c r="K442" s="96"/>
    </row>
    <row r="443" spans="1:11" ht="15">
      <c r="A443" s="52"/>
      <c r="B443" s="53" t="s">
        <v>216</v>
      </c>
      <c r="C443" s="86">
        <v>906</v>
      </c>
      <c r="D443" s="87">
        <v>501</v>
      </c>
      <c r="E443" s="88">
        <v>1000000</v>
      </c>
      <c r="F443" s="86">
        <v>0</v>
      </c>
      <c r="G443" s="57">
        <v>57991</v>
      </c>
      <c r="H443" s="57">
        <v>0</v>
      </c>
      <c r="I443" s="58">
        <v>0</v>
      </c>
      <c r="J443" s="96"/>
      <c r="K443" s="96"/>
    </row>
    <row r="444" spans="1:11" ht="60">
      <c r="A444" s="52"/>
      <c r="B444" s="53" t="s">
        <v>217</v>
      </c>
      <c r="C444" s="86">
        <v>906</v>
      </c>
      <c r="D444" s="87">
        <v>501</v>
      </c>
      <c r="E444" s="88">
        <v>1008200</v>
      </c>
      <c r="F444" s="86">
        <v>0</v>
      </c>
      <c r="G444" s="57">
        <v>57991</v>
      </c>
      <c r="H444" s="57">
        <v>0</v>
      </c>
      <c r="I444" s="58">
        <v>0</v>
      </c>
      <c r="J444" s="96"/>
      <c r="K444" s="96"/>
    </row>
    <row r="445" spans="1:11" ht="90">
      <c r="A445" s="52"/>
      <c r="B445" s="53" t="s">
        <v>218</v>
      </c>
      <c r="C445" s="86">
        <v>906</v>
      </c>
      <c r="D445" s="87">
        <v>501</v>
      </c>
      <c r="E445" s="88">
        <v>1008201</v>
      </c>
      <c r="F445" s="86">
        <v>0</v>
      </c>
      <c r="G445" s="57">
        <v>57991</v>
      </c>
      <c r="H445" s="57">
        <v>0</v>
      </c>
      <c r="I445" s="58">
        <v>0</v>
      </c>
      <c r="J445" s="96"/>
      <c r="K445" s="96"/>
    </row>
    <row r="446" spans="1:11" ht="30">
      <c r="A446" s="52"/>
      <c r="B446" s="53" t="s">
        <v>972</v>
      </c>
      <c r="C446" s="86">
        <v>906</v>
      </c>
      <c r="D446" s="87">
        <v>501</v>
      </c>
      <c r="E446" s="88">
        <v>1008201</v>
      </c>
      <c r="F446" s="86">
        <v>500</v>
      </c>
      <c r="G446" s="57">
        <v>57991</v>
      </c>
      <c r="H446" s="57">
        <v>0</v>
      </c>
      <c r="I446" s="58">
        <v>0</v>
      </c>
      <c r="J446" s="96"/>
      <c r="K446" s="96"/>
    </row>
    <row r="447" spans="1:11" ht="15">
      <c r="A447" s="52"/>
      <c r="B447" s="53" t="s">
        <v>455</v>
      </c>
      <c r="C447" s="86">
        <v>906</v>
      </c>
      <c r="D447" s="87">
        <v>501</v>
      </c>
      <c r="E447" s="88">
        <v>3500000</v>
      </c>
      <c r="F447" s="86">
        <v>0</v>
      </c>
      <c r="G447" s="57">
        <v>164469.3333</v>
      </c>
      <c r="H447" s="57">
        <v>0</v>
      </c>
      <c r="I447" s="58">
        <v>0</v>
      </c>
      <c r="J447" s="96"/>
      <c r="K447" s="96"/>
    </row>
    <row r="448" spans="1:11" ht="45">
      <c r="A448" s="52"/>
      <c r="B448" s="53" t="s">
        <v>456</v>
      </c>
      <c r="C448" s="86">
        <v>906</v>
      </c>
      <c r="D448" s="87">
        <v>501</v>
      </c>
      <c r="E448" s="88">
        <v>3500200</v>
      </c>
      <c r="F448" s="86">
        <v>0</v>
      </c>
      <c r="G448" s="57">
        <v>164469.3333</v>
      </c>
      <c r="H448" s="57">
        <v>0</v>
      </c>
      <c r="I448" s="58">
        <v>0</v>
      </c>
      <c r="J448" s="96"/>
      <c r="K448" s="96"/>
    </row>
    <row r="449" spans="1:11" ht="15">
      <c r="A449" s="52"/>
      <c r="B449" s="53" t="s">
        <v>457</v>
      </c>
      <c r="C449" s="86">
        <v>906</v>
      </c>
      <c r="D449" s="87">
        <v>501</v>
      </c>
      <c r="E449" s="88">
        <v>3500202</v>
      </c>
      <c r="F449" s="86">
        <v>0</v>
      </c>
      <c r="G449" s="57">
        <v>164469.3333</v>
      </c>
      <c r="H449" s="57">
        <v>0</v>
      </c>
      <c r="I449" s="58">
        <v>0</v>
      </c>
      <c r="J449" s="96"/>
      <c r="K449" s="96"/>
    </row>
    <row r="450" spans="1:11" ht="30">
      <c r="A450" s="52"/>
      <c r="B450" s="53" t="s">
        <v>972</v>
      </c>
      <c r="C450" s="86">
        <v>906</v>
      </c>
      <c r="D450" s="87">
        <v>501</v>
      </c>
      <c r="E450" s="88">
        <v>3500202</v>
      </c>
      <c r="F450" s="86">
        <v>500</v>
      </c>
      <c r="G450" s="57">
        <v>164469.3333</v>
      </c>
      <c r="H450" s="57">
        <v>0</v>
      </c>
      <c r="I450" s="58">
        <v>0</v>
      </c>
      <c r="J450" s="96"/>
      <c r="K450" s="96"/>
    </row>
    <row r="451" spans="1:11" ht="42.75">
      <c r="A451" s="59">
        <v>8</v>
      </c>
      <c r="B451" s="60" t="s">
        <v>458</v>
      </c>
      <c r="C451" s="89">
        <v>907</v>
      </c>
      <c r="D451" s="90">
        <v>0</v>
      </c>
      <c r="E451" s="91">
        <v>0</v>
      </c>
      <c r="F451" s="89">
        <v>0</v>
      </c>
      <c r="G451" s="64">
        <v>1039690.13924</v>
      </c>
      <c r="H451" s="64">
        <v>36356.67041</v>
      </c>
      <c r="I451" s="65">
        <v>287.17</v>
      </c>
      <c r="J451" s="96"/>
      <c r="K451" s="96"/>
    </row>
    <row r="452" spans="1:11" ht="60">
      <c r="A452" s="52"/>
      <c r="B452" s="53" t="s">
        <v>968</v>
      </c>
      <c r="C452" s="86">
        <v>907</v>
      </c>
      <c r="D452" s="87">
        <v>104</v>
      </c>
      <c r="E452" s="88">
        <v>0</v>
      </c>
      <c r="F452" s="86">
        <v>0</v>
      </c>
      <c r="G452" s="57">
        <v>20169</v>
      </c>
      <c r="H452" s="57">
        <v>15594</v>
      </c>
      <c r="I452" s="58">
        <v>0</v>
      </c>
      <c r="J452" s="96"/>
      <c r="K452" s="96"/>
    </row>
    <row r="453" spans="1:11" ht="30">
      <c r="A453" s="52"/>
      <c r="B453" s="53" t="s">
        <v>969</v>
      </c>
      <c r="C453" s="86">
        <v>907</v>
      </c>
      <c r="D453" s="87">
        <v>104</v>
      </c>
      <c r="E453" s="88">
        <v>20000</v>
      </c>
      <c r="F453" s="86">
        <v>0</v>
      </c>
      <c r="G453" s="57">
        <v>20169</v>
      </c>
      <c r="H453" s="57">
        <v>15594</v>
      </c>
      <c r="I453" s="58">
        <v>0</v>
      </c>
      <c r="J453" s="96"/>
      <c r="K453" s="96"/>
    </row>
    <row r="454" spans="1:11" ht="15">
      <c r="A454" s="52"/>
      <c r="B454" s="53" t="s">
        <v>970</v>
      </c>
      <c r="C454" s="86">
        <v>907</v>
      </c>
      <c r="D454" s="87">
        <v>104</v>
      </c>
      <c r="E454" s="88">
        <v>20400</v>
      </c>
      <c r="F454" s="86">
        <v>0</v>
      </c>
      <c r="G454" s="57">
        <v>20169</v>
      </c>
      <c r="H454" s="57">
        <v>15594</v>
      </c>
      <c r="I454" s="58">
        <v>0</v>
      </c>
      <c r="J454" s="96"/>
      <c r="K454" s="96"/>
    </row>
    <row r="455" spans="1:11" ht="30">
      <c r="A455" s="52"/>
      <c r="B455" s="53" t="s">
        <v>972</v>
      </c>
      <c r="C455" s="86">
        <v>907</v>
      </c>
      <c r="D455" s="87">
        <v>104</v>
      </c>
      <c r="E455" s="88">
        <v>20400</v>
      </c>
      <c r="F455" s="86">
        <v>500</v>
      </c>
      <c r="G455" s="57">
        <v>20169</v>
      </c>
      <c r="H455" s="57">
        <v>15594</v>
      </c>
      <c r="I455" s="58">
        <v>0</v>
      </c>
      <c r="J455" s="96"/>
      <c r="K455" s="96"/>
    </row>
    <row r="456" spans="1:11" ht="15">
      <c r="A456" s="52"/>
      <c r="B456" s="53" t="s">
        <v>963</v>
      </c>
      <c r="C456" s="86">
        <v>907</v>
      </c>
      <c r="D456" s="87">
        <v>113</v>
      </c>
      <c r="E456" s="88">
        <v>0</v>
      </c>
      <c r="F456" s="86">
        <v>0</v>
      </c>
      <c r="G456" s="57">
        <v>65917.89155</v>
      </c>
      <c r="H456" s="57">
        <v>20762.67041</v>
      </c>
      <c r="I456" s="58">
        <v>287.17</v>
      </c>
      <c r="J456" s="96"/>
      <c r="K456" s="96"/>
    </row>
    <row r="457" spans="1:11" ht="45">
      <c r="A457" s="52"/>
      <c r="B457" s="53" t="s">
        <v>964</v>
      </c>
      <c r="C457" s="86">
        <v>907</v>
      </c>
      <c r="D457" s="87">
        <v>113</v>
      </c>
      <c r="E457" s="88">
        <v>920000</v>
      </c>
      <c r="F457" s="86">
        <v>0</v>
      </c>
      <c r="G457" s="57">
        <v>32579.215050000003</v>
      </c>
      <c r="H457" s="57">
        <v>0</v>
      </c>
      <c r="I457" s="58">
        <v>0</v>
      </c>
      <c r="J457" s="96"/>
      <c r="K457" s="96"/>
    </row>
    <row r="458" spans="1:11" ht="15">
      <c r="A458" s="52"/>
      <c r="B458" s="53" t="s">
        <v>965</v>
      </c>
      <c r="C458" s="86">
        <v>907</v>
      </c>
      <c r="D458" s="87">
        <v>113</v>
      </c>
      <c r="E458" s="88">
        <v>920300</v>
      </c>
      <c r="F458" s="86">
        <v>0</v>
      </c>
      <c r="G458" s="57">
        <v>32579.215050000003</v>
      </c>
      <c r="H458" s="57">
        <v>0</v>
      </c>
      <c r="I458" s="58">
        <v>0</v>
      </c>
      <c r="J458" s="96"/>
      <c r="K458" s="96"/>
    </row>
    <row r="459" spans="1:11" ht="75">
      <c r="A459" s="52"/>
      <c r="B459" s="53" t="s">
        <v>1090</v>
      </c>
      <c r="C459" s="86">
        <v>907</v>
      </c>
      <c r="D459" s="87">
        <v>113</v>
      </c>
      <c r="E459" s="88">
        <v>920314</v>
      </c>
      <c r="F459" s="86">
        <v>0</v>
      </c>
      <c r="G459" s="57">
        <v>10000</v>
      </c>
      <c r="H459" s="57">
        <v>0</v>
      </c>
      <c r="I459" s="58">
        <v>0</v>
      </c>
      <c r="J459" s="96"/>
      <c r="K459" s="96"/>
    </row>
    <row r="460" spans="1:11" ht="15">
      <c r="A460" s="52"/>
      <c r="B460" s="53" t="s">
        <v>894</v>
      </c>
      <c r="C460" s="86">
        <v>907</v>
      </c>
      <c r="D460" s="87">
        <v>113</v>
      </c>
      <c r="E460" s="88">
        <v>920314</v>
      </c>
      <c r="F460" s="86">
        <v>6</v>
      </c>
      <c r="G460" s="57">
        <v>10000</v>
      </c>
      <c r="H460" s="57">
        <v>0</v>
      </c>
      <c r="I460" s="58">
        <v>0</v>
      </c>
      <c r="J460" s="96"/>
      <c r="K460" s="96"/>
    </row>
    <row r="461" spans="1:11" ht="105">
      <c r="A461" s="52"/>
      <c r="B461" s="53" t="s">
        <v>219</v>
      </c>
      <c r="C461" s="86">
        <v>907</v>
      </c>
      <c r="D461" s="87">
        <v>113</v>
      </c>
      <c r="E461" s="88">
        <v>920317</v>
      </c>
      <c r="F461" s="86">
        <v>0</v>
      </c>
      <c r="G461" s="57">
        <v>21669.14158</v>
      </c>
      <c r="H461" s="57">
        <v>0</v>
      </c>
      <c r="I461" s="58">
        <v>0</v>
      </c>
      <c r="J461" s="96"/>
      <c r="K461" s="96"/>
    </row>
    <row r="462" spans="1:11" ht="15">
      <c r="A462" s="52"/>
      <c r="B462" s="53" t="s">
        <v>966</v>
      </c>
      <c r="C462" s="86">
        <v>907</v>
      </c>
      <c r="D462" s="87">
        <v>113</v>
      </c>
      <c r="E462" s="88">
        <v>920317</v>
      </c>
      <c r="F462" s="86">
        <v>18</v>
      </c>
      <c r="G462" s="57">
        <v>21669.14158</v>
      </c>
      <c r="H462" s="57">
        <v>0</v>
      </c>
      <c r="I462" s="58">
        <v>0</v>
      </c>
      <c r="J462" s="96"/>
      <c r="K462" s="96"/>
    </row>
    <row r="463" spans="1:11" ht="75">
      <c r="A463" s="52"/>
      <c r="B463" s="53" t="s">
        <v>1091</v>
      </c>
      <c r="C463" s="86">
        <v>907</v>
      </c>
      <c r="D463" s="87">
        <v>113</v>
      </c>
      <c r="E463" s="88">
        <v>920318</v>
      </c>
      <c r="F463" s="86">
        <v>0</v>
      </c>
      <c r="G463" s="57">
        <v>910.0734699999999</v>
      </c>
      <c r="H463" s="57">
        <v>0</v>
      </c>
      <c r="I463" s="58">
        <v>0</v>
      </c>
      <c r="J463" s="96"/>
      <c r="K463" s="96"/>
    </row>
    <row r="464" spans="1:11" ht="15">
      <c r="A464" s="52"/>
      <c r="B464" s="53" t="s">
        <v>966</v>
      </c>
      <c r="C464" s="86">
        <v>907</v>
      </c>
      <c r="D464" s="87">
        <v>113</v>
      </c>
      <c r="E464" s="88">
        <v>920318</v>
      </c>
      <c r="F464" s="86">
        <v>18</v>
      </c>
      <c r="G464" s="57">
        <v>910.0734699999999</v>
      </c>
      <c r="H464" s="57">
        <v>0</v>
      </c>
      <c r="I464" s="58">
        <v>0</v>
      </c>
      <c r="J464" s="96"/>
      <c r="K464" s="96"/>
    </row>
    <row r="465" spans="1:11" ht="30">
      <c r="A465" s="52"/>
      <c r="B465" s="53" t="s">
        <v>912</v>
      </c>
      <c r="C465" s="86">
        <v>907</v>
      </c>
      <c r="D465" s="87">
        <v>113</v>
      </c>
      <c r="E465" s="88">
        <v>930000</v>
      </c>
      <c r="F465" s="86">
        <v>0</v>
      </c>
      <c r="G465" s="57">
        <v>33338.6765</v>
      </c>
      <c r="H465" s="57">
        <v>20762.67041</v>
      </c>
      <c r="I465" s="58">
        <v>287.17</v>
      </c>
      <c r="J465" s="96"/>
      <c r="K465" s="96"/>
    </row>
    <row r="466" spans="1:11" ht="30">
      <c r="A466" s="52"/>
      <c r="B466" s="53" t="s">
        <v>1033</v>
      </c>
      <c r="C466" s="86">
        <v>907</v>
      </c>
      <c r="D466" s="87">
        <v>113</v>
      </c>
      <c r="E466" s="88">
        <v>939900</v>
      </c>
      <c r="F466" s="86">
        <v>0</v>
      </c>
      <c r="G466" s="57">
        <v>33338.6765</v>
      </c>
      <c r="H466" s="57">
        <v>20762.67041</v>
      </c>
      <c r="I466" s="58">
        <v>287.17</v>
      </c>
      <c r="J466" s="96"/>
      <c r="K466" s="96"/>
    </row>
    <row r="467" spans="1:11" ht="30">
      <c r="A467" s="52"/>
      <c r="B467" s="53" t="s">
        <v>1092</v>
      </c>
      <c r="C467" s="86">
        <v>907</v>
      </c>
      <c r="D467" s="87">
        <v>113</v>
      </c>
      <c r="E467" s="88">
        <v>939901</v>
      </c>
      <c r="F467" s="86">
        <v>0</v>
      </c>
      <c r="G467" s="57">
        <v>33338.6765</v>
      </c>
      <c r="H467" s="57">
        <v>20762.67041</v>
      </c>
      <c r="I467" s="58">
        <v>287.17</v>
      </c>
      <c r="J467" s="96"/>
      <c r="K467" s="96"/>
    </row>
    <row r="468" spans="1:11" ht="30">
      <c r="A468" s="52"/>
      <c r="B468" s="53" t="s">
        <v>1034</v>
      </c>
      <c r="C468" s="86">
        <v>907</v>
      </c>
      <c r="D468" s="87">
        <v>113</v>
      </c>
      <c r="E468" s="88">
        <v>939901</v>
      </c>
      <c r="F468" s="86">
        <v>1</v>
      </c>
      <c r="G468" s="57">
        <v>33338.6765</v>
      </c>
      <c r="H468" s="57">
        <v>20762.67041</v>
      </c>
      <c r="I468" s="58">
        <v>287.17</v>
      </c>
      <c r="J468" s="96"/>
      <c r="K468" s="96"/>
    </row>
    <row r="469" spans="1:11" ht="15">
      <c r="A469" s="52"/>
      <c r="B469" s="53" t="s">
        <v>1134</v>
      </c>
      <c r="C469" s="86">
        <v>907</v>
      </c>
      <c r="D469" s="87">
        <v>407</v>
      </c>
      <c r="E469" s="88">
        <v>0</v>
      </c>
      <c r="F469" s="86">
        <v>0</v>
      </c>
      <c r="G469" s="57">
        <v>2699.81399</v>
      </c>
      <c r="H469" s="57">
        <v>0</v>
      </c>
      <c r="I469" s="58">
        <v>0</v>
      </c>
      <c r="J469" s="96"/>
      <c r="K469" s="96"/>
    </row>
    <row r="470" spans="1:11" ht="15">
      <c r="A470" s="52"/>
      <c r="B470" s="53" t="s">
        <v>1093</v>
      </c>
      <c r="C470" s="86">
        <v>907</v>
      </c>
      <c r="D470" s="87">
        <v>407</v>
      </c>
      <c r="E470" s="88">
        <v>2920000</v>
      </c>
      <c r="F470" s="86">
        <v>0</v>
      </c>
      <c r="G470" s="57">
        <v>2699.81399</v>
      </c>
      <c r="H470" s="57">
        <v>0</v>
      </c>
      <c r="I470" s="58">
        <v>0</v>
      </c>
      <c r="J470" s="96"/>
      <c r="K470" s="96"/>
    </row>
    <row r="471" spans="1:11" ht="30">
      <c r="A471" s="52"/>
      <c r="B471" s="53" t="s">
        <v>1094</v>
      </c>
      <c r="C471" s="86">
        <v>907</v>
      </c>
      <c r="D471" s="87">
        <v>407</v>
      </c>
      <c r="E471" s="88">
        <v>2920200</v>
      </c>
      <c r="F471" s="86">
        <v>0</v>
      </c>
      <c r="G471" s="57">
        <v>2699.81399</v>
      </c>
      <c r="H471" s="57">
        <v>0</v>
      </c>
      <c r="I471" s="58">
        <v>0</v>
      </c>
      <c r="J471" s="96"/>
      <c r="K471" s="96"/>
    </row>
    <row r="472" spans="1:11" ht="30">
      <c r="A472" s="52"/>
      <c r="B472" s="53" t="s">
        <v>972</v>
      </c>
      <c r="C472" s="86">
        <v>907</v>
      </c>
      <c r="D472" s="87">
        <v>407</v>
      </c>
      <c r="E472" s="88">
        <v>2920200</v>
      </c>
      <c r="F472" s="86">
        <v>500</v>
      </c>
      <c r="G472" s="57">
        <v>2699.81399</v>
      </c>
      <c r="H472" s="57">
        <v>0</v>
      </c>
      <c r="I472" s="58">
        <v>0</v>
      </c>
      <c r="J472" s="96"/>
      <c r="K472" s="96"/>
    </row>
    <row r="473" spans="1:11" ht="15">
      <c r="A473" s="52"/>
      <c r="B473" s="53" t="s">
        <v>459</v>
      </c>
      <c r="C473" s="86">
        <v>907</v>
      </c>
      <c r="D473" s="87">
        <v>408</v>
      </c>
      <c r="E473" s="88">
        <v>0</v>
      </c>
      <c r="F473" s="86">
        <v>0</v>
      </c>
      <c r="G473" s="57">
        <v>135970.04646</v>
      </c>
      <c r="H473" s="57">
        <v>0</v>
      </c>
      <c r="I473" s="58">
        <v>0</v>
      </c>
      <c r="J473" s="96"/>
      <c r="K473" s="96"/>
    </row>
    <row r="474" spans="1:11" ht="15">
      <c r="A474" s="52"/>
      <c r="B474" s="53" t="s">
        <v>1095</v>
      </c>
      <c r="C474" s="86">
        <v>907</v>
      </c>
      <c r="D474" s="87">
        <v>408</v>
      </c>
      <c r="E474" s="88">
        <v>3030000</v>
      </c>
      <c r="F474" s="86">
        <v>0</v>
      </c>
      <c r="G474" s="57">
        <v>19496.04646</v>
      </c>
      <c r="H474" s="57">
        <v>0</v>
      </c>
      <c r="I474" s="58">
        <v>0</v>
      </c>
      <c r="J474" s="96"/>
      <c r="K474" s="96"/>
    </row>
    <row r="475" spans="1:11" ht="30">
      <c r="A475" s="52"/>
      <c r="B475" s="53" t="s">
        <v>1096</v>
      </c>
      <c r="C475" s="86">
        <v>907</v>
      </c>
      <c r="D475" s="87">
        <v>408</v>
      </c>
      <c r="E475" s="88">
        <v>3030200</v>
      </c>
      <c r="F475" s="86">
        <v>0</v>
      </c>
      <c r="G475" s="57">
        <v>19496.04646</v>
      </c>
      <c r="H475" s="57">
        <v>0</v>
      </c>
      <c r="I475" s="58">
        <v>0</v>
      </c>
      <c r="J475" s="96"/>
      <c r="K475" s="96"/>
    </row>
    <row r="476" spans="1:11" ht="105">
      <c r="A476" s="52"/>
      <c r="B476" s="53" t="s">
        <v>1097</v>
      </c>
      <c r="C476" s="86">
        <v>907</v>
      </c>
      <c r="D476" s="87">
        <v>408</v>
      </c>
      <c r="E476" s="88">
        <v>3030203</v>
      </c>
      <c r="F476" s="86">
        <v>0</v>
      </c>
      <c r="G476" s="57">
        <v>8958.34276</v>
      </c>
      <c r="H476" s="57">
        <v>0</v>
      </c>
      <c r="I476" s="58">
        <v>0</v>
      </c>
      <c r="J476" s="96"/>
      <c r="K476" s="96"/>
    </row>
    <row r="477" spans="1:11" ht="15">
      <c r="A477" s="52"/>
      <c r="B477" s="53" t="s">
        <v>966</v>
      </c>
      <c r="C477" s="86">
        <v>907</v>
      </c>
      <c r="D477" s="87">
        <v>408</v>
      </c>
      <c r="E477" s="88">
        <v>3030203</v>
      </c>
      <c r="F477" s="86">
        <v>18</v>
      </c>
      <c r="G477" s="57">
        <v>8958.34276</v>
      </c>
      <c r="H477" s="57">
        <v>0</v>
      </c>
      <c r="I477" s="58">
        <v>0</v>
      </c>
      <c r="J477" s="96"/>
      <c r="K477" s="96"/>
    </row>
    <row r="478" spans="1:11" ht="90">
      <c r="A478" s="52"/>
      <c r="B478" s="53" t="s">
        <v>1098</v>
      </c>
      <c r="C478" s="86">
        <v>907</v>
      </c>
      <c r="D478" s="87">
        <v>408</v>
      </c>
      <c r="E478" s="88">
        <v>3030204</v>
      </c>
      <c r="F478" s="86">
        <v>0</v>
      </c>
      <c r="G478" s="57">
        <v>10537.7037</v>
      </c>
      <c r="H478" s="57">
        <v>0</v>
      </c>
      <c r="I478" s="58">
        <v>0</v>
      </c>
      <c r="J478" s="96"/>
      <c r="K478" s="96"/>
    </row>
    <row r="479" spans="1:11" ht="15">
      <c r="A479" s="52"/>
      <c r="B479" s="53" t="s">
        <v>966</v>
      </c>
      <c r="C479" s="86">
        <v>907</v>
      </c>
      <c r="D479" s="87">
        <v>408</v>
      </c>
      <c r="E479" s="88">
        <v>3030204</v>
      </c>
      <c r="F479" s="86">
        <v>18</v>
      </c>
      <c r="G479" s="57">
        <v>10537.7037</v>
      </c>
      <c r="H479" s="57">
        <v>0</v>
      </c>
      <c r="I479" s="58">
        <v>0</v>
      </c>
      <c r="J479" s="96"/>
      <c r="K479" s="96"/>
    </row>
    <row r="480" spans="1:11" ht="45">
      <c r="A480" s="52"/>
      <c r="B480" s="53" t="s">
        <v>220</v>
      </c>
      <c r="C480" s="86">
        <v>907</v>
      </c>
      <c r="D480" s="87">
        <v>408</v>
      </c>
      <c r="E480" s="88">
        <v>5210000</v>
      </c>
      <c r="F480" s="86">
        <v>0</v>
      </c>
      <c r="G480" s="57">
        <v>116474</v>
      </c>
      <c r="H480" s="57">
        <v>0</v>
      </c>
      <c r="I480" s="58">
        <v>0</v>
      </c>
      <c r="J480" s="96"/>
      <c r="K480" s="96"/>
    </row>
    <row r="481" spans="1:11" ht="30">
      <c r="A481" s="52"/>
      <c r="B481" s="53" t="s">
        <v>221</v>
      </c>
      <c r="C481" s="86">
        <v>907</v>
      </c>
      <c r="D481" s="87">
        <v>408</v>
      </c>
      <c r="E481" s="88">
        <v>5210200</v>
      </c>
      <c r="F481" s="86">
        <v>0</v>
      </c>
      <c r="G481" s="57">
        <v>116474</v>
      </c>
      <c r="H481" s="57">
        <v>0</v>
      </c>
      <c r="I481" s="58">
        <v>0</v>
      </c>
      <c r="J481" s="96"/>
      <c r="K481" s="96"/>
    </row>
    <row r="482" spans="1:11" ht="105">
      <c r="A482" s="52"/>
      <c r="B482" s="53" t="s">
        <v>460</v>
      </c>
      <c r="C482" s="86">
        <v>907</v>
      </c>
      <c r="D482" s="87">
        <v>408</v>
      </c>
      <c r="E482" s="88">
        <v>5210215</v>
      </c>
      <c r="F482" s="86">
        <v>0</v>
      </c>
      <c r="G482" s="57">
        <v>116474</v>
      </c>
      <c r="H482" s="57">
        <v>0</v>
      </c>
      <c r="I482" s="58">
        <v>0</v>
      </c>
      <c r="J482" s="96"/>
      <c r="K482" s="96"/>
    </row>
    <row r="483" spans="1:11" ht="15">
      <c r="A483" s="52"/>
      <c r="B483" s="53" t="s">
        <v>966</v>
      </c>
      <c r="C483" s="86">
        <v>907</v>
      </c>
      <c r="D483" s="87">
        <v>408</v>
      </c>
      <c r="E483" s="88">
        <v>5210215</v>
      </c>
      <c r="F483" s="86">
        <v>18</v>
      </c>
      <c r="G483" s="57">
        <v>116474</v>
      </c>
      <c r="H483" s="57">
        <v>0</v>
      </c>
      <c r="I483" s="58">
        <v>0</v>
      </c>
      <c r="J483" s="96"/>
      <c r="K483" s="96"/>
    </row>
    <row r="484" spans="1:11" ht="15">
      <c r="A484" s="52"/>
      <c r="B484" s="53" t="s">
        <v>865</v>
      </c>
      <c r="C484" s="86">
        <v>907</v>
      </c>
      <c r="D484" s="87">
        <v>409</v>
      </c>
      <c r="E484" s="88">
        <v>0</v>
      </c>
      <c r="F484" s="86">
        <v>0</v>
      </c>
      <c r="G484" s="57">
        <v>15625.24908</v>
      </c>
      <c r="H484" s="57">
        <v>0</v>
      </c>
      <c r="I484" s="58">
        <v>0</v>
      </c>
      <c r="J484" s="96"/>
      <c r="K484" s="96"/>
    </row>
    <row r="485" spans="1:11" ht="15">
      <c r="A485" s="52"/>
      <c r="B485" s="53" t="s">
        <v>461</v>
      </c>
      <c r="C485" s="86">
        <v>907</v>
      </c>
      <c r="D485" s="87">
        <v>409</v>
      </c>
      <c r="E485" s="88">
        <v>6000000</v>
      </c>
      <c r="F485" s="86">
        <v>0</v>
      </c>
      <c r="G485" s="57">
        <v>15625.24908</v>
      </c>
      <c r="H485" s="57">
        <v>0</v>
      </c>
      <c r="I485" s="58">
        <v>0</v>
      </c>
      <c r="J485" s="96"/>
      <c r="K485" s="96"/>
    </row>
    <row r="486" spans="1:11" ht="60">
      <c r="A486" s="52"/>
      <c r="B486" s="53" t="s">
        <v>1099</v>
      </c>
      <c r="C486" s="86">
        <v>907</v>
      </c>
      <c r="D486" s="87">
        <v>409</v>
      </c>
      <c r="E486" s="88">
        <v>6000200</v>
      </c>
      <c r="F486" s="86">
        <v>0</v>
      </c>
      <c r="G486" s="57">
        <v>15625.24908</v>
      </c>
      <c r="H486" s="57">
        <v>0</v>
      </c>
      <c r="I486" s="58">
        <v>0</v>
      </c>
      <c r="J486" s="96"/>
      <c r="K486" s="96"/>
    </row>
    <row r="487" spans="1:11" ht="105">
      <c r="A487" s="52"/>
      <c r="B487" s="53" t="s">
        <v>1100</v>
      </c>
      <c r="C487" s="86">
        <v>907</v>
      </c>
      <c r="D487" s="87">
        <v>409</v>
      </c>
      <c r="E487" s="88">
        <v>6000211</v>
      </c>
      <c r="F487" s="86">
        <v>0</v>
      </c>
      <c r="G487" s="57">
        <v>15625.24908</v>
      </c>
      <c r="H487" s="57">
        <v>0</v>
      </c>
      <c r="I487" s="58">
        <v>0</v>
      </c>
      <c r="J487" s="96"/>
      <c r="K487" s="96"/>
    </row>
    <row r="488" spans="1:11" ht="15">
      <c r="A488" s="52"/>
      <c r="B488" s="53" t="s">
        <v>966</v>
      </c>
      <c r="C488" s="86">
        <v>907</v>
      </c>
      <c r="D488" s="87">
        <v>409</v>
      </c>
      <c r="E488" s="88">
        <v>6000211</v>
      </c>
      <c r="F488" s="86">
        <v>18</v>
      </c>
      <c r="G488" s="57">
        <v>15625.24908</v>
      </c>
      <c r="H488" s="57">
        <v>0</v>
      </c>
      <c r="I488" s="58">
        <v>0</v>
      </c>
      <c r="J488" s="96"/>
      <c r="K488" s="96"/>
    </row>
    <row r="489" spans="1:11" ht="15">
      <c r="A489" s="52"/>
      <c r="B489" s="53" t="s">
        <v>454</v>
      </c>
      <c r="C489" s="86">
        <v>907</v>
      </c>
      <c r="D489" s="87">
        <v>501</v>
      </c>
      <c r="E489" s="88">
        <v>0</v>
      </c>
      <c r="F489" s="86">
        <v>0</v>
      </c>
      <c r="G489" s="57">
        <v>79632</v>
      </c>
      <c r="H489" s="57">
        <v>0</v>
      </c>
      <c r="I489" s="58">
        <v>0</v>
      </c>
      <c r="J489" s="96"/>
      <c r="K489" s="96"/>
    </row>
    <row r="490" spans="1:11" ht="15">
      <c r="A490" s="52"/>
      <c r="B490" s="53" t="s">
        <v>455</v>
      </c>
      <c r="C490" s="86">
        <v>907</v>
      </c>
      <c r="D490" s="87">
        <v>501</v>
      </c>
      <c r="E490" s="88">
        <v>3500000</v>
      </c>
      <c r="F490" s="86">
        <v>0</v>
      </c>
      <c r="G490" s="57">
        <v>79632</v>
      </c>
      <c r="H490" s="57">
        <v>0</v>
      </c>
      <c r="I490" s="58">
        <v>0</v>
      </c>
      <c r="J490" s="96"/>
      <c r="K490" s="96"/>
    </row>
    <row r="491" spans="1:11" ht="60">
      <c r="A491" s="52"/>
      <c r="B491" s="53" t="s">
        <v>1101</v>
      </c>
      <c r="C491" s="86">
        <v>907</v>
      </c>
      <c r="D491" s="87">
        <v>501</v>
      </c>
      <c r="E491" s="88">
        <v>3500100</v>
      </c>
      <c r="F491" s="86">
        <v>0</v>
      </c>
      <c r="G491" s="57">
        <v>79632</v>
      </c>
      <c r="H491" s="57">
        <v>0</v>
      </c>
      <c r="I491" s="58">
        <v>0</v>
      </c>
      <c r="J491" s="96"/>
      <c r="K491" s="96"/>
    </row>
    <row r="492" spans="1:11" ht="60">
      <c r="A492" s="52"/>
      <c r="B492" s="53" t="s">
        <v>1102</v>
      </c>
      <c r="C492" s="86">
        <v>907</v>
      </c>
      <c r="D492" s="87">
        <v>501</v>
      </c>
      <c r="E492" s="88">
        <v>3500104</v>
      </c>
      <c r="F492" s="86">
        <v>0</v>
      </c>
      <c r="G492" s="57">
        <v>79632</v>
      </c>
      <c r="H492" s="57">
        <v>0</v>
      </c>
      <c r="I492" s="58">
        <v>0</v>
      </c>
      <c r="J492" s="96"/>
      <c r="K492" s="96"/>
    </row>
    <row r="493" spans="1:11" ht="15">
      <c r="A493" s="52"/>
      <c r="B493" s="53" t="s">
        <v>894</v>
      </c>
      <c r="C493" s="86">
        <v>907</v>
      </c>
      <c r="D493" s="87">
        <v>501</v>
      </c>
      <c r="E493" s="88">
        <v>3500104</v>
      </c>
      <c r="F493" s="86">
        <v>6</v>
      </c>
      <c r="G493" s="57">
        <v>79632</v>
      </c>
      <c r="H493" s="57">
        <v>0</v>
      </c>
      <c r="I493" s="58">
        <v>0</v>
      </c>
      <c r="J493" s="96"/>
      <c r="K493" s="96"/>
    </row>
    <row r="494" spans="1:11" ht="15">
      <c r="A494" s="52"/>
      <c r="B494" s="53" t="s">
        <v>867</v>
      </c>
      <c r="C494" s="86">
        <v>907</v>
      </c>
      <c r="D494" s="87">
        <v>502</v>
      </c>
      <c r="E494" s="88">
        <v>0</v>
      </c>
      <c r="F494" s="86">
        <v>0</v>
      </c>
      <c r="G494" s="57">
        <v>35386.3</v>
      </c>
      <c r="H494" s="57">
        <v>0</v>
      </c>
      <c r="I494" s="58">
        <v>0</v>
      </c>
      <c r="J494" s="96"/>
      <c r="K494" s="96"/>
    </row>
    <row r="495" spans="1:11" ht="30">
      <c r="A495" s="52"/>
      <c r="B495" s="53" t="s">
        <v>911</v>
      </c>
      <c r="C495" s="86">
        <v>907</v>
      </c>
      <c r="D495" s="87">
        <v>502</v>
      </c>
      <c r="E495" s="88">
        <v>7950000</v>
      </c>
      <c r="F495" s="86">
        <v>0</v>
      </c>
      <c r="G495" s="57">
        <v>35386.3</v>
      </c>
      <c r="H495" s="57">
        <v>0</v>
      </c>
      <c r="I495" s="58">
        <v>0</v>
      </c>
      <c r="J495" s="96"/>
      <c r="K495" s="96"/>
    </row>
    <row r="496" spans="1:11" ht="30">
      <c r="A496" s="52"/>
      <c r="B496" s="53" t="s">
        <v>911</v>
      </c>
      <c r="C496" s="86">
        <v>907</v>
      </c>
      <c r="D496" s="87">
        <v>502</v>
      </c>
      <c r="E496" s="88">
        <v>7950000</v>
      </c>
      <c r="F496" s="86">
        <v>0</v>
      </c>
      <c r="G496" s="57">
        <v>35386.3</v>
      </c>
      <c r="H496" s="57">
        <v>0</v>
      </c>
      <c r="I496" s="58">
        <v>0</v>
      </c>
      <c r="J496" s="96"/>
      <c r="K496" s="96"/>
    </row>
    <row r="497" spans="1:11" ht="105">
      <c r="A497" s="52"/>
      <c r="B497" s="53" t="s">
        <v>1103</v>
      </c>
      <c r="C497" s="86">
        <v>907</v>
      </c>
      <c r="D497" s="87">
        <v>502</v>
      </c>
      <c r="E497" s="88">
        <v>7950021</v>
      </c>
      <c r="F497" s="86">
        <v>0</v>
      </c>
      <c r="G497" s="57">
        <v>1773.3</v>
      </c>
      <c r="H497" s="57">
        <v>0</v>
      </c>
      <c r="I497" s="58">
        <v>0</v>
      </c>
      <c r="J497" s="96"/>
      <c r="K497" s="96"/>
    </row>
    <row r="498" spans="1:11" ht="30">
      <c r="A498" s="52"/>
      <c r="B498" s="53" t="s">
        <v>972</v>
      </c>
      <c r="C498" s="86">
        <v>907</v>
      </c>
      <c r="D498" s="87">
        <v>502</v>
      </c>
      <c r="E498" s="88">
        <v>7950021</v>
      </c>
      <c r="F498" s="86">
        <v>500</v>
      </c>
      <c r="G498" s="57">
        <v>1773.3</v>
      </c>
      <c r="H498" s="57">
        <v>0</v>
      </c>
      <c r="I498" s="58">
        <v>0</v>
      </c>
      <c r="J498" s="96"/>
      <c r="K498" s="96"/>
    </row>
    <row r="499" spans="1:11" ht="105">
      <c r="A499" s="52"/>
      <c r="B499" s="53" t="s">
        <v>222</v>
      </c>
      <c r="C499" s="86">
        <v>907</v>
      </c>
      <c r="D499" s="87">
        <v>502</v>
      </c>
      <c r="E499" s="88">
        <v>7950022</v>
      </c>
      <c r="F499" s="86">
        <v>0</v>
      </c>
      <c r="G499" s="57">
        <v>1371</v>
      </c>
      <c r="H499" s="57">
        <v>0</v>
      </c>
      <c r="I499" s="58">
        <v>0</v>
      </c>
      <c r="J499" s="96"/>
      <c r="K499" s="96"/>
    </row>
    <row r="500" spans="1:11" ht="30">
      <c r="A500" s="52"/>
      <c r="B500" s="53" t="s">
        <v>972</v>
      </c>
      <c r="C500" s="86">
        <v>907</v>
      </c>
      <c r="D500" s="87">
        <v>502</v>
      </c>
      <c r="E500" s="88">
        <v>7950022</v>
      </c>
      <c r="F500" s="86">
        <v>500</v>
      </c>
      <c r="G500" s="57">
        <v>1371</v>
      </c>
      <c r="H500" s="57">
        <v>0</v>
      </c>
      <c r="I500" s="58">
        <v>0</v>
      </c>
      <c r="J500" s="96"/>
      <c r="K500" s="96"/>
    </row>
    <row r="501" spans="1:11" ht="105">
      <c r="A501" s="52"/>
      <c r="B501" s="53" t="s">
        <v>1104</v>
      </c>
      <c r="C501" s="86">
        <v>907</v>
      </c>
      <c r="D501" s="87">
        <v>502</v>
      </c>
      <c r="E501" s="88">
        <v>7950023</v>
      </c>
      <c r="F501" s="86">
        <v>0</v>
      </c>
      <c r="G501" s="57">
        <v>1200</v>
      </c>
      <c r="H501" s="57">
        <v>0</v>
      </c>
      <c r="I501" s="58">
        <v>0</v>
      </c>
      <c r="J501" s="96"/>
      <c r="K501" s="96"/>
    </row>
    <row r="502" spans="1:11" ht="30">
      <c r="A502" s="52"/>
      <c r="B502" s="53" t="s">
        <v>972</v>
      </c>
      <c r="C502" s="86">
        <v>907</v>
      </c>
      <c r="D502" s="87">
        <v>502</v>
      </c>
      <c r="E502" s="88">
        <v>7950023</v>
      </c>
      <c r="F502" s="86">
        <v>500</v>
      </c>
      <c r="G502" s="57">
        <v>1200</v>
      </c>
      <c r="H502" s="57">
        <v>0</v>
      </c>
      <c r="I502" s="58">
        <v>0</v>
      </c>
      <c r="J502" s="96"/>
      <c r="K502" s="96"/>
    </row>
    <row r="503" spans="1:11" ht="105">
      <c r="A503" s="52"/>
      <c r="B503" s="53" t="s">
        <v>223</v>
      </c>
      <c r="C503" s="86">
        <v>907</v>
      </c>
      <c r="D503" s="87">
        <v>502</v>
      </c>
      <c r="E503" s="88">
        <v>7950024</v>
      </c>
      <c r="F503" s="86">
        <v>0</v>
      </c>
      <c r="G503" s="57">
        <v>30042</v>
      </c>
      <c r="H503" s="57">
        <v>0</v>
      </c>
      <c r="I503" s="58">
        <v>0</v>
      </c>
      <c r="J503" s="96"/>
      <c r="K503" s="96"/>
    </row>
    <row r="504" spans="1:11" ht="15">
      <c r="A504" s="52"/>
      <c r="B504" s="53" t="s">
        <v>1116</v>
      </c>
      <c r="C504" s="86">
        <v>907</v>
      </c>
      <c r="D504" s="87">
        <v>502</v>
      </c>
      <c r="E504" s="88">
        <v>7950024</v>
      </c>
      <c r="F504" s="86">
        <v>3</v>
      </c>
      <c r="G504" s="57">
        <v>30042</v>
      </c>
      <c r="H504" s="57">
        <v>0</v>
      </c>
      <c r="I504" s="58">
        <v>0</v>
      </c>
      <c r="J504" s="96"/>
      <c r="K504" s="96"/>
    </row>
    <row r="505" spans="1:11" ht="105">
      <c r="A505" s="52"/>
      <c r="B505" s="53" t="s">
        <v>696</v>
      </c>
      <c r="C505" s="86">
        <v>907</v>
      </c>
      <c r="D505" s="87">
        <v>502</v>
      </c>
      <c r="E505" s="88">
        <v>7950043</v>
      </c>
      <c r="F505" s="86">
        <v>0</v>
      </c>
      <c r="G505" s="57">
        <v>1000</v>
      </c>
      <c r="H505" s="57">
        <v>0</v>
      </c>
      <c r="I505" s="58">
        <v>0</v>
      </c>
      <c r="J505" s="96"/>
      <c r="K505" s="96"/>
    </row>
    <row r="506" spans="1:11" ht="30">
      <c r="A506" s="52"/>
      <c r="B506" s="53" t="s">
        <v>972</v>
      </c>
      <c r="C506" s="86">
        <v>907</v>
      </c>
      <c r="D506" s="87">
        <v>502</v>
      </c>
      <c r="E506" s="88">
        <v>7950043</v>
      </c>
      <c r="F506" s="86">
        <v>500</v>
      </c>
      <c r="G506" s="57">
        <v>1000</v>
      </c>
      <c r="H506" s="57">
        <v>0</v>
      </c>
      <c r="I506" s="58">
        <v>0</v>
      </c>
      <c r="J506" s="96"/>
      <c r="K506" s="96"/>
    </row>
    <row r="507" spans="1:11" ht="15">
      <c r="A507" s="52"/>
      <c r="B507" s="53" t="s">
        <v>461</v>
      </c>
      <c r="C507" s="86">
        <v>907</v>
      </c>
      <c r="D507" s="87">
        <v>503</v>
      </c>
      <c r="E507" s="88">
        <v>0</v>
      </c>
      <c r="F507" s="86">
        <v>0</v>
      </c>
      <c r="G507" s="57">
        <v>684289.8381599999</v>
      </c>
      <c r="H507" s="57">
        <v>0</v>
      </c>
      <c r="I507" s="58">
        <v>0</v>
      </c>
      <c r="J507" s="96"/>
      <c r="K507" s="96"/>
    </row>
    <row r="508" spans="1:11" ht="15">
      <c r="A508" s="52"/>
      <c r="B508" s="53" t="s">
        <v>462</v>
      </c>
      <c r="C508" s="86">
        <v>907</v>
      </c>
      <c r="D508" s="87">
        <v>503</v>
      </c>
      <c r="E508" s="88">
        <v>3150000</v>
      </c>
      <c r="F508" s="86">
        <v>0</v>
      </c>
      <c r="G508" s="57">
        <v>187461.10478999998</v>
      </c>
      <c r="H508" s="57">
        <v>0</v>
      </c>
      <c r="I508" s="58">
        <v>0</v>
      </c>
      <c r="J508" s="96"/>
      <c r="K508" s="96"/>
    </row>
    <row r="509" spans="1:11" ht="15">
      <c r="A509" s="52"/>
      <c r="B509" s="53" t="s">
        <v>1111</v>
      </c>
      <c r="C509" s="86">
        <v>907</v>
      </c>
      <c r="D509" s="87">
        <v>503</v>
      </c>
      <c r="E509" s="88">
        <v>3150200</v>
      </c>
      <c r="F509" s="86">
        <v>0</v>
      </c>
      <c r="G509" s="57">
        <v>187461.10478999998</v>
      </c>
      <c r="H509" s="57">
        <v>0</v>
      </c>
      <c r="I509" s="58">
        <v>0</v>
      </c>
      <c r="J509" s="96"/>
      <c r="K509" s="96"/>
    </row>
    <row r="510" spans="1:11" ht="75">
      <c r="A510" s="52"/>
      <c r="B510" s="53" t="s">
        <v>91</v>
      </c>
      <c r="C510" s="86">
        <v>907</v>
      </c>
      <c r="D510" s="87">
        <v>503</v>
      </c>
      <c r="E510" s="88">
        <v>3150205</v>
      </c>
      <c r="F510" s="86">
        <v>0</v>
      </c>
      <c r="G510" s="57">
        <v>150619</v>
      </c>
      <c r="H510" s="57">
        <v>0</v>
      </c>
      <c r="I510" s="58">
        <v>0</v>
      </c>
      <c r="J510" s="96"/>
      <c r="K510" s="96"/>
    </row>
    <row r="511" spans="1:11" ht="15">
      <c r="A511" s="52"/>
      <c r="B511" s="53" t="s">
        <v>966</v>
      </c>
      <c r="C511" s="86">
        <v>907</v>
      </c>
      <c r="D511" s="87">
        <v>503</v>
      </c>
      <c r="E511" s="88">
        <v>3150205</v>
      </c>
      <c r="F511" s="86">
        <v>18</v>
      </c>
      <c r="G511" s="57">
        <v>150619</v>
      </c>
      <c r="H511" s="57">
        <v>0</v>
      </c>
      <c r="I511" s="58">
        <v>0</v>
      </c>
      <c r="J511" s="96"/>
      <c r="K511" s="96"/>
    </row>
    <row r="512" spans="1:11" ht="75">
      <c r="A512" s="52"/>
      <c r="B512" s="53" t="s">
        <v>1105</v>
      </c>
      <c r="C512" s="86">
        <v>907</v>
      </c>
      <c r="D512" s="87">
        <v>503</v>
      </c>
      <c r="E512" s="88">
        <v>3150206</v>
      </c>
      <c r="F512" s="86">
        <v>0</v>
      </c>
      <c r="G512" s="57">
        <v>36842.10479</v>
      </c>
      <c r="H512" s="57">
        <v>0</v>
      </c>
      <c r="I512" s="58">
        <v>0</v>
      </c>
      <c r="J512" s="96"/>
      <c r="K512" s="96"/>
    </row>
    <row r="513" spans="1:11" ht="15">
      <c r="A513" s="52"/>
      <c r="B513" s="53" t="s">
        <v>966</v>
      </c>
      <c r="C513" s="86">
        <v>907</v>
      </c>
      <c r="D513" s="87">
        <v>503</v>
      </c>
      <c r="E513" s="88">
        <v>3150206</v>
      </c>
      <c r="F513" s="86">
        <v>18</v>
      </c>
      <c r="G513" s="57">
        <v>36842.10479</v>
      </c>
      <c r="H513" s="57">
        <v>0</v>
      </c>
      <c r="I513" s="58">
        <v>0</v>
      </c>
      <c r="J513" s="96"/>
      <c r="K513" s="96"/>
    </row>
    <row r="514" spans="1:11" ht="15">
      <c r="A514" s="52"/>
      <c r="B514" s="53" t="s">
        <v>461</v>
      </c>
      <c r="C514" s="86">
        <v>907</v>
      </c>
      <c r="D514" s="87">
        <v>503</v>
      </c>
      <c r="E514" s="88">
        <v>6000000</v>
      </c>
      <c r="F514" s="86">
        <v>0</v>
      </c>
      <c r="G514" s="57">
        <v>488099.13337</v>
      </c>
      <c r="H514" s="57">
        <v>0</v>
      </c>
      <c r="I514" s="58">
        <v>0</v>
      </c>
      <c r="J514" s="96"/>
      <c r="K514" s="96"/>
    </row>
    <row r="515" spans="1:11" ht="15">
      <c r="A515" s="52"/>
      <c r="B515" s="53" t="s">
        <v>461</v>
      </c>
      <c r="C515" s="86">
        <v>907</v>
      </c>
      <c r="D515" s="87">
        <v>503</v>
      </c>
      <c r="E515" s="88">
        <v>6000000</v>
      </c>
      <c r="F515" s="86">
        <v>0</v>
      </c>
      <c r="G515" s="57">
        <v>39004.69271</v>
      </c>
      <c r="H515" s="57">
        <v>0</v>
      </c>
      <c r="I515" s="58">
        <v>0</v>
      </c>
      <c r="J515" s="96"/>
      <c r="K515" s="96"/>
    </row>
    <row r="516" spans="1:11" ht="15">
      <c r="A516" s="52"/>
      <c r="B516" s="53" t="s">
        <v>461</v>
      </c>
      <c r="C516" s="86">
        <v>907</v>
      </c>
      <c r="D516" s="87">
        <v>503</v>
      </c>
      <c r="E516" s="88">
        <v>6000001</v>
      </c>
      <c r="F516" s="86">
        <v>0</v>
      </c>
      <c r="G516" s="57">
        <v>39004.69271</v>
      </c>
      <c r="H516" s="57">
        <v>0</v>
      </c>
      <c r="I516" s="58">
        <v>0</v>
      </c>
      <c r="J516" s="96"/>
      <c r="K516" s="96"/>
    </row>
    <row r="517" spans="1:11" ht="30">
      <c r="A517" s="52"/>
      <c r="B517" s="53" t="s">
        <v>972</v>
      </c>
      <c r="C517" s="86">
        <v>907</v>
      </c>
      <c r="D517" s="87">
        <v>503</v>
      </c>
      <c r="E517" s="88">
        <v>6000001</v>
      </c>
      <c r="F517" s="86">
        <v>500</v>
      </c>
      <c r="G517" s="57">
        <v>39004.69271</v>
      </c>
      <c r="H517" s="57">
        <v>0</v>
      </c>
      <c r="I517" s="58">
        <v>0</v>
      </c>
      <c r="J517" s="96"/>
      <c r="K517" s="96"/>
    </row>
    <row r="518" spans="1:11" ht="15">
      <c r="A518" s="52"/>
      <c r="B518" s="53" t="s">
        <v>1106</v>
      </c>
      <c r="C518" s="86">
        <v>907</v>
      </c>
      <c r="D518" s="87">
        <v>503</v>
      </c>
      <c r="E518" s="88">
        <v>6000100</v>
      </c>
      <c r="F518" s="86">
        <v>0</v>
      </c>
      <c r="G518" s="57">
        <v>34442.7871</v>
      </c>
      <c r="H518" s="57">
        <v>0</v>
      </c>
      <c r="I518" s="58">
        <v>0</v>
      </c>
      <c r="J518" s="96"/>
      <c r="K518" s="96"/>
    </row>
    <row r="519" spans="1:11" ht="90">
      <c r="A519" s="52"/>
      <c r="B519" s="53" t="s">
        <v>1107</v>
      </c>
      <c r="C519" s="86">
        <v>907</v>
      </c>
      <c r="D519" s="87">
        <v>503</v>
      </c>
      <c r="E519" s="88">
        <v>6000105</v>
      </c>
      <c r="F519" s="86">
        <v>0</v>
      </c>
      <c r="G519" s="57">
        <v>34442.7871</v>
      </c>
      <c r="H519" s="57">
        <v>0</v>
      </c>
      <c r="I519" s="58">
        <v>0</v>
      </c>
      <c r="J519" s="96"/>
      <c r="K519" s="96"/>
    </row>
    <row r="520" spans="1:11" ht="15">
      <c r="A520" s="52"/>
      <c r="B520" s="53" t="s">
        <v>966</v>
      </c>
      <c r="C520" s="86">
        <v>907</v>
      </c>
      <c r="D520" s="87">
        <v>503</v>
      </c>
      <c r="E520" s="88">
        <v>6000105</v>
      </c>
      <c r="F520" s="86">
        <v>18</v>
      </c>
      <c r="G520" s="57">
        <v>34442.7871</v>
      </c>
      <c r="H520" s="57">
        <v>0</v>
      </c>
      <c r="I520" s="58">
        <v>0</v>
      </c>
      <c r="J520" s="96"/>
      <c r="K520" s="96"/>
    </row>
    <row r="521" spans="1:11" ht="60">
      <c r="A521" s="52"/>
      <c r="B521" s="53" t="s">
        <v>1099</v>
      </c>
      <c r="C521" s="86">
        <v>907</v>
      </c>
      <c r="D521" s="87">
        <v>503</v>
      </c>
      <c r="E521" s="88">
        <v>6000200</v>
      </c>
      <c r="F521" s="86">
        <v>0</v>
      </c>
      <c r="G521" s="57">
        <v>313924.01292</v>
      </c>
      <c r="H521" s="57">
        <v>0</v>
      </c>
      <c r="I521" s="58">
        <v>0</v>
      </c>
      <c r="J521" s="96"/>
      <c r="K521" s="96"/>
    </row>
    <row r="522" spans="1:11" ht="105">
      <c r="A522" s="52"/>
      <c r="B522" s="53" t="s">
        <v>1108</v>
      </c>
      <c r="C522" s="86">
        <v>907</v>
      </c>
      <c r="D522" s="87">
        <v>503</v>
      </c>
      <c r="E522" s="88">
        <v>6000209</v>
      </c>
      <c r="F522" s="86">
        <v>0</v>
      </c>
      <c r="G522" s="57">
        <v>9851.37635</v>
      </c>
      <c r="H522" s="57">
        <v>0</v>
      </c>
      <c r="I522" s="58">
        <v>0</v>
      </c>
      <c r="J522" s="96"/>
      <c r="K522" s="96"/>
    </row>
    <row r="523" spans="1:11" ht="15">
      <c r="A523" s="52"/>
      <c r="B523" s="53" t="s">
        <v>966</v>
      </c>
      <c r="C523" s="86">
        <v>907</v>
      </c>
      <c r="D523" s="87">
        <v>503</v>
      </c>
      <c r="E523" s="88">
        <v>6000209</v>
      </c>
      <c r="F523" s="86">
        <v>18</v>
      </c>
      <c r="G523" s="57">
        <v>9851.37635</v>
      </c>
      <c r="H523" s="57">
        <v>0</v>
      </c>
      <c r="I523" s="58">
        <v>0</v>
      </c>
      <c r="J523" s="96"/>
      <c r="K523" s="96"/>
    </row>
    <row r="524" spans="1:11" ht="90">
      <c r="A524" s="52"/>
      <c r="B524" s="53" t="s">
        <v>376</v>
      </c>
      <c r="C524" s="86">
        <v>907</v>
      </c>
      <c r="D524" s="87">
        <v>503</v>
      </c>
      <c r="E524" s="88">
        <v>6000212</v>
      </c>
      <c r="F524" s="86">
        <v>0</v>
      </c>
      <c r="G524" s="57">
        <v>304072.63657</v>
      </c>
      <c r="H524" s="57">
        <v>0</v>
      </c>
      <c r="I524" s="58">
        <v>0</v>
      </c>
      <c r="J524" s="96"/>
      <c r="K524" s="96"/>
    </row>
    <row r="525" spans="1:11" ht="15">
      <c r="A525" s="52"/>
      <c r="B525" s="53" t="s">
        <v>966</v>
      </c>
      <c r="C525" s="86">
        <v>907</v>
      </c>
      <c r="D525" s="87">
        <v>503</v>
      </c>
      <c r="E525" s="88">
        <v>6000212</v>
      </c>
      <c r="F525" s="86">
        <v>18</v>
      </c>
      <c r="G525" s="57">
        <v>304072.63657</v>
      </c>
      <c r="H525" s="57">
        <v>0</v>
      </c>
      <c r="I525" s="58">
        <v>0</v>
      </c>
      <c r="J525" s="96"/>
      <c r="K525" s="96"/>
    </row>
    <row r="526" spans="1:11" ht="15">
      <c r="A526" s="52"/>
      <c r="B526" s="53" t="s">
        <v>377</v>
      </c>
      <c r="C526" s="86">
        <v>907</v>
      </c>
      <c r="D526" s="87">
        <v>503</v>
      </c>
      <c r="E526" s="88">
        <v>6000300</v>
      </c>
      <c r="F526" s="86">
        <v>0</v>
      </c>
      <c r="G526" s="57">
        <v>23421.34026</v>
      </c>
      <c r="H526" s="57">
        <v>0</v>
      </c>
      <c r="I526" s="58">
        <v>0</v>
      </c>
      <c r="J526" s="96"/>
      <c r="K526" s="96"/>
    </row>
    <row r="527" spans="1:11" ht="30">
      <c r="A527" s="52"/>
      <c r="B527" s="53" t="s">
        <v>972</v>
      </c>
      <c r="C527" s="86">
        <v>907</v>
      </c>
      <c r="D527" s="87">
        <v>503</v>
      </c>
      <c r="E527" s="88">
        <v>6000300</v>
      </c>
      <c r="F527" s="86">
        <v>500</v>
      </c>
      <c r="G527" s="57">
        <v>23421.34026</v>
      </c>
      <c r="H527" s="57">
        <v>0</v>
      </c>
      <c r="I527" s="58">
        <v>0</v>
      </c>
      <c r="J527" s="96"/>
      <c r="K527" s="96"/>
    </row>
    <row r="528" spans="1:11" ht="15">
      <c r="A528" s="52"/>
      <c r="B528" s="53" t="s">
        <v>378</v>
      </c>
      <c r="C528" s="86">
        <v>907</v>
      </c>
      <c r="D528" s="87">
        <v>503</v>
      </c>
      <c r="E528" s="88">
        <v>6000400</v>
      </c>
      <c r="F528" s="86">
        <v>0</v>
      </c>
      <c r="G528" s="57">
        <v>7779.98837</v>
      </c>
      <c r="H528" s="57">
        <v>0</v>
      </c>
      <c r="I528" s="58">
        <v>0</v>
      </c>
      <c r="J528" s="96"/>
      <c r="K528" s="96"/>
    </row>
    <row r="529" spans="1:11" ht="30">
      <c r="A529" s="52"/>
      <c r="B529" s="53" t="s">
        <v>379</v>
      </c>
      <c r="C529" s="86">
        <v>907</v>
      </c>
      <c r="D529" s="87">
        <v>503</v>
      </c>
      <c r="E529" s="88">
        <v>6000401</v>
      </c>
      <c r="F529" s="86">
        <v>0</v>
      </c>
      <c r="G529" s="57">
        <v>7779.98837</v>
      </c>
      <c r="H529" s="57">
        <v>0</v>
      </c>
      <c r="I529" s="58">
        <v>0</v>
      </c>
      <c r="J529" s="96"/>
      <c r="K529" s="96"/>
    </row>
    <row r="530" spans="1:11" ht="15">
      <c r="A530" s="52"/>
      <c r="B530" s="53" t="s">
        <v>894</v>
      </c>
      <c r="C530" s="86">
        <v>907</v>
      </c>
      <c r="D530" s="87">
        <v>503</v>
      </c>
      <c r="E530" s="88">
        <v>6000401</v>
      </c>
      <c r="F530" s="86">
        <v>6</v>
      </c>
      <c r="G530" s="57">
        <v>7779.98837</v>
      </c>
      <c r="H530" s="57">
        <v>0</v>
      </c>
      <c r="I530" s="58">
        <v>0</v>
      </c>
      <c r="J530" s="96"/>
      <c r="K530" s="96"/>
    </row>
    <row r="531" spans="1:11" ht="30">
      <c r="A531" s="52"/>
      <c r="B531" s="53" t="s">
        <v>380</v>
      </c>
      <c r="C531" s="86">
        <v>907</v>
      </c>
      <c r="D531" s="87">
        <v>503</v>
      </c>
      <c r="E531" s="88">
        <v>6000500</v>
      </c>
      <c r="F531" s="86">
        <v>0</v>
      </c>
      <c r="G531" s="57">
        <v>69526.31201000001</v>
      </c>
      <c r="H531" s="57">
        <v>0</v>
      </c>
      <c r="I531" s="58">
        <v>0</v>
      </c>
      <c r="J531" s="96"/>
      <c r="K531" s="96"/>
    </row>
    <row r="532" spans="1:11" ht="30">
      <c r="A532" s="52"/>
      <c r="B532" s="53" t="s">
        <v>972</v>
      </c>
      <c r="C532" s="86">
        <v>907</v>
      </c>
      <c r="D532" s="87">
        <v>503</v>
      </c>
      <c r="E532" s="88">
        <v>6000500</v>
      </c>
      <c r="F532" s="86">
        <v>500</v>
      </c>
      <c r="G532" s="57">
        <v>69418.66861</v>
      </c>
      <c r="H532" s="57">
        <v>0</v>
      </c>
      <c r="I532" s="58">
        <v>0</v>
      </c>
      <c r="J532" s="96"/>
      <c r="K532" s="96"/>
    </row>
    <row r="533" spans="1:11" ht="105">
      <c r="A533" s="52"/>
      <c r="B533" s="53" t="s">
        <v>381</v>
      </c>
      <c r="C533" s="86">
        <v>907</v>
      </c>
      <c r="D533" s="87">
        <v>503</v>
      </c>
      <c r="E533" s="88">
        <v>6000516</v>
      </c>
      <c r="F533" s="86">
        <v>0</v>
      </c>
      <c r="G533" s="57">
        <v>107.6434</v>
      </c>
      <c r="H533" s="57">
        <v>0</v>
      </c>
      <c r="I533" s="58">
        <v>0</v>
      </c>
      <c r="J533" s="96"/>
      <c r="K533" s="96"/>
    </row>
    <row r="534" spans="1:11" ht="15">
      <c r="A534" s="52"/>
      <c r="B534" s="53" t="s">
        <v>966</v>
      </c>
      <c r="C534" s="86">
        <v>907</v>
      </c>
      <c r="D534" s="87">
        <v>503</v>
      </c>
      <c r="E534" s="88">
        <v>6000516</v>
      </c>
      <c r="F534" s="86">
        <v>18</v>
      </c>
      <c r="G534" s="57">
        <v>107.6434</v>
      </c>
      <c r="H534" s="57">
        <v>0</v>
      </c>
      <c r="I534" s="58">
        <v>0</v>
      </c>
      <c r="J534" s="96"/>
      <c r="K534" s="96"/>
    </row>
    <row r="535" spans="1:11" ht="30">
      <c r="A535" s="52"/>
      <c r="B535" s="53" t="s">
        <v>911</v>
      </c>
      <c r="C535" s="86">
        <v>907</v>
      </c>
      <c r="D535" s="87">
        <v>503</v>
      </c>
      <c r="E535" s="88">
        <v>7950000</v>
      </c>
      <c r="F535" s="86">
        <v>0</v>
      </c>
      <c r="G535" s="57">
        <v>8729.6</v>
      </c>
      <c r="H535" s="57">
        <v>0</v>
      </c>
      <c r="I535" s="58">
        <v>0</v>
      </c>
      <c r="J535" s="96"/>
      <c r="K535" s="96"/>
    </row>
    <row r="536" spans="1:11" ht="30">
      <c r="A536" s="52"/>
      <c r="B536" s="53" t="s">
        <v>911</v>
      </c>
      <c r="C536" s="86">
        <v>907</v>
      </c>
      <c r="D536" s="87">
        <v>503</v>
      </c>
      <c r="E536" s="88">
        <v>7950000</v>
      </c>
      <c r="F536" s="86">
        <v>0</v>
      </c>
      <c r="G536" s="57">
        <v>8729.6</v>
      </c>
      <c r="H536" s="57">
        <v>0</v>
      </c>
      <c r="I536" s="58">
        <v>0</v>
      </c>
      <c r="J536" s="96"/>
      <c r="K536" s="96"/>
    </row>
    <row r="537" spans="1:11" ht="90">
      <c r="A537" s="52"/>
      <c r="B537" s="53" t="s">
        <v>917</v>
      </c>
      <c r="C537" s="86">
        <v>907</v>
      </c>
      <c r="D537" s="87">
        <v>503</v>
      </c>
      <c r="E537" s="88">
        <v>7950047</v>
      </c>
      <c r="F537" s="86">
        <v>0</v>
      </c>
      <c r="G537" s="57">
        <v>8729.6</v>
      </c>
      <c r="H537" s="57">
        <v>0</v>
      </c>
      <c r="I537" s="58">
        <v>0</v>
      </c>
      <c r="J537" s="96"/>
      <c r="K537" s="96"/>
    </row>
    <row r="538" spans="1:11" ht="30">
      <c r="A538" s="52"/>
      <c r="B538" s="53" t="s">
        <v>972</v>
      </c>
      <c r="C538" s="86">
        <v>907</v>
      </c>
      <c r="D538" s="87">
        <v>503</v>
      </c>
      <c r="E538" s="88">
        <v>7950047</v>
      </c>
      <c r="F538" s="86">
        <v>500</v>
      </c>
      <c r="G538" s="57">
        <v>8729.6</v>
      </c>
      <c r="H538" s="57">
        <v>0</v>
      </c>
      <c r="I538" s="58">
        <v>0</v>
      </c>
      <c r="J538" s="96"/>
      <c r="K538" s="96"/>
    </row>
    <row r="539" spans="1:11" ht="42.75">
      <c r="A539" s="59">
        <v>9</v>
      </c>
      <c r="B539" s="60" t="s">
        <v>1112</v>
      </c>
      <c r="C539" s="89">
        <v>908</v>
      </c>
      <c r="D539" s="90">
        <v>0</v>
      </c>
      <c r="E539" s="91">
        <v>0</v>
      </c>
      <c r="F539" s="89">
        <v>0</v>
      </c>
      <c r="G539" s="64">
        <v>525452.76317</v>
      </c>
      <c r="H539" s="64">
        <v>45809.716</v>
      </c>
      <c r="I539" s="65">
        <v>0.8</v>
      </c>
      <c r="J539" s="96"/>
      <c r="K539" s="96"/>
    </row>
    <row r="540" spans="1:11" ht="60">
      <c r="A540" s="52"/>
      <c r="B540" s="53" t="s">
        <v>968</v>
      </c>
      <c r="C540" s="86">
        <v>908</v>
      </c>
      <c r="D540" s="87">
        <v>104</v>
      </c>
      <c r="E540" s="88">
        <v>0</v>
      </c>
      <c r="F540" s="86">
        <v>0</v>
      </c>
      <c r="G540" s="57">
        <v>35337</v>
      </c>
      <c r="H540" s="57">
        <v>25657</v>
      </c>
      <c r="I540" s="58">
        <v>0</v>
      </c>
      <c r="J540" s="96"/>
      <c r="K540" s="96"/>
    </row>
    <row r="541" spans="1:11" ht="30">
      <c r="A541" s="52"/>
      <c r="B541" s="53" t="s">
        <v>969</v>
      </c>
      <c r="C541" s="86">
        <v>908</v>
      </c>
      <c r="D541" s="87">
        <v>104</v>
      </c>
      <c r="E541" s="88">
        <v>20000</v>
      </c>
      <c r="F541" s="86">
        <v>0</v>
      </c>
      <c r="G541" s="57">
        <v>35337</v>
      </c>
      <c r="H541" s="57">
        <v>25657</v>
      </c>
      <c r="I541" s="58">
        <v>0</v>
      </c>
      <c r="J541" s="96"/>
      <c r="K541" s="96"/>
    </row>
    <row r="542" spans="1:11" ht="15">
      <c r="A542" s="52"/>
      <c r="B542" s="53" t="s">
        <v>970</v>
      </c>
      <c r="C542" s="86">
        <v>908</v>
      </c>
      <c r="D542" s="87">
        <v>104</v>
      </c>
      <c r="E542" s="88">
        <v>20400</v>
      </c>
      <c r="F542" s="86">
        <v>0</v>
      </c>
      <c r="G542" s="57">
        <v>35337</v>
      </c>
      <c r="H542" s="57">
        <v>25657</v>
      </c>
      <c r="I542" s="58">
        <v>0</v>
      </c>
      <c r="J542" s="96"/>
      <c r="K542" s="96"/>
    </row>
    <row r="543" spans="1:11" ht="30">
      <c r="A543" s="52"/>
      <c r="B543" s="53" t="s">
        <v>972</v>
      </c>
      <c r="C543" s="86">
        <v>908</v>
      </c>
      <c r="D543" s="87">
        <v>104</v>
      </c>
      <c r="E543" s="88">
        <v>20400</v>
      </c>
      <c r="F543" s="86">
        <v>500</v>
      </c>
      <c r="G543" s="57">
        <v>35337</v>
      </c>
      <c r="H543" s="57">
        <v>25657</v>
      </c>
      <c r="I543" s="58">
        <v>0</v>
      </c>
      <c r="J543" s="96"/>
      <c r="K543" s="96"/>
    </row>
    <row r="544" spans="1:11" ht="15">
      <c r="A544" s="52"/>
      <c r="B544" s="53" t="s">
        <v>963</v>
      </c>
      <c r="C544" s="86">
        <v>908</v>
      </c>
      <c r="D544" s="87">
        <v>113</v>
      </c>
      <c r="E544" s="88">
        <v>0</v>
      </c>
      <c r="F544" s="86">
        <v>0</v>
      </c>
      <c r="G544" s="57">
        <v>38511.77249</v>
      </c>
      <c r="H544" s="57">
        <v>20152.716</v>
      </c>
      <c r="I544" s="58">
        <v>0.8</v>
      </c>
      <c r="J544" s="96"/>
      <c r="K544" s="96"/>
    </row>
    <row r="545" spans="1:11" ht="45">
      <c r="A545" s="52"/>
      <c r="B545" s="53" t="s">
        <v>964</v>
      </c>
      <c r="C545" s="86">
        <v>908</v>
      </c>
      <c r="D545" s="87">
        <v>113</v>
      </c>
      <c r="E545" s="88">
        <v>920000</v>
      </c>
      <c r="F545" s="86">
        <v>0</v>
      </c>
      <c r="G545" s="57">
        <v>3000</v>
      </c>
      <c r="H545" s="57">
        <v>0</v>
      </c>
      <c r="I545" s="58">
        <v>0</v>
      </c>
      <c r="J545" s="96"/>
      <c r="K545" s="96"/>
    </row>
    <row r="546" spans="1:11" ht="15">
      <c r="A546" s="52"/>
      <c r="B546" s="53" t="s">
        <v>965</v>
      </c>
      <c r="C546" s="86">
        <v>908</v>
      </c>
      <c r="D546" s="87">
        <v>113</v>
      </c>
      <c r="E546" s="88">
        <v>920300</v>
      </c>
      <c r="F546" s="86">
        <v>0</v>
      </c>
      <c r="G546" s="57">
        <v>3000</v>
      </c>
      <c r="H546" s="57">
        <v>0</v>
      </c>
      <c r="I546" s="58">
        <v>0</v>
      </c>
      <c r="J546" s="96"/>
      <c r="K546" s="96"/>
    </row>
    <row r="547" spans="1:11" ht="15">
      <c r="A547" s="52"/>
      <c r="B547" s="53" t="s">
        <v>224</v>
      </c>
      <c r="C547" s="86">
        <v>908</v>
      </c>
      <c r="D547" s="87">
        <v>113</v>
      </c>
      <c r="E547" s="88">
        <v>920320</v>
      </c>
      <c r="F547" s="86">
        <v>0</v>
      </c>
      <c r="G547" s="57">
        <v>3000</v>
      </c>
      <c r="H547" s="57">
        <v>0</v>
      </c>
      <c r="I547" s="58">
        <v>0</v>
      </c>
      <c r="J547" s="96"/>
      <c r="K547" s="96"/>
    </row>
    <row r="548" spans="1:11" ht="30">
      <c r="A548" s="52"/>
      <c r="B548" s="53" t="s">
        <v>972</v>
      </c>
      <c r="C548" s="86">
        <v>908</v>
      </c>
      <c r="D548" s="87">
        <v>113</v>
      </c>
      <c r="E548" s="88">
        <v>920320</v>
      </c>
      <c r="F548" s="86">
        <v>500</v>
      </c>
      <c r="G548" s="57">
        <v>3000</v>
      </c>
      <c r="H548" s="57">
        <v>0</v>
      </c>
      <c r="I548" s="58">
        <v>0</v>
      </c>
      <c r="J548" s="96"/>
      <c r="K548" s="96"/>
    </row>
    <row r="549" spans="1:11" ht="30">
      <c r="A549" s="52"/>
      <c r="B549" s="53" t="s">
        <v>912</v>
      </c>
      <c r="C549" s="86">
        <v>908</v>
      </c>
      <c r="D549" s="87">
        <v>113</v>
      </c>
      <c r="E549" s="88">
        <v>930000</v>
      </c>
      <c r="F549" s="86">
        <v>0</v>
      </c>
      <c r="G549" s="57">
        <v>32511.77249</v>
      </c>
      <c r="H549" s="57">
        <v>20152.716</v>
      </c>
      <c r="I549" s="58">
        <v>0.8</v>
      </c>
      <c r="J549" s="96"/>
      <c r="K549" s="96"/>
    </row>
    <row r="550" spans="1:11" ht="30">
      <c r="A550" s="52"/>
      <c r="B550" s="53" t="s">
        <v>1033</v>
      </c>
      <c r="C550" s="86">
        <v>908</v>
      </c>
      <c r="D550" s="87">
        <v>113</v>
      </c>
      <c r="E550" s="88">
        <v>939900</v>
      </c>
      <c r="F550" s="86">
        <v>0</v>
      </c>
      <c r="G550" s="57">
        <v>32511.77249</v>
      </c>
      <c r="H550" s="57">
        <v>20152.716</v>
      </c>
      <c r="I550" s="58">
        <v>0.8</v>
      </c>
      <c r="J550" s="96"/>
      <c r="K550" s="96"/>
    </row>
    <row r="551" spans="1:11" ht="30">
      <c r="A551" s="52"/>
      <c r="B551" s="53" t="s">
        <v>928</v>
      </c>
      <c r="C551" s="86">
        <v>908</v>
      </c>
      <c r="D551" s="87">
        <v>113</v>
      </c>
      <c r="E551" s="88">
        <v>939902</v>
      </c>
      <c r="F551" s="86">
        <v>0</v>
      </c>
      <c r="G551" s="57">
        <v>32511.77249</v>
      </c>
      <c r="H551" s="57">
        <v>20152.716</v>
      </c>
      <c r="I551" s="58">
        <v>0.8</v>
      </c>
      <c r="J551" s="96"/>
      <c r="K551" s="96"/>
    </row>
    <row r="552" spans="1:11" ht="30">
      <c r="A552" s="52"/>
      <c r="B552" s="53" t="s">
        <v>1034</v>
      </c>
      <c r="C552" s="86">
        <v>908</v>
      </c>
      <c r="D552" s="87">
        <v>113</v>
      </c>
      <c r="E552" s="88">
        <v>939902</v>
      </c>
      <c r="F552" s="86">
        <v>1</v>
      </c>
      <c r="G552" s="57">
        <v>32511.77249</v>
      </c>
      <c r="H552" s="57">
        <v>20152.716</v>
      </c>
      <c r="I552" s="58">
        <v>0.8</v>
      </c>
      <c r="J552" s="96"/>
      <c r="K552" s="96"/>
    </row>
    <row r="553" spans="1:11" ht="30">
      <c r="A553" s="52"/>
      <c r="B553" s="53" t="s">
        <v>382</v>
      </c>
      <c r="C553" s="86">
        <v>908</v>
      </c>
      <c r="D553" s="87">
        <v>113</v>
      </c>
      <c r="E553" s="88">
        <v>3400000</v>
      </c>
      <c r="F553" s="86">
        <v>0</v>
      </c>
      <c r="G553" s="57">
        <v>3000</v>
      </c>
      <c r="H553" s="57">
        <v>0</v>
      </c>
      <c r="I553" s="58">
        <v>0</v>
      </c>
      <c r="J553" s="96"/>
      <c r="K553" s="96"/>
    </row>
    <row r="554" spans="1:11" ht="30">
      <c r="A554" s="52"/>
      <c r="B554" s="53" t="s">
        <v>382</v>
      </c>
      <c r="C554" s="86">
        <v>908</v>
      </c>
      <c r="D554" s="87">
        <v>113</v>
      </c>
      <c r="E554" s="88">
        <v>3400300</v>
      </c>
      <c r="F554" s="86">
        <v>0</v>
      </c>
      <c r="G554" s="57">
        <v>3000</v>
      </c>
      <c r="H554" s="57">
        <v>0</v>
      </c>
      <c r="I554" s="58">
        <v>0</v>
      </c>
      <c r="J554" s="96"/>
      <c r="K554" s="96"/>
    </row>
    <row r="555" spans="1:11" ht="30">
      <c r="A555" s="52"/>
      <c r="B555" s="53" t="s">
        <v>972</v>
      </c>
      <c r="C555" s="86">
        <v>908</v>
      </c>
      <c r="D555" s="87">
        <v>113</v>
      </c>
      <c r="E555" s="88">
        <v>3400300</v>
      </c>
      <c r="F555" s="86">
        <v>500</v>
      </c>
      <c r="G555" s="57">
        <v>3000</v>
      </c>
      <c r="H555" s="57">
        <v>0</v>
      </c>
      <c r="I555" s="58">
        <v>0</v>
      </c>
      <c r="J555" s="96"/>
      <c r="K555" s="96"/>
    </row>
    <row r="556" spans="1:11" ht="15">
      <c r="A556" s="52"/>
      <c r="B556" s="53" t="s">
        <v>454</v>
      </c>
      <c r="C556" s="86">
        <v>908</v>
      </c>
      <c r="D556" s="87">
        <v>501</v>
      </c>
      <c r="E556" s="88">
        <v>0</v>
      </c>
      <c r="F556" s="86">
        <v>0</v>
      </c>
      <c r="G556" s="57">
        <v>36700</v>
      </c>
      <c r="H556" s="57">
        <v>0</v>
      </c>
      <c r="I556" s="58">
        <v>0</v>
      </c>
      <c r="J556" s="96"/>
      <c r="K556" s="96"/>
    </row>
    <row r="557" spans="1:11" ht="30">
      <c r="A557" s="52"/>
      <c r="B557" s="53" t="s">
        <v>911</v>
      </c>
      <c r="C557" s="86">
        <v>908</v>
      </c>
      <c r="D557" s="87">
        <v>501</v>
      </c>
      <c r="E557" s="88">
        <v>7950000</v>
      </c>
      <c r="F557" s="86">
        <v>0</v>
      </c>
      <c r="G557" s="57">
        <v>36700</v>
      </c>
      <c r="H557" s="57">
        <v>0</v>
      </c>
      <c r="I557" s="58">
        <v>0</v>
      </c>
      <c r="J557" s="96"/>
      <c r="K557" s="96"/>
    </row>
    <row r="558" spans="1:11" ht="30">
      <c r="A558" s="52"/>
      <c r="B558" s="53" t="s">
        <v>911</v>
      </c>
      <c r="C558" s="86">
        <v>908</v>
      </c>
      <c r="D558" s="87">
        <v>501</v>
      </c>
      <c r="E558" s="88">
        <v>7950000</v>
      </c>
      <c r="F558" s="86">
        <v>0</v>
      </c>
      <c r="G558" s="57">
        <v>36700</v>
      </c>
      <c r="H558" s="57">
        <v>0</v>
      </c>
      <c r="I558" s="58">
        <v>0</v>
      </c>
      <c r="J558" s="96"/>
      <c r="K558" s="96"/>
    </row>
    <row r="559" spans="1:11" ht="105">
      <c r="A559" s="52"/>
      <c r="B559" s="53" t="s">
        <v>1159</v>
      </c>
      <c r="C559" s="86">
        <v>908</v>
      </c>
      <c r="D559" s="87">
        <v>501</v>
      </c>
      <c r="E559" s="88">
        <v>7950042</v>
      </c>
      <c r="F559" s="86">
        <v>0</v>
      </c>
      <c r="G559" s="57">
        <v>36700</v>
      </c>
      <c r="H559" s="57">
        <v>0</v>
      </c>
      <c r="I559" s="58">
        <v>0</v>
      </c>
      <c r="J559" s="96"/>
      <c r="K559" s="96"/>
    </row>
    <row r="560" spans="1:11" ht="30">
      <c r="A560" s="52"/>
      <c r="B560" s="53" t="s">
        <v>972</v>
      </c>
      <c r="C560" s="86">
        <v>908</v>
      </c>
      <c r="D560" s="87">
        <v>501</v>
      </c>
      <c r="E560" s="88">
        <v>7950042</v>
      </c>
      <c r="F560" s="86">
        <v>500</v>
      </c>
      <c r="G560" s="57">
        <v>36700</v>
      </c>
      <c r="H560" s="57">
        <v>0</v>
      </c>
      <c r="I560" s="58">
        <v>0</v>
      </c>
      <c r="J560" s="96"/>
      <c r="K560" s="96"/>
    </row>
    <row r="561" spans="1:11" ht="15">
      <c r="A561" s="52"/>
      <c r="B561" s="53" t="s">
        <v>867</v>
      </c>
      <c r="C561" s="86">
        <v>908</v>
      </c>
      <c r="D561" s="87">
        <v>502</v>
      </c>
      <c r="E561" s="88">
        <v>0</v>
      </c>
      <c r="F561" s="86">
        <v>0</v>
      </c>
      <c r="G561" s="57">
        <v>41435</v>
      </c>
      <c r="H561" s="57">
        <v>0</v>
      </c>
      <c r="I561" s="58">
        <v>0</v>
      </c>
      <c r="J561" s="96"/>
      <c r="K561" s="96"/>
    </row>
    <row r="562" spans="1:11" ht="45">
      <c r="A562" s="52"/>
      <c r="B562" s="53" t="s">
        <v>1113</v>
      </c>
      <c r="C562" s="86">
        <v>908</v>
      </c>
      <c r="D562" s="87">
        <v>502</v>
      </c>
      <c r="E562" s="88">
        <v>1020000</v>
      </c>
      <c r="F562" s="86">
        <v>0</v>
      </c>
      <c r="G562" s="57">
        <v>2500</v>
      </c>
      <c r="H562" s="57">
        <v>0</v>
      </c>
      <c r="I562" s="58">
        <v>0</v>
      </c>
      <c r="J562" s="96"/>
      <c r="K562" s="96"/>
    </row>
    <row r="563" spans="1:11" ht="90">
      <c r="A563" s="52"/>
      <c r="B563" s="53" t="s">
        <v>1114</v>
      </c>
      <c r="C563" s="86">
        <v>908</v>
      </c>
      <c r="D563" s="87">
        <v>502</v>
      </c>
      <c r="E563" s="88">
        <v>1020100</v>
      </c>
      <c r="F563" s="86">
        <v>0</v>
      </c>
      <c r="G563" s="57">
        <v>2500</v>
      </c>
      <c r="H563" s="57">
        <v>0</v>
      </c>
      <c r="I563" s="58">
        <v>0</v>
      </c>
      <c r="J563" s="96"/>
      <c r="K563" s="96"/>
    </row>
    <row r="564" spans="1:11" ht="45">
      <c r="A564" s="52"/>
      <c r="B564" s="53" t="s">
        <v>1115</v>
      </c>
      <c r="C564" s="86">
        <v>908</v>
      </c>
      <c r="D564" s="87">
        <v>502</v>
      </c>
      <c r="E564" s="88">
        <v>1020102</v>
      </c>
      <c r="F564" s="86">
        <v>0</v>
      </c>
      <c r="G564" s="57">
        <v>2500</v>
      </c>
      <c r="H564" s="57">
        <v>0</v>
      </c>
      <c r="I564" s="58">
        <v>0</v>
      </c>
      <c r="J564" s="96"/>
      <c r="K564" s="96"/>
    </row>
    <row r="565" spans="1:11" ht="15">
      <c r="A565" s="52"/>
      <c r="B565" s="53" t="s">
        <v>1116</v>
      </c>
      <c r="C565" s="86">
        <v>908</v>
      </c>
      <c r="D565" s="87">
        <v>502</v>
      </c>
      <c r="E565" s="88">
        <v>1020102</v>
      </c>
      <c r="F565" s="86">
        <v>3</v>
      </c>
      <c r="G565" s="57">
        <v>2500</v>
      </c>
      <c r="H565" s="57">
        <v>0</v>
      </c>
      <c r="I565" s="58">
        <v>0</v>
      </c>
      <c r="J565" s="96"/>
      <c r="K565" s="96"/>
    </row>
    <row r="566" spans="1:11" ht="30">
      <c r="A566" s="52"/>
      <c r="B566" s="53" t="s">
        <v>911</v>
      </c>
      <c r="C566" s="86">
        <v>908</v>
      </c>
      <c r="D566" s="87">
        <v>502</v>
      </c>
      <c r="E566" s="88">
        <v>7950000</v>
      </c>
      <c r="F566" s="86">
        <v>0</v>
      </c>
      <c r="G566" s="57">
        <v>38935</v>
      </c>
      <c r="H566" s="57">
        <v>0</v>
      </c>
      <c r="I566" s="58">
        <v>0</v>
      </c>
      <c r="J566" s="96"/>
      <c r="K566" s="96"/>
    </row>
    <row r="567" spans="1:11" ht="30">
      <c r="A567" s="52"/>
      <c r="B567" s="53" t="s">
        <v>911</v>
      </c>
      <c r="C567" s="86">
        <v>908</v>
      </c>
      <c r="D567" s="87">
        <v>502</v>
      </c>
      <c r="E567" s="88">
        <v>7950000</v>
      </c>
      <c r="F567" s="86">
        <v>0</v>
      </c>
      <c r="G567" s="57">
        <v>38935</v>
      </c>
      <c r="H567" s="57">
        <v>0</v>
      </c>
      <c r="I567" s="58">
        <v>0</v>
      </c>
      <c r="J567" s="96"/>
      <c r="K567" s="96"/>
    </row>
    <row r="568" spans="1:11" ht="105">
      <c r="A568" s="52"/>
      <c r="B568" s="53" t="s">
        <v>225</v>
      </c>
      <c r="C568" s="86">
        <v>908</v>
      </c>
      <c r="D568" s="87">
        <v>502</v>
      </c>
      <c r="E568" s="88">
        <v>7950020</v>
      </c>
      <c r="F568" s="86">
        <v>0</v>
      </c>
      <c r="G568" s="57">
        <v>38935</v>
      </c>
      <c r="H568" s="57">
        <v>0</v>
      </c>
      <c r="I568" s="58">
        <v>0</v>
      </c>
      <c r="J568" s="96"/>
      <c r="K568" s="96"/>
    </row>
    <row r="569" spans="1:11" ht="30">
      <c r="A569" s="52"/>
      <c r="B569" s="53" t="s">
        <v>972</v>
      </c>
      <c r="C569" s="86">
        <v>908</v>
      </c>
      <c r="D569" s="87">
        <v>502</v>
      </c>
      <c r="E569" s="88">
        <v>7950020</v>
      </c>
      <c r="F569" s="86">
        <v>500</v>
      </c>
      <c r="G569" s="57">
        <v>38935</v>
      </c>
      <c r="H569" s="57">
        <v>0</v>
      </c>
      <c r="I569" s="58">
        <v>0</v>
      </c>
      <c r="J569" s="96"/>
      <c r="K569" s="96"/>
    </row>
    <row r="570" spans="1:11" ht="15">
      <c r="A570" s="52"/>
      <c r="B570" s="53" t="s">
        <v>461</v>
      </c>
      <c r="C570" s="86">
        <v>908</v>
      </c>
      <c r="D570" s="87">
        <v>503</v>
      </c>
      <c r="E570" s="88">
        <v>0</v>
      </c>
      <c r="F570" s="86">
        <v>0</v>
      </c>
      <c r="G570" s="57">
        <v>125080.64915000001</v>
      </c>
      <c r="H570" s="57">
        <v>0</v>
      </c>
      <c r="I570" s="58">
        <v>0</v>
      </c>
      <c r="J570" s="96"/>
      <c r="K570" s="96"/>
    </row>
    <row r="571" spans="1:11" ht="45">
      <c r="A571" s="52"/>
      <c r="B571" s="53" t="s">
        <v>1113</v>
      </c>
      <c r="C571" s="86">
        <v>908</v>
      </c>
      <c r="D571" s="87">
        <v>503</v>
      </c>
      <c r="E571" s="88">
        <v>1020000</v>
      </c>
      <c r="F571" s="86">
        <v>0</v>
      </c>
      <c r="G571" s="57">
        <v>48000</v>
      </c>
      <c r="H571" s="57">
        <v>0</v>
      </c>
      <c r="I571" s="58">
        <v>0</v>
      </c>
      <c r="J571" s="96"/>
      <c r="K571" s="96"/>
    </row>
    <row r="572" spans="1:11" ht="90">
      <c r="A572" s="52"/>
      <c r="B572" s="53" t="s">
        <v>1114</v>
      </c>
      <c r="C572" s="86">
        <v>908</v>
      </c>
      <c r="D572" s="87">
        <v>503</v>
      </c>
      <c r="E572" s="88">
        <v>1020100</v>
      </c>
      <c r="F572" s="86">
        <v>0</v>
      </c>
      <c r="G572" s="57">
        <v>48000</v>
      </c>
      <c r="H572" s="57">
        <v>0</v>
      </c>
      <c r="I572" s="58">
        <v>0</v>
      </c>
      <c r="J572" s="96"/>
      <c r="K572" s="96"/>
    </row>
    <row r="573" spans="1:11" ht="45">
      <c r="A573" s="52"/>
      <c r="B573" s="53" t="s">
        <v>1115</v>
      </c>
      <c r="C573" s="86">
        <v>908</v>
      </c>
      <c r="D573" s="87">
        <v>503</v>
      </c>
      <c r="E573" s="88">
        <v>1020102</v>
      </c>
      <c r="F573" s="86">
        <v>0</v>
      </c>
      <c r="G573" s="57">
        <v>48000</v>
      </c>
      <c r="H573" s="57">
        <v>0</v>
      </c>
      <c r="I573" s="58">
        <v>0</v>
      </c>
      <c r="J573" s="96"/>
      <c r="K573" s="96"/>
    </row>
    <row r="574" spans="1:11" ht="15">
      <c r="A574" s="52"/>
      <c r="B574" s="53" t="s">
        <v>1116</v>
      </c>
      <c r="C574" s="86">
        <v>908</v>
      </c>
      <c r="D574" s="87">
        <v>503</v>
      </c>
      <c r="E574" s="88">
        <v>1020102</v>
      </c>
      <c r="F574" s="86">
        <v>3</v>
      </c>
      <c r="G574" s="57">
        <v>48000</v>
      </c>
      <c r="H574" s="57">
        <v>0</v>
      </c>
      <c r="I574" s="58">
        <v>0</v>
      </c>
      <c r="J574" s="96"/>
      <c r="K574" s="96"/>
    </row>
    <row r="575" spans="1:11" ht="15">
      <c r="A575" s="52"/>
      <c r="B575" s="53" t="s">
        <v>461</v>
      </c>
      <c r="C575" s="86">
        <v>908</v>
      </c>
      <c r="D575" s="87">
        <v>503</v>
      </c>
      <c r="E575" s="88">
        <v>6000000</v>
      </c>
      <c r="F575" s="86">
        <v>0</v>
      </c>
      <c r="G575" s="57">
        <v>77080.64915000001</v>
      </c>
      <c r="H575" s="57">
        <v>0</v>
      </c>
      <c r="I575" s="58">
        <v>0</v>
      </c>
      <c r="J575" s="96"/>
      <c r="K575" s="96"/>
    </row>
    <row r="576" spans="1:11" ht="60">
      <c r="A576" s="52"/>
      <c r="B576" s="53" t="s">
        <v>1099</v>
      </c>
      <c r="C576" s="86">
        <v>908</v>
      </c>
      <c r="D576" s="87">
        <v>503</v>
      </c>
      <c r="E576" s="88">
        <v>6000200</v>
      </c>
      <c r="F576" s="86">
        <v>0</v>
      </c>
      <c r="G576" s="57">
        <v>10000</v>
      </c>
      <c r="H576" s="57">
        <v>0</v>
      </c>
      <c r="I576" s="58">
        <v>0</v>
      </c>
      <c r="J576" s="96"/>
      <c r="K576" s="96"/>
    </row>
    <row r="577" spans="1:11" ht="30">
      <c r="A577" s="52"/>
      <c r="B577" s="53" t="s">
        <v>972</v>
      </c>
      <c r="C577" s="86">
        <v>908</v>
      </c>
      <c r="D577" s="87">
        <v>503</v>
      </c>
      <c r="E577" s="88">
        <v>6000200</v>
      </c>
      <c r="F577" s="86">
        <v>500</v>
      </c>
      <c r="G577" s="57">
        <v>10000</v>
      </c>
      <c r="H577" s="57">
        <v>0</v>
      </c>
      <c r="I577" s="58">
        <v>0</v>
      </c>
      <c r="J577" s="96"/>
      <c r="K577" s="96"/>
    </row>
    <row r="578" spans="1:11" ht="30">
      <c r="A578" s="52"/>
      <c r="B578" s="53" t="s">
        <v>380</v>
      </c>
      <c r="C578" s="86">
        <v>908</v>
      </c>
      <c r="D578" s="87">
        <v>503</v>
      </c>
      <c r="E578" s="88">
        <v>6000500</v>
      </c>
      <c r="F578" s="86">
        <v>0</v>
      </c>
      <c r="G578" s="57">
        <v>67080.64915</v>
      </c>
      <c r="H578" s="57">
        <v>0</v>
      </c>
      <c r="I578" s="58">
        <v>0</v>
      </c>
      <c r="J578" s="96"/>
      <c r="K578" s="96"/>
    </row>
    <row r="579" spans="1:11" ht="30">
      <c r="A579" s="52"/>
      <c r="B579" s="53" t="s">
        <v>972</v>
      </c>
      <c r="C579" s="86">
        <v>908</v>
      </c>
      <c r="D579" s="87">
        <v>503</v>
      </c>
      <c r="E579" s="88">
        <v>6000500</v>
      </c>
      <c r="F579" s="86">
        <v>500</v>
      </c>
      <c r="G579" s="57">
        <v>67080.64915</v>
      </c>
      <c r="H579" s="57">
        <v>0</v>
      </c>
      <c r="I579" s="58">
        <v>0</v>
      </c>
      <c r="J579" s="96"/>
      <c r="K579" s="96"/>
    </row>
    <row r="580" spans="1:11" ht="15">
      <c r="A580" s="52"/>
      <c r="B580" s="53" t="s">
        <v>1031</v>
      </c>
      <c r="C580" s="86">
        <v>908</v>
      </c>
      <c r="D580" s="87">
        <v>701</v>
      </c>
      <c r="E580" s="88">
        <v>0</v>
      </c>
      <c r="F580" s="86">
        <v>0</v>
      </c>
      <c r="G580" s="57">
        <v>18468.47954</v>
      </c>
      <c r="H580" s="57">
        <v>0</v>
      </c>
      <c r="I580" s="58">
        <v>0</v>
      </c>
      <c r="J580" s="96"/>
      <c r="K580" s="96"/>
    </row>
    <row r="581" spans="1:11" ht="15">
      <c r="A581" s="52"/>
      <c r="B581" s="53" t="s">
        <v>1032</v>
      </c>
      <c r="C581" s="86">
        <v>908</v>
      </c>
      <c r="D581" s="87">
        <v>701</v>
      </c>
      <c r="E581" s="88">
        <v>4200000</v>
      </c>
      <c r="F581" s="86">
        <v>0</v>
      </c>
      <c r="G581" s="57">
        <v>8411.27954</v>
      </c>
      <c r="H581" s="57">
        <v>0</v>
      </c>
      <c r="I581" s="58">
        <v>0</v>
      </c>
      <c r="J581" s="96"/>
      <c r="K581" s="96"/>
    </row>
    <row r="582" spans="1:11" ht="30">
      <c r="A582" s="52"/>
      <c r="B582" s="53" t="s">
        <v>1033</v>
      </c>
      <c r="C582" s="86">
        <v>908</v>
      </c>
      <c r="D582" s="87">
        <v>701</v>
      </c>
      <c r="E582" s="88">
        <v>4209900</v>
      </c>
      <c r="F582" s="86">
        <v>0</v>
      </c>
      <c r="G582" s="57">
        <v>8411.27954</v>
      </c>
      <c r="H582" s="57">
        <v>0</v>
      </c>
      <c r="I582" s="58">
        <v>0</v>
      </c>
      <c r="J582" s="96"/>
      <c r="K582" s="96"/>
    </row>
    <row r="583" spans="1:11" ht="30">
      <c r="A583" s="52"/>
      <c r="B583" s="53" t="s">
        <v>1034</v>
      </c>
      <c r="C583" s="86">
        <v>908</v>
      </c>
      <c r="D583" s="87">
        <v>701</v>
      </c>
      <c r="E583" s="88">
        <v>4209900</v>
      </c>
      <c r="F583" s="86">
        <v>1</v>
      </c>
      <c r="G583" s="57">
        <v>8411.27954</v>
      </c>
      <c r="H583" s="57">
        <v>0</v>
      </c>
      <c r="I583" s="58">
        <v>0</v>
      </c>
      <c r="J583" s="96"/>
      <c r="K583" s="96"/>
    </row>
    <row r="584" spans="1:11" ht="30">
      <c r="A584" s="52"/>
      <c r="B584" s="53" t="s">
        <v>911</v>
      </c>
      <c r="C584" s="86">
        <v>908</v>
      </c>
      <c r="D584" s="87">
        <v>701</v>
      </c>
      <c r="E584" s="88">
        <v>7950000</v>
      </c>
      <c r="F584" s="86">
        <v>0</v>
      </c>
      <c r="G584" s="57">
        <v>10057.2</v>
      </c>
      <c r="H584" s="57">
        <v>0</v>
      </c>
      <c r="I584" s="58">
        <v>0</v>
      </c>
      <c r="J584" s="96"/>
      <c r="K584" s="96"/>
    </row>
    <row r="585" spans="1:11" ht="30">
      <c r="A585" s="52"/>
      <c r="B585" s="53" t="s">
        <v>911</v>
      </c>
      <c r="C585" s="86">
        <v>908</v>
      </c>
      <c r="D585" s="87">
        <v>701</v>
      </c>
      <c r="E585" s="88">
        <v>7950000</v>
      </c>
      <c r="F585" s="86">
        <v>0</v>
      </c>
      <c r="G585" s="57">
        <v>10057.2</v>
      </c>
      <c r="H585" s="57">
        <v>0</v>
      </c>
      <c r="I585" s="58">
        <v>0</v>
      </c>
      <c r="J585" s="96"/>
      <c r="K585" s="96"/>
    </row>
    <row r="586" spans="1:11" ht="105">
      <c r="A586" s="52"/>
      <c r="B586" s="53" t="s">
        <v>696</v>
      </c>
      <c r="C586" s="86">
        <v>908</v>
      </c>
      <c r="D586" s="87">
        <v>701</v>
      </c>
      <c r="E586" s="88">
        <v>7950043</v>
      </c>
      <c r="F586" s="86">
        <v>0</v>
      </c>
      <c r="G586" s="57">
        <v>10057.2</v>
      </c>
      <c r="H586" s="57">
        <v>0</v>
      </c>
      <c r="I586" s="58">
        <v>0</v>
      </c>
      <c r="J586" s="96"/>
      <c r="K586" s="96"/>
    </row>
    <row r="587" spans="1:11" ht="30">
      <c r="A587" s="52"/>
      <c r="B587" s="53" t="s">
        <v>972</v>
      </c>
      <c r="C587" s="86">
        <v>908</v>
      </c>
      <c r="D587" s="87">
        <v>701</v>
      </c>
      <c r="E587" s="88">
        <v>7950043</v>
      </c>
      <c r="F587" s="86">
        <v>500</v>
      </c>
      <c r="G587" s="57">
        <v>10057.2</v>
      </c>
      <c r="H587" s="57">
        <v>0</v>
      </c>
      <c r="I587" s="58">
        <v>0</v>
      </c>
      <c r="J587" s="96"/>
      <c r="K587" s="96"/>
    </row>
    <row r="588" spans="1:11" ht="15">
      <c r="A588" s="52"/>
      <c r="B588" s="53" t="s">
        <v>1035</v>
      </c>
      <c r="C588" s="86">
        <v>908</v>
      </c>
      <c r="D588" s="87">
        <v>702</v>
      </c>
      <c r="E588" s="88">
        <v>0</v>
      </c>
      <c r="F588" s="86">
        <v>0</v>
      </c>
      <c r="G588" s="57">
        <v>38283.42565</v>
      </c>
      <c r="H588" s="57">
        <v>0</v>
      </c>
      <c r="I588" s="58">
        <v>0</v>
      </c>
      <c r="J588" s="96"/>
      <c r="K588" s="96"/>
    </row>
    <row r="589" spans="1:11" ht="30">
      <c r="A589" s="52"/>
      <c r="B589" s="53" t="s">
        <v>1036</v>
      </c>
      <c r="C589" s="86">
        <v>908</v>
      </c>
      <c r="D589" s="87">
        <v>702</v>
      </c>
      <c r="E589" s="88">
        <v>4210000</v>
      </c>
      <c r="F589" s="86">
        <v>0</v>
      </c>
      <c r="G589" s="57">
        <v>15561.71784</v>
      </c>
      <c r="H589" s="57">
        <v>0</v>
      </c>
      <c r="I589" s="58">
        <v>0</v>
      </c>
      <c r="J589" s="96"/>
      <c r="K589" s="96"/>
    </row>
    <row r="590" spans="1:11" ht="30">
      <c r="A590" s="52"/>
      <c r="B590" s="53" t="s">
        <v>1033</v>
      </c>
      <c r="C590" s="86">
        <v>908</v>
      </c>
      <c r="D590" s="87">
        <v>702</v>
      </c>
      <c r="E590" s="88">
        <v>4219900</v>
      </c>
      <c r="F590" s="86">
        <v>0</v>
      </c>
      <c r="G590" s="57">
        <v>15561.71784</v>
      </c>
      <c r="H590" s="57">
        <v>0</v>
      </c>
      <c r="I590" s="58">
        <v>0</v>
      </c>
      <c r="J590" s="96"/>
      <c r="K590" s="96"/>
    </row>
    <row r="591" spans="1:11" ht="30">
      <c r="A591" s="52"/>
      <c r="B591" s="53" t="s">
        <v>1034</v>
      </c>
      <c r="C591" s="86">
        <v>908</v>
      </c>
      <c r="D591" s="87">
        <v>702</v>
      </c>
      <c r="E591" s="88">
        <v>4219900</v>
      </c>
      <c r="F591" s="86">
        <v>1</v>
      </c>
      <c r="G591" s="57">
        <v>15561.71784</v>
      </c>
      <c r="H591" s="57">
        <v>0</v>
      </c>
      <c r="I591" s="58">
        <v>0</v>
      </c>
      <c r="J591" s="96"/>
      <c r="K591" s="96"/>
    </row>
    <row r="592" spans="1:11" ht="15">
      <c r="A592" s="52"/>
      <c r="B592" s="53" t="s">
        <v>1037</v>
      </c>
      <c r="C592" s="86">
        <v>908</v>
      </c>
      <c r="D592" s="87">
        <v>702</v>
      </c>
      <c r="E592" s="88">
        <v>4230000</v>
      </c>
      <c r="F592" s="86">
        <v>0</v>
      </c>
      <c r="G592" s="57">
        <v>1814.00781</v>
      </c>
      <c r="H592" s="57">
        <v>0</v>
      </c>
      <c r="I592" s="58">
        <v>0</v>
      </c>
      <c r="J592" s="96"/>
      <c r="K592" s="96"/>
    </row>
    <row r="593" spans="1:11" ht="30">
      <c r="A593" s="52"/>
      <c r="B593" s="53" t="s">
        <v>1033</v>
      </c>
      <c r="C593" s="86">
        <v>908</v>
      </c>
      <c r="D593" s="87">
        <v>702</v>
      </c>
      <c r="E593" s="88">
        <v>4239900</v>
      </c>
      <c r="F593" s="86">
        <v>0</v>
      </c>
      <c r="G593" s="57">
        <v>1814.00781</v>
      </c>
      <c r="H593" s="57">
        <v>0</v>
      </c>
      <c r="I593" s="58">
        <v>0</v>
      </c>
      <c r="J593" s="96"/>
      <c r="K593" s="96"/>
    </row>
    <row r="594" spans="1:11" ht="30">
      <c r="A594" s="52"/>
      <c r="B594" s="53" t="s">
        <v>921</v>
      </c>
      <c r="C594" s="86">
        <v>908</v>
      </c>
      <c r="D594" s="87">
        <v>702</v>
      </c>
      <c r="E594" s="88">
        <v>4239901</v>
      </c>
      <c r="F594" s="86">
        <v>0</v>
      </c>
      <c r="G594" s="57">
        <v>1168.54047</v>
      </c>
      <c r="H594" s="57">
        <v>0</v>
      </c>
      <c r="I594" s="58">
        <v>0</v>
      </c>
      <c r="J594" s="96"/>
      <c r="K594" s="96"/>
    </row>
    <row r="595" spans="1:11" ht="30">
      <c r="A595" s="52"/>
      <c r="B595" s="53" t="s">
        <v>1034</v>
      </c>
      <c r="C595" s="86">
        <v>908</v>
      </c>
      <c r="D595" s="87">
        <v>702</v>
      </c>
      <c r="E595" s="88">
        <v>4239901</v>
      </c>
      <c r="F595" s="86">
        <v>1</v>
      </c>
      <c r="G595" s="57">
        <v>1168.54047</v>
      </c>
      <c r="H595" s="57">
        <v>0</v>
      </c>
      <c r="I595" s="58">
        <v>0</v>
      </c>
      <c r="J595" s="96"/>
      <c r="K595" s="96"/>
    </row>
    <row r="596" spans="1:11" ht="30">
      <c r="A596" s="52"/>
      <c r="B596" s="53" t="s">
        <v>922</v>
      </c>
      <c r="C596" s="86">
        <v>908</v>
      </c>
      <c r="D596" s="87">
        <v>702</v>
      </c>
      <c r="E596" s="88">
        <v>4239902</v>
      </c>
      <c r="F596" s="86">
        <v>0</v>
      </c>
      <c r="G596" s="57">
        <v>645.4673399999999</v>
      </c>
      <c r="H596" s="57">
        <v>0</v>
      </c>
      <c r="I596" s="58">
        <v>0</v>
      </c>
      <c r="J596" s="96"/>
      <c r="K596" s="96"/>
    </row>
    <row r="597" spans="1:11" ht="30">
      <c r="A597" s="52"/>
      <c r="B597" s="53" t="s">
        <v>1034</v>
      </c>
      <c r="C597" s="86">
        <v>908</v>
      </c>
      <c r="D597" s="87">
        <v>702</v>
      </c>
      <c r="E597" s="88">
        <v>4239902</v>
      </c>
      <c r="F597" s="86">
        <v>1</v>
      </c>
      <c r="G597" s="57">
        <v>645.4673399999999</v>
      </c>
      <c r="H597" s="57">
        <v>0</v>
      </c>
      <c r="I597" s="58">
        <v>0</v>
      </c>
      <c r="J597" s="96"/>
      <c r="K597" s="96"/>
    </row>
    <row r="598" spans="1:11" ht="30">
      <c r="A598" s="52"/>
      <c r="B598" s="53" t="s">
        <v>911</v>
      </c>
      <c r="C598" s="86">
        <v>908</v>
      </c>
      <c r="D598" s="87">
        <v>702</v>
      </c>
      <c r="E598" s="88">
        <v>7950000</v>
      </c>
      <c r="F598" s="86">
        <v>0</v>
      </c>
      <c r="G598" s="57">
        <v>20907.7</v>
      </c>
      <c r="H598" s="57">
        <v>0</v>
      </c>
      <c r="I598" s="58">
        <v>0</v>
      </c>
      <c r="J598" s="96"/>
      <c r="K598" s="96"/>
    </row>
    <row r="599" spans="1:11" ht="30">
      <c r="A599" s="52"/>
      <c r="B599" s="53" t="s">
        <v>911</v>
      </c>
      <c r="C599" s="86">
        <v>908</v>
      </c>
      <c r="D599" s="87">
        <v>702</v>
      </c>
      <c r="E599" s="88">
        <v>7950000</v>
      </c>
      <c r="F599" s="86">
        <v>0</v>
      </c>
      <c r="G599" s="57">
        <v>20907.7</v>
      </c>
      <c r="H599" s="57">
        <v>0</v>
      </c>
      <c r="I599" s="58">
        <v>0</v>
      </c>
      <c r="J599" s="96"/>
      <c r="K599" s="96"/>
    </row>
    <row r="600" spans="1:11" ht="105">
      <c r="A600" s="52"/>
      <c r="B600" s="53" t="s">
        <v>696</v>
      </c>
      <c r="C600" s="86">
        <v>908</v>
      </c>
      <c r="D600" s="87">
        <v>702</v>
      </c>
      <c r="E600" s="88">
        <v>7950043</v>
      </c>
      <c r="F600" s="86">
        <v>0</v>
      </c>
      <c r="G600" s="57">
        <v>20907.7</v>
      </c>
      <c r="H600" s="57">
        <v>0</v>
      </c>
      <c r="I600" s="58">
        <v>0</v>
      </c>
      <c r="J600" s="96"/>
      <c r="K600" s="96"/>
    </row>
    <row r="601" spans="1:11" ht="30">
      <c r="A601" s="52"/>
      <c r="B601" s="53" t="s">
        <v>972</v>
      </c>
      <c r="C601" s="86">
        <v>908</v>
      </c>
      <c r="D601" s="87">
        <v>702</v>
      </c>
      <c r="E601" s="88">
        <v>7950043</v>
      </c>
      <c r="F601" s="86">
        <v>500</v>
      </c>
      <c r="G601" s="57">
        <v>20907.7</v>
      </c>
      <c r="H601" s="57">
        <v>0</v>
      </c>
      <c r="I601" s="58">
        <v>0</v>
      </c>
      <c r="J601" s="96"/>
      <c r="K601" s="96"/>
    </row>
    <row r="602" spans="1:11" ht="15">
      <c r="A602" s="52"/>
      <c r="B602" s="53" t="s">
        <v>1048</v>
      </c>
      <c r="C602" s="86">
        <v>908</v>
      </c>
      <c r="D602" s="87">
        <v>709</v>
      </c>
      <c r="E602" s="88">
        <v>0</v>
      </c>
      <c r="F602" s="86">
        <v>0</v>
      </c>
      <c r="G602" s="57">
        <v>10000</v>
      </c>
      <c r="H602" s="57">
        <v>0</v>
      </c>
      <c r="I602" s="58">
        <v>0</v>
      </c>
      <c r="J602" s="96"/>
      <c r="K602" s="96"/>
    </row>
    <row r="603" spans="1:11" ht="45">
      <c r="A603" s="52"/>
      <c r="B603" s="53" t="s">
        <v>1113</v>
      </c>
      <c r="C603" s="86">
        <v>908</v>
      </c>
      <c r="D603" s="87">
        <v>709</v>
      </c>
      <c r="E603" s="88">
        <v>1020000</v>
      </c>
      <c r="F603" s="86">
        <v>0</v>
      </c>
      <c r="G603" s="57">
        <v>10000</v>
      </c>
      <c r="H603" s="57">
        <v>0</v>
      </c>
      <c r="I603" s="58">
        <v>0</v>
      </c>
      <c r="J603" s="96"/>
      <c r="K603" s="96"/>
    </row>
    <row r="604" spans="1:11" ht="90">
      <c r="A604" s="52"/>
      <c r="B604" s="53" t="s">
        <v>1114</v>
      </c>
      <c r="C604" s="86">
        <v>908</v>
      </c>
      <c r="D604" s="87">
        <v>709</v>
      </c>
      <c r="E604" s="88">
        <v>1020100</v>
      </c>
      <c r="F604" s="86">
        <v>0</v>
      </c>
      <c r="G604" s="57">
        <v>10000</v>
      </c>
      <c r="H604" s="57">
        <v>0</v>
      </c>
      <c r="I604" s="58">
        <v>0</v>
      </c>
      <c r="J604" s="96"/>
      <c r="K604" s="96"/>
    </row>
    <row r="605" spans="1:11" ht="45">
      <c r="A605" s="52"/>
      <c r="B605" s="53" t="s">
        <v>1115</v>
      </c>
      <c r="C605" s="86">
        <v>908</v>
      </c>
      <c r="D605" s="87">
        <v>709</v>
      </c>
      <c r="E605" s="88">
        <v>1020102</v>
      </c>
      <c r="F605" s="86">
        <v>0</v>
      </c>
      <c r="G605" s="57">
        <v>10000</v>
      </c>
      <c r="H605" s="57">
        <v>0</v>
      </c>
      <c r="I605" s="58">
        <v>0</v>
      </c>
      <c r="J605" s="96"/>
      <c r="K605" s="96"/>
    </row>
    <row r="606" spans="1:11" ht="15">
      <c r="A606" s="52"/>
      <c r="B606" s="53" t="s">
        <v>1116</v>
      </c>
      <c r="C606" s="86">
        <v>908</v>
      </c>
      <c r="D606" s="87">
        <v>709</v>
      </c>
      <c r="E606" s="88">
        <v>1020102</v>
      </c>
      <c r="F606" s="86">
        <v>3</v>
      </c>
      <c r="G606" s="57">
        <v>10000</v>
      </c>
      <c r="H606" s="57">
        <v>0</v>
      </c>
      <c r="I606" s="58">
        <v>0</v>
      </c>
      <c r="J606" s="96"/>
      <c r="K606" s="96"/>
    </row>
    <row r="607" spans="1:11" ht="15">
      <c r="A607" s="52"/>
      <c r="B607" s="53" t="s">
        <v>1051</v>
      </c>
      <c r="C607" s="86">
        <v>908</v>
      </c>
      <c r="D607" s="87">
        <v>801</v>
      </c>
      <c r="E607" s="88">
        <v>0</v>
      </c>
      <c r="F607" s="86">
        <v>0</v>
      </c>
      <c r="G607" s="57">
        <v>2027.63942</v>
      </c>
      <c r="H607" s="57">
        <v>0</v>
      </c>
      <c r="I607" s="58">
        <v>0</v>
      </c>
      <c r="J607" s="96"/>
      <c r="K607" s="96"/>
    </row>
    <row r="608" spans="1:11" ht="30">
      <c r="A608" s="52"/>
      <c r="B608" s="53" t="s">
        <v>915</v>
      </c>
      <c r="C608" s="86">
        <v>908</v>
      </c>
      <c r="D608" s="87">
        <v>801</v>
      </c>
      <c r="E608" s="88">
        <v>4400000</v>
      </c>
      <c r="F608" s="86">
        <v>0</v>
      </c>
      <c r="G608" s="57">
        <v>1912.79515</v>
      </c>
      <c r="H608" s="57">
        <v>0</v>
      </c>
      <c r="I608" s="58">
        <v>0</v>
      </c>
      <c r="J608" s="96"/>
      <c r="K608" s="96"/>
    </row>
    <row r="609" spans="1:11" ht="30">
      <c r="A609" s="52"/>
      <c r="B609" s="53" t="s">
        <v>1033</v>
      </c>
      <c r="C609" s="86">
        <v>908</v>
      </c>
      <c r="D609" s="87">
        <v>801</v>
      </c>
      <c r="E609" s="88">
        <v>4409900</v>
      </c>
      <c r="F609" s="86">
        <v>0</v>
      </c>
      <c r="G609" s="57">
        <v>1912.79515</v>
      </c>
      <c r="H609" s="57">
        <v>0</v>
      </c>
      <c r="I609" s="58">
        <v>0</v>
      </c>
      <c r="J609" s="96"/>
      <c r="K609" s="96"/>
    </row>
    <row r="610" spans="1:11" ht="30">
      <c r="A610" s="52"/>
      <c r="B610" s="53" t="s">
        <v>383</v>
      </c>
      <c r="C610" s="86">
        <v>908</v>
      </c>
      <c r="D610" s="87">
        <v>801</v>
      </c>
      <c r="E610" s="88">
        <v>4409917</v>
      </c>
      <c r="F610" s="86">
        <v>0</v>
      </c>
      <c r="G610" s="57">
        <v>1912.79515</v>
      </c>
      <c r="H610" s="57">
        <v>0</v>
      </c>
      <c r="I610" s="58">
        <v>0</v>
      </c>
      <c r="J610" s="96"/>
      <c r="K610" s="96"/>
    </row>
    <row r="611" spans="1:11" ht="30">
      <c r="A611" s="52"/>
      <c r="B611" s="53" t="s">
        <v>1034</v>
      </c>
      <c r="C611" s="86">
        <v>908</v>
      </c>
      <c r="D611" s="87">
        <v>801</v>
      </c>
      <c r="E611" s="88">
        <v>4409917</v>
      </c>
      <c r="F611" s="86">
        <v>1</v>
      </c>
      <c r="G611" s="57">
        <v>1912.79515</v>
      </c>
      <c r="H611" s="57">
        <v>0</v>
      </c>
      <c r="I611" s="58">
        <v>0</v>
      </c>
      <c r="J611" s="96"/>
      <c r="K611" s="96"/>
    </row>
    <row r="612" spans="1:11" ht="15">
      <c r="A612" s="52"/>
      <c r="B612" s="53" t="s">
        <v>502</v>
      </c>
      <c r="C612" s="86">
        <v>908</v>
      </c>
      <c r="D612" s="87">
        <v>801</v>
      </c>
      <c r="E612" s="88">
        <v>4420000</v>
      </c>
      <c r="F612" s="86">
        <v>0</v>
      </c>
      <c r="G612" s="57">
        <v>114.84427000000001</v>
      </c>
      <c r="H612" s="57">
        <v>0</v>
      </c>
      <c r="I612" s="58">
        <v>0</v>
      </c>
      <c r="J612" s="96"/>
      <c r="K612" s="96"/>
    </row>
    <row r="613" spans="1:11" ht="30">
      <c r="A613" s="52"/>
      <c r="B613" s="53" t="s">
        <v>1033</v>
      </c>
      <c r="C613" s="86">
        <v>908</v>
      </c>
      <c r="D613" s="87">
        <v>801</v>
      </c>
      <c r="E613" s="88">
        <v>4429900</v>
      </c>
      <c r="F613" s="86">
        <v>0</v>
      </c>
      <c r="G613" s="57">
        <v>114.84427000000001</v>
      </c>
      <c r="H613" s="57">
        <v>0</v>
      </c>
      <c r="I613" s="58">
        <v>0</v>
      </c>
      <c r="J613" s="96"/>
      <c r="K613" s="96"/>
    </row>
    <row r="614" spans="1:11" ht="30">
      <c r="A614" s="52"/>
      <c r="B614" s="53" t="s">
        <v>1034</v>
      </c>
      <c r="C614" s="86">
        <v>908</v>
      </c>
      <c r="D614" s="87">
        <v>801</v>
      </c>
      <c r="E614" s="88">
        <v>4429900</v>
      </c>
      <c r="F614" s="86">
        <v>1</v>
      </c>
      <c r="G614" s="57">
        <v>114.84427000000001</v>
      </c>
      <c r="H614" s="57">
        <v>0</v>
      </c>
      <c r="I614" s="58">
        <v>0</v>
      </c>
      <c r="J614" s="96"/>
      <c r="K614" s="96"/>
    </row>
    <row r="615" spans="1:11" ht="15">
      <c r="A615" s="52"/>
      <c r="B615" s="53" t="s">
        <v>872</v>
      </c>
      <c r="C615" s="86">
        <v>908</v>
      </c>
      <c r="D615" s="87">
        <v>901</v>
      </c>
      <c r="E615" s="88">
        <v>0</v>
      </c>
      <c r="F615" s="86">
        <v>0</v>
      </c>
      <c r="G615" s="57">
        <v>7478.807849999999</v>
      </c>
      <c r="H615" s="57">
        <v>0</v>
      </c>
      <c r="I615" s="58">
        <v>0</v>
      </c>
      <c r="J615" s="96"/>
      <c r="K615" s="96"/>
    </row>
    <row r="616" spans="1:11" ht="30">
      <c r="A616" s="52"/>
      <c r="B616" s="53" t="s">
        <v>1055</v>
      </c>
      <c r="C616" s="86">
        <v>908</v>
      </c>
      <c r="D616" s="87">
        <v>901</v>
      </c>
      <c r="E616" s="88">
        <v>4700000</v>
      </c>
      <c r="F616" s="86">
        <v>0</v>
      </c>
      <c r="G616" s="57">
        <v>6416.072990000001</v>
      </c>
      <c r="H616" s="57">
        <v>0</v>
      </c>
      <c r="I616" s="58">
        <v>0</v>
      </c>
      <c r="J616" s="96"/>
      <c r="K616" s="96"/>
    </row>
    <row r="617" spans="1:11" ht="30">
      <c r="A617" s="52"/>
      <c r="B617" s="53" t="s">
        <v>1033</v>
      </c>
      <c r="C617" s="86">
        <v>908</v>
      </c>
      <c r="D617" s="87">
        <v>901</v>
      </c>
      <c r="E617" s="88">
        <v>4709900</v>
      </c>
      <c r="F617" s="86">
        <v>0</v>
      </c>
      <c r="G617" s="57">
        <v>6416.072990000001</v>
      </c>
      <c r="H617" s="57">
        <v>0</v>
      </c>
      <c r="I617" s="58">
        <v>0</v>
      </c>
      <c r="J617" s="96"/>
      <c r="K617" s="96"/>
    </row>
    <row r="618" spans="1:11" ht="30">
      <c r="A618" s="52"/>
      <c r="B618" s="53" t="s">
        <v>1034</v>
      </c>
      <c r="C618" s="86">
        <v>908</v>
      </c>
      <c r="D618" s="87">
        <v>901</v>
      </c>
      <c r="E618" s="88">
        <v>4709900</v>
      </c>
      <c r="F618" s="86">
        <v>1</v>
      </c>
      <c r="G618" s="57">
        <v>6416.072990000001</v>
      </c>
      <c r="H618" s="57">
        <v>0</v>
      </c>
      <c r="I618" s="58">
        <v>0</v>
      </c>
      <c r="J618" s="96"/>
      <c r="K618" s="96"/>
    </row>
    <row r="619" spans="1:11" ht="15">
      <c r="A619" s="52"/>
      <c r="B619" s="53" t="s">
        <v>504</v>
      </c>
      <c r="C619" s="86">
        <v>908</v>
      </c>
      <c r="D619" s="87">
        <v>901</v>
      </c>
      <c r="E619" s="88">
        <v>4760000</v>
      </c>
      <c r="F619" s="86">
        <v>0</v>
      </c>
      <c r="G619" s="57">
        <v>1062.73486</v>
      </c>
      <c r="H619" s="57">
        <v>0</v>
      </c>
      <c r="I619" s="58">
        <v>0</v>
      </c>
      <c r="J619" s="96"/>
      <c r="K619" s="96"/>
    </row>
    <row r="620" spans="1:11" ht="45">
      <c r="A620" s="52"/>
      <c r="B620" s="53" t="s">
        <v>505</v>
      </c>
      <c r="C620" s="86">
        <v>908</v>
      </c>
      <c r="D620" s="87">
        <v>901</v>
      </c>
      <c r="E620" s="88">
        <v>4769900</v>
      </c>
      <c r="F620" s="86">
        <v>0</v>
      </c>
      <c r="G620" s="57">
        <v>1062.73486</v>
      </c>
      <c r="H620" s="57">
        <v>0</v>
      </c>
      <c r="I620" s="58">
        <v>0</v>
      </c>
      <c r="J620" s="96"/>
      <c r="K620" s="96"/>
    </row>
    <row r="621" spans="1:11" ht="30">
      <c r="A621" s="52"/>
      <c r="B621" s="53" t="s">
        <v>1034</v>
      </c>
      <c r="C621" s="86">
        <v>908</v>
      </c>
      <c r="D621" s="87">
        <v>901</v>
      </c>
      <c r="E621" s="88">
        <v>4769900</v>
      </c>
      <c r="F621" s="86">
        <v>1</v>
      </c>
      <c r="G621" s="57">
        <v>1062.73486</v>
      </c>
      <c r="H621" s="57">
        <v>0</v>
      </c>
      <c r="I621" s="58">
        <v>0</v>
      </c>
      <c r="J621" s="96"/>
      <c r="K621" s="96"/>
    </row>
    <row r="622" spans="1:11" ht="15">
      <c r="A622" s="52"/>
      <c r="B622" s="53" t="s">
        <v>1054</v>
      </c>
      <c r="C622" s="86">
        <v>908</v>
      </c>
      <c r="D622" s="87">
        <v>902</v>
      </c>
      <c r="E622" s="88">
        <v>0</v>
      </c>
      <c r="F622" s="86">
        <v>0</v>
      </c>
      <c r="G622" s="57">
        <v>5082.28438</v>
      </c>
      <c r="H622" s="57">
        <v>0</v>
      </c>
      <c r="I622" s="58">
        <v>0</v>
      </c>
      <c r="J622" s="96"/>
      <c r="K622" s="96"/>
    </row>
    <row r="623" spans="1:11" ht="30">
      <c r="A623" s="52"/>
      <c r="B623" s="53" t="s">
        <v>1056</v>
      </c>
      <c r="C623" s="86">
        <v>908</v>
      </c>
      <c r="D623" s="87">
        <v>902</v>
      </c>
      <c r="E623" s="88">
        <v>4710000</v>
      </c>
      <c r="F623" s="86">
        <v>0</v>
      </c>
      <c r="G623" s="57">
        <v>5082.28438</v>
      </c>
      <c r="H623" s="57">
        <v>0</v>
      </c>
      <c r="I623" s="58">
        <v>0</v>
      </c>
      <c r="J623" s="96"/>
      <c r="K623" s="96"/>
    </row>
    <row r="624" spans="1:11" ht="30">
      <c r="A624" s="52"/>
      <c r="B624" s="53" t="s">
        <v>1033</v>
      </c>
      <c r="C624" s="86">
        <v>908</v>
      </c>
      <c r="D624" s="87">
        <v>902</v>
      </c>
      <c r="E624" s="88">
        <v>4719900</v>
      </c>
      <c r="F624" s="86">
        <v>0</v>
      </c>
      <c r="G624" s="57">
        <v>5082.28438</v>
      </c>
      <c r="H624" s="57">
        <v>0</v>
      </c>
      <c r="I624" s="58">
        <v>0</v>
      </c>
      <c r="J624" s="96"/>
      <c r="K624" s="96"/>
    </row>
    <row r="625" spans="1:11" ht="30">
      <c r="A625" s="52"/>
      <c r="B625" s="53" t="s">
        <v>1034</v>
      </c>
      <c r="C625" s="86">
        <v>908</v>
      </c>
      <c r="D625" s="87">
        <v>902</v>
      </c>
      <c r="E625" s="88">
        <v>4719900</v>
      </c>
      <c r="F625" s="86">
        <v>1</v>
      </c>
      <c r="G625" s="57">
        <v>5082.28438</v>
      </c>
      <c r="H625" s="57">
        <v>0</v>
      </c>
      <c r="I625" s="58">
        <v>0</v>
      </c>
      <c r="J625" s="96"/>
      <c r="K625" s="96"/>
    </row>
    <row r="626" spans="1:11" ht="15">
      <c r="A626" s="52"/>
      <c r="B626" s="53" t="s">
        <v>1059</v>
      </c>
      <c r="C626" s="86">
        <v>908</v>
      </c>
      <c r="D626" s="87">
        <v>904</v>
      </c>
      <c r="E626" s="88">
        <v>0</v>
      </c>
      <c r="F626" s="86">
        <v>0</v>
      </c>
      <c r="G626" s="57">
        <v>439.70469</v>
      </c>
      <c r="H626" s="57">
        <v>0</v>
      </c>
      <c r="I626" s="58">
        <v>0</v>
      </c>
      <c r="J626" s="96"/>
      <c r="K626" s="96"/>
    </row>
    <row r="627" spans="1:11" ht="15">
      <c r="A627" s="52"/>
      <c r="B627" s="53" t="s">
        <v>508</v>
      </c>
      <c r="C627" s="86">
        <v>908</v>
      </c>
      <c r="D627" s="87">
        <v>904</v>
      </c>
      <c r="E627" s="88">
        <v>4770000</v>
      </c>
      <c r="F627" s="86">
        <v>0</v>
      </c>
      <c r="G627" s="57">
        <v>439.70469</v>
      </c>
      <c r="H627" s="57">
        <v>0</v>
      </c>
      <c r="I627" s="58">
        <v>0</v>
      </c>
      <c r="J627" s="96"/>
      <c r="K627" s="96"/>
    </row>
    <row r="628" spans="1:11" ht="45">
      <c r="A628" s="52"/>
      <c r="B628" s="53" t="s">
        <v>509</v>
      </c>
      <c r="C628" s="86">
        <v>908</v>
      </c>
      <c r="D628" s="87">
        <v>904</v>
      </c>
      <c r="E628" s="88">
        <v>4779900</v>
      </c>
      <c r="F628" s="86">
        <v>0</v>
      </c>
      <c r="G628" s="57">
        <v>439.70469</v>
      </c>
      <c r="H628" s="57">
        <v>0</v>
      </c>
      <c r="I628" s="58">
        <v>0</v>
      </c>
      <c r="J628" s="96"/>
      <c r="K628" s="96"/>
    </row>
    <row r="629" spans="1:11" ht="30">
      <c r="A629" s="52"/>
      <c r="B629" s="53" t="s">
        <v>1034</v>
      </c>
      <c r="C629" s="86">
        <v>908</v>
      </c>
      <c r="D629" s="87">
        <v>904</v>
      </c>
      <c r="E629" s="88">
        <v>4779900</v>
      </c>
      <c r="F629" s="86">
        <v>1</v>
      </c>
      <c r="G629" s="57">
        <v>439.70469</v>
      </c>
      <c r="H629" s="57">
        <v>0</v>
      </c>
      <c r="I629" s="58">
        <v>0</v>
      </c>
      <c r="J629" s="96"/>
      <c r="K629" s="96"/>
    </row>
    <row r="630" spans="1:11" ht="15">
      <c r="A630" s="52"/>
      <c r="B630" s="53" t="s">
        <v>1061</v>
      </c>
      <c r="C630" s="86">
        <v>908</v>
      </c>
      <c r="D630" s="87">
        <v>909</v>
      </c>
      <c r="E630" s="88">
        <v>0</v>
      </c>
      <c r="F630" s="86">
        <v>0</v>
      </c>
      <c r="G630" s="57">
        <v>166608</v>
      </c>
      <c r="H630" s="57">
        <v>0</v>
      </c>
      <c r="I630" s="58">
        <v>0</v>
      </c>
      <c r="J630" s="96"/>
      <c r="K630" s="96"/>
    </row>
    <row r="631" spans="1:11" ht="45">
      <c r="A631" s="52"/>
      <c r="B631" s="53" t="s">
        <v>1113</v>
      </c>
      <c r="C631" s="86">
        <v>908</v>
      </c>
      <c r="D631" s="87">
        <v>909</v>
      </c>
      <c r="E631" s="88">
        <v>1020000</v>
      </c>
      <c r="F631" s="86">
        <v>0</v>
      </c>
      <c r="G631" s="57">
        <v>166608</v>
      </c>
      <c r="H631" s="57">
        <v>0</v>
      </c>
      <c r="I631" s="58">
        <v>0</v>
      </c>
      <c r="J631" s="96"/>
      <c r="K631" s="96"/>
    </row>
    <row r="632" spans="1:11" ht="90">
      <c r="A632" s="52"/>
      <c r="B632" s="53" t="s">
        <v>1114</v>
      </c>
      <c r="C632" s="86">
        <v>908</v>
      </c>
      <c r="D632" s="87">
        <v>909</v>
      </c>
      <c r="E632" s="88">
        <v>1020100</v>
      </c>
      <c r="F632" s="86">
        <v>0</v>
      </c>
      <c r="G632" s="57">
        <v>166608</v>
      </c>
      <c r="H632" s="57">
        <v>0</v>
      </c>
      <c r="I632" s="58">
        <v>0</v>
      </c>
      <c r="J632" s="96"/>
      <c r="K632" s="96"/>
    </row>
    <row r="633" spans="1:11" ht="45">
      <c r="A633" s="52"/>
      <c r="B633" s="53" t="s">
        <v>1115</v>
      </c>
      <c r="C633" s="86">
        <v>908</v>
      </c>
      <c r="D633" s="87">
        <v>909</v>
      </c>
      <c r="E633" s="88">
        <v>1020102</v>
      </c>
      <c r="F633" s="86">
        <v>0</v>
      </c>
      <c r="G633" s="57">
        <v>166608</v>
      </c>
      <c r="H633" s="57">
        <v>0</v>
      </c>
      <c r="I633" s="58">
        <v>0</v>
      </c>
      <c r="J633" s="96"/>
      <c r="K633" s="96"/>
    </row>
    <row r="634" spans="1:11" ht="15">
      <c r="A634" s="52"/>
      <c r="B634" s="53" t="s">
        <v>1116</v>
      </c>
      <c r="C634" s="86">
        <v>908</v>
      </c>
      <c r="D634" s="87">
        <v>909</v>
      </c>
      <c r="E634" s="88">
        <v>1020102</v>
      </c>
      <c r="F634" s="86">
        <v>3</v>
      </c>
      <c r="G634" s="57">
        <v>166608</v>
      </c>
      <c r="H634" s="57">
        <v>0</v>
      </c>
      <c r="I634" s="58">
        <v>0</v>
      </c>
      <c r="J634" s="96"/>
      <c r="K634" s="96"/>
    </row>
    <row r="635" spans="1:11" ht="28.5">
      <c r="A635" s="59">
        <v>10</v>
      </c>
      <c r="B635" s="60" t="s">
        <v>384</v>
      </c>
      <c r="C635" s="89">
        <v>909</v>
      </c>
      <c r="D635" s="90">
        <v>0</v>
      </c>
      <c r="E635" s="91">
        <v>0</v>
      </c>
      <c r="F635" s="89">
        <v>0</v>
      </c>
      <c r="G635" s="64">
        <v>15605</v>
      </c>
      <c r="H635" s="64">
        <v>11509</v>
      </c>
      <c r="I635" s="65">
        <v>0</v>
      </c>
      <c r="J635" s="96"/>
      <c r="K635" s="96"/>
    </row>
    <row r="636" spans="1:11" ht="60">
      <c r="A636" s="52"/>
      <c r="B636" s="53" t="s">
        <v>968</v>
      </c>
      <c r="C636" s="86">
        <v>909</v>
      </c>
      <c r="D636" s="87">
        <v>104</v>
      </c>
      <c r="E636" s="88">
        <v>0</v>
      </c>
      <c r="F636" s="86">
        <v>0</v>
      </c>
      <c r="G636" s="57">
        <v>15605</v>
      </c>
      <c r="H636" s="57">
        <v>11509</v>
      </c>
      <c r="I636" s="58">
        <v>0</v>
      </c>
      <c r="J636" s="96"/>
      <c r="K636" s="96"/>
    </row>
    <row r="637" spans="1:11" ht="30">
      <c r="A637" s="52"/>
      <c r="B637" s="53" t="s">
        <v>969</v>
      </c>
      <c r="C637" s="86">
        <v>909</v>
      </c>
      <c r="D637" s="87">
        <v>104</v>
      </c>
      <c r="E637" s="88">
        <v>20000</v>
      </c>
      <c r="F637" s="86">
        <v>0</v>
      </c>
      <c r="G637" s="57">
        <v>15605</v>
      </c>
      <c r="H637" s="57">
        <v>11509</v>
      </c>
      <c r="I637" s="58">
        <v>0</v>
      </c>
      <c r="J637" s="96"/>
      <c r="K637" s="96"/>
    </row>
    <row r="638" spans="1:11" ht="15">
      <c r="A638" s="52"/>
      <c r="B638" s="53" t="s">
        <v>970</v>
      </c>
      <c r="C638" s="86">
        <v>909</v>
      </c>
      <c r="D638" s="87">
        <v>104</v>
      </c>
      <c r="E638" s="88">
        <v>20400</v>
      </c>
      <c r="F638" s="86">
        <v>0</v>
      </c>
      <c r="G638" s="57">
        <v>15605</v>
      </c>
      <c r="H638" s="57">
        <v>11509</v>
      </c>
      <c r="I638" s="58">
        <v>0</v>
      </c>
      <c r="J638" s="96"/>
      <c r="K638" s="96"/>
    </row>
    <row r="639" spans="1:11" ht="30">
      <c r="A639" s="52"/>
      <c r="B639" s="53" t="s">
        <v>972</v>
      </c>
      <c r="C639" s="86">
        <v>909</v>
      </c>
      <c r="D639" s="87">
        <v>104</v>
      </c>
      <c r="E639" s="88">
        <v>20400</v>
      </c>
      <c r="F639" s="86">
        <v>500</v>
      </c>
      <c r="G639" s="57">
        <v>15605</v>
      </c>
      <c r="H639" s="57">
        <v>11509</v>
      </c>
      <c r="I639" s="58">
        <v>0</v>
      </c>
      <c r="J639" s="96"/>
      <c r="K639" s="96"/>
    </row>
    <row r="640" spans="1:11" ht="42.75">
      <c r="A640" s="59">
        <v>11</v>
      </c>
      <c r="B640" s="60" t="s">
        <v>385</v>
      </c>
      <c r="C640" s="89">
        <v>910</v>
      </c>
      <c r="D640" s="90">
        <v>0</v>
      </c>
      <c r="E640" s="91">
        <v>0</v>
      </c>
      <c r="F640" s="89">
        <v>0</v>
      </c>
      <c r="G640" s="64">
        <v>7737</v>
      </c>
      <c r="H640" s="64">
        <v>5798</v>
      </c>
      <c r="I640" s="65">
        <v>0</v>
      </c>
      <c r="J640" s="96"/>
      <c r="K640" s="96"/>
    </row>
    <row r="641" spans="1:11" ht="60">
      <c r="A641" s="52"/>
      <c r="B641" s="53" t="s">
        <v>968</v>
      </c>
      <c r="C641" s="86">
        <v>910</v>
      </c>
      <c r="D641" s="87">
        <v>104</v>
      </c>
      <c r="E641" s="88">
        <v>0</v>
      </c>
      <c r="F641" s="86">
        <v>0</v>
      </c>
      <c r="G641" s="57">
        <v>7737</v>
      </c>
      <c r="H641" s="57">
        <v>5798</v>
      </c>
      <c r="I641" s="58">
        <v>0</v>
      </c>
      <c r="J641" s="96"/>
      <c r="K641" s="96"/>
    </row>
    <row r="642" spans="1:11" ht="30">
      <c r="A642" s="52"/>
      <c r="B642" s="53" t="s">
        <v>969</v>
      </c>
      <c r="C642" s="86">
        <v>910</v>
      </c>
      <c r="D642" s="87">
        <v>104</v>
      </c>
      <c r="E642" s="88">
        <v>20000</v>
      </c>
      <c r="F642" s="86">
        <v>0</v>
      </c>
      <c r="G642" s="57">
        <v>7737</v>
      </c>
      <c r="H642" s="57">
        <v>5798</v>
      </c>
      <c r="I642" s="58">
        <v>0</v>
      </c>
      <c r="J642" s="96"/>
      <c r="K642" s="96"/>
    </row>
    <row r="643" spans="1:11" ht="15">
      <c r="A643" s="52"/>
      <c r="B643" s="53" t="s">
        <v>970</v>
      </c>
      <c r="C643" s="86">
        <v>910</v>
      </c>
      <c r="D643" s="87">
        <v>104</v>
      </c>
      <c r="E643" s="88">
        <v>20400</v>
      </c>
      <c r="F643" s="86">
        <v>0</v>
      </c>
      <c r="G643" s="57">
        <v>7737</v>
      </c>
      <c r="H643" s="57">
        <v>5798</v>
      </c>
      <c r="I643" s="58">
        <v>0</v>
      </c>
      <c r="J643" s="96"/>
      <c r="K643" s="96"/>
    </row>
    <row r="644" spans="1:11" ht="30">
      <c r="A644" s="52"/>
      <c r="B644" s="53" t="s">
        <v>972</v>
      </c>
      <c r="C644" s="86">
        <v>910</v>
      </c>
      <c r="D644" s="87">
        <v>104</v>
      </c>
      <c r="E644" s="88">
        <v>20400</v>
      </c>
      <c r="F644" s="86">
        <v>500</v>
      </c>
      <c r="G644" s="57">
        <v>7737</v>
      </c>
      <c r="H644" s="57">
        <v>5798</v>
      </c>
      <c r="I644" s="58">
        <v>0</v>
      </c>
      <c r="J644" s="96"/>
      <c r="K644" s="96"/>
    </row>
    <row r="645" spans="1:11" ht="57">
      <c r="A645" s="59">
        <v>12</v>
      </c>
      <c r="B645" s="60" t="s">
        <v>695</v>
      </c>
      <c r="C645" s="89">
        <v>911</v>
      </c>
      <c r="D645" s="90">
        <v>0</v>
      </c>
      <c r="E645" s="91">
        <v>0</v>
      </c>
      <c r="F645" s="89">
        <v>0</v>
      </c>
      <c r="G645" s="64">
        <v>17337</v>
      </c>
      <c r="H645" s="64">
        <v>9067</v>
      </c>
      <c r="I645" s="65">
        <v>0</v>
      </c>
      <c r="J645" s="96"/>
      <c r="K645" s="96"/>
    </row>
    <row r="646" spans="1:11" ht="60">
      <c r="A646" s="52"/>
      <c r="B646" s="53" t="s">
        <v>968</v>
      </c>
      <c r="C646" s="86">
        <v>911</v>
      </c>
      <c r="D646" s="87">
        <v>104</v>
      </c>
      <c r="E646" s="88">
        <v>0</v>
      </c>
      <c r="F646" s="86">
        <v>0</v>
      </c>
      <c r="G646" s="57">
        <v>12337</v>
      </c>
      <c r="H646" s="57">
        <v>9067</v>
      </c>
      <c r="I646" s="58">
        <v>0</v>
      </c>
      <c r="J646" s="96"/>
      <c r="K646" s="96"/>
    </row>
    <row r="647" spans="1:11" ht="30">
      <c r="A647" s="52"/>
      <c r="B647" s="53" t="s">
        <v>969</v>
      </c>
      <c r="C647" s="86">
        <v>911</v>
      </c>
      <c r="D647" s="87">
        <v>104</v>
      </c>
      <c r="E647" s="88">
        <v>20000</v>
      </c>
      <c r="F647" s="86">
        <v>0</v>
      </c>
      <c r="G647" s="57">
        <v>12337</v>
      </c>
      <c r="H647" s="57">
        <v>9067</v>
      </c>
      <c r="I647" s="58">
        <v>0</v>
      </c>
      <c r="J647" s="96"/>
      <c r="K647" s="96"/>
    </row>
    <row r="648" spans="1:11" ht="15">
      <c r="A648" s="52"/>
      <c r="B648" s="53" t="s">
        <v>970</v>
      </c>
      <c r="C648" s="86">
        <v>911</v>
      </c>
      <c r="D648" s="87">
        <v>104</v>
      </c>
      <c r="E648" s="88">
        <v>20400</v>
      </c>
      <c r="F648" s="86">
        <v>0</v>
      </c>
      <c r="G648" s="57">
        <v>12337</v>
      </c>
      <c r="H648" s="57">
        <v>9067</v>
      </c>
      <c r="I648" s="58">
        <v>0</v>
      </c>
      <c r="J648" s="96"/>
      <c r="K648" s="96"/>
    </row>
    <row r="649" spans="1:11" ht="30">
      <c r="A649" s="52"/>
      <c r="B649" s="53" t="s">
        <v>972</v>
      </c>
      <c r="C649" s="86">
        <v>911</v>
      </c>
      <c r="D649" s="87">
        <v>104</v>
      </c>
      <c r="E649" s="88">
        <v>20400</v>
      </c>
      <c r="F649" s="86">
        <v>500</v>
      </c>
      <c r="G649" s="57">
        <v>12337</v>
      </c>
      <c r="H649" s="57">
        <v>9067</v>
      </c>
      <c r="I649" s="58">
        <v>0</v>
      </c>
      <c r="J649" s="96"/>
      <c r="K649" s="96"/>
    </row>
    <row r="650" spans="1:11" ht="15">
      <c r="A650" s="52"/>
      <c r="B650" s="53" t="s">
        <v>963</v>
      </c>
      <c r="C650" s="86">
        <v>911</v>
      </c>
      <c r="D650" s="87">
        <v>113</v>
      </c>
      <c r="E650" s="88">
        <v>0</v>
      </c>
      <c r="F650" s="86">
        <v>0</v>
      </c>
      <c r="G650" s="57">
        <v>5000</v>
      </c>
      <c r="H650" s="57">
        <v>0</v>
      </c>
      <c r="I650" s="58">
        <v>0</v>
      </c>
      <c r="J650" s="96"/>
      <c r="K650" s="96"/>
    </row>
    <row r="651" spans="1:11" ht="30">
      <c r="A651" s="52"/>
      <c r="B651" s="53" t="s">
        <v>911</v>
      </c>
      <c r="C651" s="86">
        <v>911</v>
      </c>
      <c r="D651" s="87">
        <v>113</v>
      </c>
      <c r="E651" s="88">
        <v>7950000</v>
      </c>
      <c r="F651" s="86">
        <v>0</v>
      </c>
      <c r="G651" s="57">
        <v>5000</v>
      </c>
      <c r="H651" s="57">
        <v>0</v>
      </c>
      <c r="I651" s="58">
        <v>0</v>
      </c>
      <c r="J651" s="96"/>
      <c r="K651" s="96"/>
    </row>
    <row r="652" spans="1:11" ht="30">
      <c r="A652" s="52"/>
      <c r="B652" s="53" t="s">
        <v>911</v>
      </c>
      <c r="C652" s="86">
        <v>911</v>
      </c>
      <c r="D652" s="87">
        <v>113</v>
      </c>
      <c r="E652" s="88">
        <v>7950000</v>
      </c>
      <c r="F652" s="86">
        <v>0</v>
      </c>
      <c r="G652" s="57">
        <v>5000</v>
      </c>
      <c r="H652" s="57">
        <v>0</v>
      </c>
      <c r="I652" s="58">
        <v>0</v>
      </c>
      <c r="J652" s="96"/>
      <c r="K652" s="96"/>
    </row>
    <row r="653" spans="1:11" ht="105">
      <c r="A653" s="52"/>
      <c r="B653" s="53" t="s">
        <v>1153</v>
      </c>
      <c r="C653" s="86">
        <v>911</v>
      </c>
      <c r="D653" s="87">
        <v>113</v>
      </c>
      <c r="E653" s="88">
        <v>7950030</v>
      </c>
      <c r="F653" s="86">
        <v>0</v>
      </c>
      <c r="G653" s="57">
        <v>5000</v>
      </c>
      <c r="H653" s="57">
        <v>0</v>
      </c>
      <c r="I653" s="58">
        <v>0</v>
      </c>
      <c r="J653" s="96"/>
      <c r="K653" s="96"/>
    </row>
    <row r="654" spans="1:11" ht="30">
      <c r="A654" s="52"/>
      <c r="B654" s="53" t="s">
        <v>972</v>
      </c>
      <c r="C654" s="86">
        <v>911</v>
      </c>
      <c r="D654" s="87">
        <v>113</v>
      </c>
      <c r="E654" s="88">
        <v>7950030</v>
      </c>
      <c r="F654" s="86">
        <v>500</v>
      </c>
      <c r="G654" s="57">
        <v>5000</v>
      </c>
      <c r="H654" s="57">
        <v>0</v>
      </c>
      <c r="I654" s="58">
        <v>0</v>
      </c>
      <c r="J654" s="96"/>
      <c r="K654" s="96"/>
    </row>
    <row r="655" spans="1:11" ht="57">
      <c r="A655" s="59">
        <v>13</v>
      </c>
      <c r="B655" s="60" t="s">
        <v>386</v>
      </c>
      <c r="C655" s="89">
        <v>912</v>
      </c>
      <c r="D655" s="90">
        <v>0</v>
      </c>
      <c r="E655" s="91">
        <v>0</v>
      </c>
      <c r="F655" s="89">
        <v>0</v>
      </c>
      <c r="G655" s="64">
        <v>200</v>
      </c>
      <c r="H655" s="64">
        <v>0</v>
      </c>
      <c r="I655" s="65">
        <v>0</v>
      </c>
      <c r="J655" s="96"/>
      <c r="K655" s="96"/>
    </row>
    <row r="656" spans="1:11" ht="15">
      <c r="A656" s="52"/>
      <c r="B656" s="53" t="s">
        <v>867</v>
      </c>
      <c r="C656" s="86">
        <v>912</v>
      </c>
      <c r="D656" s="87">
        <v>502</v>
      </c>
      <c r="E656" s="88">
        <v>0</v>
      </c>
      <c r="F656" s="86">
        <v>0</v>
      </c>
      <c r="G656" s="57">
        <v>100</v>
      </c>
      <c r="H656" s="57">
        <v>0</v>
      </c>
      <c r="I656" s="58">
        <v>0</v>
      </c>
      <c r="J656" s="96"/>
      <c r="K656" s="96"/>
    </row>
    <row r="657" spans="1:11" ht="15">
      <c r="A657" s="52"/>
      <c r="B657" s="53" t="s">
        <v>455</v>
      </c>
      <c r="C657" s="86">
        <v>912</v>
      </c>
      <c r="D657" s="87">
        <v>502</v>
      </c>
      <c r="E657" s="88">
        <v>3500000</v>
      </c>
      <c r="F657" s="86">
        <v>0</v>
      </c>
      <c r="G657" s="57">
        <v>100</v>
      </c>
      <c r="H657" s="57">
        <v>0</v>
      </c>
      <c r="I657" s="58">
        <v>0</v>
      </c>
      <c r="J657" s="96"/>
      <c r="K657" s="96"/>
    </row>
    <row r="658" spans="1:11" ht="60">
      <c r="A658" s="52"/>
      <c r="B658" s="53" t="s">
        <v>1101</v>
      </c>
      <c r="C658" s="86">
        <v>912</v>
      </c>
      <c r="D658" s="87">
        <v>502</v>
      </c>
      <c r="E658" s="88">
        <v>3500100</v>
      </c>
      <c r="F658" s="86">
        <v>0</v>
      </c>
      <c r="G658" s="57">
        <v>100</v>
      </c>
      <c r="H658" s="57">
        <v>0</v>
      </c>
      <c r="I658" s="58">
        <v>0</v>
      </c>
      <c r="J658" s="96"/>
      <c r="K658" s="96"/>
    </row>
    <row r="659" spans="1:11" ht="30">
      <c r="A659" s="52"/>
      <c r="B659" s="53" t="s">
        <v>387</v>
      </c>
      <c r="C659" s="86">
        <v>912</v>
      </c>
      <c r="D659" s="87">
        <v>502</v>
      </c>
      <c r="E659" s="88">
        <v>3500102</v>
      </c>
      <c r="F659" s="86">
        <v>0</v>
      </c>
      <c r="G659" s="57">
        <v>100</v>
      </c>
      <c r="H659" s="57">
        <v>0</v>
      </c>
      <c r="I659" s="58">
        <v>0</v>
      </c>
      <c r="J659" s="96"/>
      <c r="K659" s="96"/>
    </row>
    <row r="660" spans="1:11" ht="15">
      <c r="A660" s="52"/>
      <c r="B660" s="53" t="s">
        <v>894</v>
      </c>
      <c r="C660" s="86">
        <v>912</v>
      </c>
      <c r="D660" s="87">
        <v>502</v>
      </c>
      <c r="E660" s="88">
        <v>3500102</v>
      </c>
      <c r="F660" s="86">
        <v>6</v>
      </c>
      <c r="G660" s="57">
        <v>100</v>
      </c>
      <c r="H660" s="57">
        <v>0</v>
      </c>
      <c r="I660" s="58">
        <v>0</v>
      </c>
      <c r="J660" s="96"/>
      <c r="K660" s="96"/>
    </row>
    <row r="661" spans="1:11" ht="15">
      <c r="A661" s="52"/>
      <c r="B661" s="53" t="s">
        <v>874</v>
      </c>
      <c r="C661" s="86">
        <v>912</v>
      </c>
      <c r="D661" s="87">
        <v>1000</v>
      </c>
      <c r="E661" s="88">
        <v>0</v>
      </c>
      <c r="F661" s="86">
        <v>0</v>
      </c>
      <c r="G661" s="57">
        <v>100</v>
      </c>
      <c r="H661" s="57">
        <v>0</v>
      </c>
      <c r="I661" s="58">
        <v>0</v>
      </c>
      <c r="J661" s="96"/>
      <c r="K661" s="96"/>
    </row>
    <row r="662" spans="1:11" ht="15">
      <c r="A662" s="52"/>
      <c r="B662" s="53" t="s">
        <v>455</v>
      </c>
      <c r="C662" s="86">
        <v>912</v>
      </c>
      <c r="D662" s="87">
        <v>1000</v>
      </c>
      <c r="E662" s="88">
        <v>3500000</v>
      </c>
      <c r="F662" s="86">
        <v>0</v>
      </c>
      <c r="G662" s="57">
        <v>100</v>
      </c>
      <c r="H662" s="57">
        <v>0</v>
      </c>
      <c r="I662" s="58">
        <v>0</v>
      </c>
      <c r="J662" s="96"/>
      <c r="K662" s="96"/>
    </row>
    <row r="663" spans="1:11" ht="60">
      <c r="A663" s="52"/>
      <c r="B663" s="53" t="s">
        <v>1101</v>
      </c>
      <c r="C663" s="86">
        <v>912</v>
      </c>
      <c r="D663" s="87">
        <v>1000</v>
      </c>
      <c r="E663" s="88">
        <v>3500100</v>
      </c>
      <c r="F663" s="86">
        <v>0</v>
      </c>
      <c r="G663" s="57">
        <v>100</v>
      </c>
      <c r="H663" s="57">
        <v>0</v>
      </c>
      <c r="I663" s="58">
        <v>0</v>
      </c>
      <c r="J663" s="96"/>
      <c r="K663" s="96"/>
    </row>
    <row r="664" spans="1:11" ht="30">
      <c r="A664" s="52"/>
      <c r="B664" s="53" t="s">
        <v>387</v>
      </c>
      <c r="C664" s="86">
        <v>912</v>
      </c>
      <c r="D664" s="87">
        <v>1000</v>
      </c>
      <c r="E664" s="88">
        <v>3500102</v>
      </c>
      <c r="F664" s="86">
        <v>0</v>
      </c>
      <c r="G664" s="57">
        <v>100</v>
      </c>
      <c r="H664" s="57">
        <v>0</v>
      </c>
      <c r="I664" s="58">
        <v>0</v>
      </c>
      <c r="J664" s="96"/>
      <c r="K664" s="96"/>
    </row>
    <row r="665" spans="1:11" ht="15">
      <c r="A665" s="52"/>
      <c r="B665" s="53" t="s">
        <v>894</v>
      </c>
      <c r="C665" s="86">
        <v>912</v>
      </c>
      <c r="D665" s="87">
        <v>1000</v>
      </c>
      <c r="E665" s="88">
        <v>3500102</v>
      </c>
      <c r="F665" s="86">
        <v>6</v>
      </c>
      <c r="G665" s="57">
        <v>100</v>
      </c>
      <c r="H665" s="57">
        <v>0</v>
      </c>
      <c r="I665" s="58">
        <v>0</v>
      </c>
      <c r="J665" s="96"/>
      <c r="K665" s="96"/>
    </row>
    <row r="666" spans="1:11" ht="28.5">
      <c r="A666" s="59">
        <v>14</v>
      </c>
      <c r="B666" s="60" t="s">
        <v>388</v>
      </c>
      <c r="C666" s="89">
        <v>913</v>
      </c>
      <c r="D666" s="90">
        <v>0</v>
      </c>
      <c r="E666" s="91">
        <v>0</v>
      </c>
      <c r="F666" s="89">
        <v>0</v>
      </c>
      <c r="G666" s="64">
        <v>679.26</v>
      </c>
      <c r="H666" s="64">
        <v>530.4</v>
      </c>
      <c r="I666" s="65">
        <v>148.84</v>
      </c>
      <c r="J666" s="96"/>
      <c r="K666" s="96"/>
    </row>
    <row r="667" spans="1:11" ht="15">
      <c r="A667" s="52"/>
      <c r="B667" s="53" t="s">
        <v>963</v>
      </c>
      <c r="C667" s="86">
        <v>913</v>
      </c>
      <c r="D667" s="87">
        <v>113</v>
      </c>
      <c r="E667" s="88">
        <v>0</v>
      </c>
      <c r="F667" s="86">
        <v>0</v>
      </c>
      <c r="G667" s="57">
        <v>679.26</v>
      </c>
      <c r="H667" s="57">
        <v>530.4</v>
      </c>
      <c r="I667" s="58">
        <v>148.84</v>
      </c>
      <c r="J667" s="96"/>
      <c r="K667" s="96"/>
    </row>
    <row r="668" spans="1:11" ht="30">
      <c r="A668" s="52"/>
      <c r="B668" s="53" t="s">
        <v>912</v>
      </c>
      <c r="C668" s="86">
        <v>913</v>
      </c>
      <c r="D668" s="87">
        <v>113</v>
      </c>
      <c r="E668" s="88">
        <v>930000</v>
      </c>
      <c r="F668" s="86">
        <v>0</v>
      </c>
      <c r="G668" s="57">
        <v>679.26</v>
      </c>
      <c r="H668" s="57">
        <v>530.4</v>
      </c>
      <c r="I668" s="58">
        <v>148.84</v>
      </c>
      <c r="J668" s="96"/>
      <c r="K668" s="96"/>
    </row>
    <row r="669" spans="1:11" ht="30">
      <c r="A669" s="52"/>
      <c r="B669" s="53" t="s">
        <v>1033</v>
      </c>
      <c r="C669" s="86">
        <v>913</v>
      </c>
      <c r="D669" s="87">
        <v>113</v>
      </c>
      <c r="E669" s="88">
        <v>939900</v>
      </c>
      <c r="F669" s="86">
        <v>0</v>
      </c>
      <c r="G669" s="57">
        <v>679.26</v>
      </c>
      <c r="H669" s="57">
        <v>530.4</v>
      </c>
      <c r="I669" s="58">
        <v>148.84</v>
      </c>
      <c r="J669" s="96"/>
      <c r="K669" s="96"/>
    </row>
    <row r="670" spans="1:11" ht="15">
      <c r="A670" s="52"/>
      <c r="B670" s="53" t="s">
        <v>389</v>
      </c>
      <c r="C670" s="86">
        <v>913</v>
      </c>
      <c r="D670" s="87">
        <v>113</v>
      </c>
      <c r="E670" s="88">
        <v>939903</v>
      </c>
      <c r="F670" s="86">
        <v>0</v>
      </c>
      <c r="G670" s="57">
        <v>679.26</v>
      </c>
      <c r="H670" s="57">
        <v>530.4</v>
      </c>
      <c r="I670" s="58">
        <v>148.84</v>
      </c>
      <c r="J670" s="96"/>
      <c r="K670" s="96"/>
    </row>
    <row r="671" spans="1:11" ht="30">
      <c r="A671" s="52"/>
      <c r="B671" s="53" t="s">
        <v>1034</v>
      </c>
      <c r="C671" s="86">
        <v>913</v>
      </c>
      <c r="D671" s="87">
        <v>113</v>
      </c>
      <c r="E671" s="88">
        <v>939903</v>
      </c>
      <c r="F671" s="86">
        <v>1</v>
      </c>
      <c r="G671" s="57">
        <v>679.26</v>
      </c>
      <c r="H671" s="57">
        <v>530.4</v>
      </c>
      <c r="I671" s="58">
        <v>148.84</v>
      </c>
      <c r="J671" s="96"/>
      <c r="K671" s="96"/>
    </row>
    <row r="672" spans="1:11" ht="28.5">
      <c r="A672" s="59">
        <v>15</v>
      </c>
      <c r="B672" s="60" t="s">
        <v>390</v>
      </c>
      <c r="C672" s="89">
        <v>914</v>
      </c>
      <c r="D672" s="90">
        <v>0</v>
      </c>
      <c r="E672" s="91">
        <v>0</v>
      </c>
      <c r="F672" s="89">
        <v>0</v>
      </c>
      <c r="G672" s="64">
        <v>5556.272</v>
      </c>
      <c r="H672" s="64">
        <v>0</v>
      </c>
      <c r="I672" s="65">
        <v>0</v>
      </c>
      <c r="J672" s="96"/>
      <c r="K672" s="96"/>
    </row>
    <row r="673" spans="1:11" ht="30">
      <c r="A673" s="52"/>
      <c r="B673" s="53" t="s">
        <v>870</v>
      </c>
      <c r="C673" s="86">
        <v>914</v>
      </c>
      <c r="D673" s="87">
        <v>804</v>
      </c>
      <c r="E673" s="88">
        <v>0</v>
      </c>
      <c r="F673" s="86">
        <v>0</v>
      </c>
      <c r="G673" s="57">
        <v>5556.272</v>
      </c>
      <c r="H673" s="57">
        <v>0</v>
      </c>
      <c r="I673" s="58">
        <v>0</v>
      </c>
      <c r="J673" s="96"/>
      <c r="K673" s="96"/>
    </row>
    <row r="674" spans="1:11" ht="90">
      <c r="A674" s="52"/>
      <c r="B674" s="53" t="s">
        <v>1049</v>
      </c>
      <c r="C674" s="86">
        <v>914</v>
      </c>
      <c r="D674" s="87">
        <v>804</v>
      </c>
      <c r="E674" s="88">
        <v>4520000</v>
      </c>
      <c r="F674" s="86">
        <v>0</v>
      </c>
      <c r="G674" s="57">
        <v>5556.272</v>
      </c>
      <c r="H674" s="57">
        <v>0</v>
      </c>
      <c r="I674" s="58">
        <v>0</v>
      </c>
      <c r="J674" s="96"/>
      <c r="K674" s="96"/>
    </row>
    <row r="675" spans="1:11" ht="30">
      <c r="A675" s="52"/>
      <c r="B675" s="53" t="s">
        <v>1033</v>
      </c>
      <c r="C675" s="86">
        <v>914</v>
      </c>
      <c r="D675" s="87">
        <v>804</v>
      </c>
      <c r="E675" s="88">
        <v>4529900</v>
      </c>
      <c r="F675" s="86">
        <v>0</v>
      </c>
      <c r="G675" s="57">
        <v>5556.272</v>
      </c>
      <c r="H675" s="57">
        <v>0</v>
      </c>
      <c r="I675" s="58">
        <v>0</v>
      </c>
      <c r="J675" s="96"/>
      <c r="K675" s="96"/>
    </row>
    <row r="676" spans="1:11" ht="30">
      <c r="A676" s="52"/>
      <c r="B676" s="53" t="s">
        <v>391</v>
      </c>
      <c r="C676" s="86">
        <v>914</v>
      </c>
      <c r="D676" s="87">
        <v>804</v>
      </c>
      <c r="E676" s="88">
        <v>4529902</v>
      </c>
      <c r="F676" s="86">
        <v>0</v>
      </c>
      <c r="G676" s="57">
        <v>5556.272</v>
      </c>
      <c r="H676" s="57">
        <v>0</v>
      </c>
      <c r="I676" s="58">
        <v>0</v>
      </c>
      <c r="J676" s="96"/>
      <c r="K676" s="96"/>
    </row>
    <row r="677" spans="1:11" ht="30">
      <c r="A677" s="66"/>
      <c r="B677" s="67" t="s">
        <v>972</v>
      </c>
      <c r="C677" s="92">
        <v>914</v>
      </c>
      <c r="D677" s="93">
        <v>804</v>
      </c>
      <c r="E677" s="94">
        <v>4529902</v>
      </c>
      <c r="F677" s="92">
        <v>500</v>
      </c>
      <c r="G677" s="71">
        <v>5556.272</v>
      </c>
      <c r="H677" s="71">
        <v>0</v>
      </c>
      <c r="I677" s="72">
        <v>0</v>
      </c>
      <c r="J677" s="96"/>
      <c r="K677" s="96"/>
    </row>
    <row r="678" spans="1:11" ht="15">
      <c r="A678" s="607"/>
      <c r="B678" s="478" t="s">
        <v>1117</v>
      </c>
      <c r="C678" s="608"/>
      <c r="D678" s="609"/>
      <c r="E678" s="610"/>
      <c r="F678" s="610"/>
      <c r="G678" s="611">
        <v>8174449.33913</v>
      </c>
      <c r="H678" s="611">
        <v>652527.69448</v>
      </c>
      <c r="I678" s="480">
        <v>32983.70234</v>
      </c>
      <c r="J678" s="96"/>
      <c r="K678" s="96"/>
    </row>
    <row r="679" spans="1:11" ht="12.75" customHeight="1">
      <c r="A679" s="41"/>
      <c r="B679" s="37"/>
      <c r="C679" s="37"/>
      <c r="D679" s="37"/>
      <c r="E679" s="37"/>
      <c r="F679" s="37"/>
      <c r="G679" s="37"/>
      <c r="H679" s="37"/>
      <c r="I679" s="37"/>
      <c r="J679" s="96"/>
      <c r="K679" s="96"/>
    </row>
    <row r="680" spans="1:11" ht="12.75" customHeight="1">
      <c r="A680" s="77"/>
      <c r="B680" s="78"/>
      <c r="C680" s="78"/>
      <c r="D680" s="78"/>
      <c r="E680" s="37"/>
      <c r="F680" s="37"/>
      <c r="G680" s="78"/>
      <c r="H680" s="78"/>
      <c r="I680" s="78"/>
      <c r="J680" s="96"/>
      <c r="K680" s="96"/>
    </row>
    <row r="681" spans="1:11" ht="12.75" customHeight="1">
      <c r="A681" s="77"/>
      <c r="B681" s="78"/>
      <c r="C681" s="78"/>
      <c r="D681" s="78"/>
      <c r="E681" s="78"/>
      <c r="F681" s="78"/>
      <c r="G681" s="78"/>
      <c r="H681" s="78"/>
      <c r="I681" s="78"/>
      <c r="J681" s="96"/>
      <c r="K681" s="96"/>
    </row>
    <row r="682" spans="1:11" ht="12.75" customHeight="1">
      <c r="A682" s="612"/>
      <c r="B682" s="96"/>
      <c r="C682" s="96"/>
      <c r="D682" s="96"/>
      <c r="E682" s="96"/>
      <c r="F682" s="96"/>
      <c r="G682" s="98"/>
      <c r="H682" s="98"/>
      <c r="I682" s="98"/>
      <c r="J682" s="96"/>
      <c r="K682" s="96"/>
    </row>
    <row r="683" spans="1:11" ht="12.75" customHeight="1">
      <c r="A683" s="612"/>
      <c r="B683" s="96"/>
      <c r="C683" s="96"/>
      <c r="D683" s="96"/>
      <c r="E683" s="96"/>
      <c r="F683" s="96"/>
      <c r="G683" s="98"/>
      <c r="H683" s="98"/>
      <c r="I683" s="98"/>
      <c r="J683" s="96"/>
      <c r="K683" s="96"/>
    </row>
    <row r="684" spans="1:11" ht="12.75" customHeight="1">
      <c r="A684" s="612"/>
      <c r="B684" s="96"/>
      <c r="C684" s="96"/>
      <c r="D684" s="96"/>
      <c r="E684" s="96"/>
      <c r="F684" s="96"/>
      <c r="G684" s="98"/>
      <c r="H684" s="98"/>
      <c r="I684" s="98"/>
      <c r="J684" s="96"/>
      <c r="K684" s="96"/>
    </row>
    <row r="685" spans="1:11" ht="12.75" customHeight="1">
      <c r="A685" s="612"/>
      <c r="B685" s="96"/>
      <c r="C685" s="96"/>
      <c r="D685" s="96"/>
      <c r="E685" s="96"/>
      <c r="F685" s="96"/>
      <c r="G685" s="98"/>
      <c r="H685" s="98"/>
      <c r="I685" s="98"/>
      <c r="J685" s="96"/>
      <c r="K685" s="96"/>
    </row>
  </sheetData>
  <sheetProtection/>
  <mergeCells count="6">
    <mergeCell ref="B19:I19"/>
    <mergeCell ref="A22:A23"/>
    <mergeCell ref="B22:B23"/>
    <mergeCell ref="C22:F22"/>
    <mergeCell ref="G22:G23"/>
    <mergeCell ref="H22:I22"/>
  </mergeCells>
  <printOptions/>
  <pageMargins left="1.1811023622047245" right="0.15748031496062992" top="0.2755905511811024" bottom="0.35433070866141736" header="0.2362204724409449" footer="0.15748031496062992"/>
  <pageSetup fitToHeight="0" fitToWidth="1" horizontalDpi="600" verticalDpi="600" orientation="portrait" scale="68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630"/>
  <sheetViews>
    <sheetView view="pageBreakPreview" zoomScale="85" zoomScaleSheetLayoutView="85" workbookViewId="0" topLeftCell="A1">
      <selection activeCell="G10" sqref="G10"/>
    </sheetView>
  </sheetViews>
  <sheetFormatPr defaultColWidth="9.140625" defaultRowHeight="15"/>
  <cols>
    <col min="1" max="1" width="4.8515625" style="30" customWidth="1"/>
    <col min="2" max="2" width="47.8515625" style="31" customWidth="1"/>
    <col min="3" max="6" width="10.7109375" style="31" customWidth="1"/>
    <col min="7" max="7" width="21.28125" style="31" customWidth="1"/>
    <col min="8" max="16384" width="9.140625" style="31" customWidth="1"/>
  </cols>
  <sheetData>
    <row r="2" ht="15">
      <c r="G2" s="12" t="s">
        <v>226</v>
      </c>
    </row>
    <row r="3" ht="15">
      <c r="G3" s="12" t="s">
        <v>949</v>
      </c>
    </row>
    <row r="4" ht="15">
      <c r="G4" s="12" t="s">
        <v>950</v>
      </c>
    </row>
    <row r="5" ht="15">
      <c r="G5" s="12" t="s">
        <v>951</v>
      </c>
    </row>
    <row r="6" ht="15">
      <c r="G6" s="12" t="s">
        <v>950</v>
      </c>
    </row>
    <row r="7" ht="15">
      <c r="G7" s="12" t="s">
        <v>952</v>
      </c>
    </row>
    <row r="8" ht="15">
      <c r="G8" s="12" t="s">
        <v>953</v>
      </c>
    </row>
    <row r="9" ht="15">
      <c r="G9" s="12" t="s">
        <v>954</v>
      </c>
    </row>
    <row r="10" ht="15">
      <c r="G10" s="12" t="s">
        <v>1225</v>
      </c>
    </row>
    <row r="11" ht="9" customHeight="1">
      <c r="G11" s="12"/>
    </row>
    <row r="12" ht="15">
      <c r="G12" s="12" t="s">
        <v>227</v>
      </c>
    </row>
    <row r="13" ht="15">
      <c r="G13" s="12" t="s">
        <v>955</v>
      </c>
    </row>
    <row r="14" ht="15">
      <c r="G14" s="12" t="s">
        <v>950</v>
      </c>
    </row>
    <row r="15" ht="15">
      <c r="G15" s="12" t="s">
        <v>952</v>
      </c>
    </row>
    <row r="16" ht="15">
      <c r="G16" s="12" t="s">
        <v>953</v>
      </c>
    </row>
    <row r="17" ht="15">
      <c r="G17" s="12" t="s">
        <v>954</v>
      </c>
    </row>
    <row r="18" spans="1:9" ht="7.5" customHeight="1">
      <c r="A18" s="38"/>
      <c r="B18" s="39"/>
      <c r="C18" s="36"/>
      <c r="D18" s="36"/>
      <c r="E18" s="36"/>
      <c r="F18" s="36"/>
      <c r="G18" s="35"/>
      <c r="H18" s="37"/>
      <c r="I18" s="37"/>
    </row>
    <row r="19" spans="1:9" ht="42.75" customHeight="1">
      <c r="A19" s="714" t="s">
        <v>1219</v>
      </c>
      <c r="B19" s="714"/>
      <c r="C19" s="714"/>
      <c r="D19" s="714"/>
      <c r="E19" s="714"/>
      <c r="F19" s="714"/>
      <c r="G19" s="714"/>
      <c r="H19" s="37"/>
      <c r="I19" s="37"/>
    </row>
    <row r="20" spans="1:9" ht="15">
      <c r="A20" s="40"/>
      <c r="B20" s="2"/>
      <c r="C20" s="2"/>
      <c r="D20" s="2"/>
      <c r="E20" s="2"/>
      <c r="F20" s="2"/>
      <c r="G20" s="2"/>
      <c r="H20" s="37"/>
      <c r="I20" s="37"/>
    </row>
    <row r="21" spans="1:9" ht="15">
      <c r="A21" s="41"/>
      <c r="B21" s="37"/>
      <c r="C21" s="37"/>
      <c r="D21" s="37"/>
      <c r="E21" s="37"/>
      <c r="F21" s="37"/>
      <c r="G21" s="35" t="s">
        <v>961</v>
      </c>
      <c r="H21" s="37"/>
      <c r="I21" s="37"/>
    </row>
    <row r="22" spans="1:9" ht="15">
      <c r="A22" s="715"/>
      <c r="B22" s="717" t="s">
        <v>935</v>
      </c>
      <c r="C22" s="717" t="s">
        <v>936</v>
      </c>
      <c r="D22" s="717"/>
      <c r="E22" s="717"/>
      <c r="F22" s="717"/>
      <c r="G22" s="723" t="s">
        <v>937</v>
      </c>
      <c r="H22" s="37"/>
      <c r="I22" s="37"/>
    </row>
    <row r="23" spans="1:9" ht="45">
      <c r="A23" s="715"/>
      <c r="B23" s="717"/>
      <c r="C23" s="628" t="s">
        <v>939</v>
      </c>
      <c r="D23" s="628" t="s">
        <v>940</v>
      </c>
      <c r="E23" s="628" t="s">
        <v>941</v>
      </c>
      <c r="F23" s="628" t="s">
        <v>942</v>
      </c>
      <c r="G23" s="723"/>
      <c r="H23" s="37"/>
      <c r="I23" s="37"/>
    </row>
    <row r="24" spans="1:9" ht="15">
      <c r="A24" s="632">
        <v>1</v>
      </c>
      <c r="B24" s="518">
        <v>2</v>
      </c>
      <c r="C24" s="518">
        <v>3</v>
      </c>
      <c r="D24" s="518">
        <v>4</v>
      </c>
      <c r="E24" s="518">
        <v>5</v>
      </c>
      <c r="F24" s="518">
        <v>6</v>
      </c>
      <c r="G24" s="518">
        <v>7</v>
      </c>
      <c r="H24" s="37"/>
      <c r="I24" s="37"/>
    </row>
    <row r="25" spans="1:9" ht="43.5">
      <c r="A25" s="45">
        <v>1</v>
      </c>
      <c r="B25" s="46" t="s">
        <v>962</v>
      </c>
      <c r="C25" s="47">
        <v>900</v>
      </c>
      <c r="D25" s="48">
        <v>0</v>
      </c>
      <c r="E25" s="49">
        <v>0</v>
      </c>
      <c r="F25" s="47">
        <v>0</v>
      </c>
      <c r="G25" s="51">
        <v>432072.05092</v>
      </c>
      <c r="H25" s="37"/>
      <c r="I25" s="37"/>
    </row>
    <row r="26" spans="1:9" ht="45">
      <c r="A26" s="52"/>
      <c r="B26" s="53" t="s">
        <v>859</v>
      </c>
      <c r="C26" s="54">
        <v>900</v>
      </c>
      <c r="D26" s="55">
        <v>106</v>
      </c>
      <c r="E26" s="56">
        <v>0</v>
      </c>
      <c r="F26" s="54">
        <v>0</v>
      </c>
      <c r="G26" s="58">
        <v>20711.699</v>
      </c>
      <c r="H26" s="37"/>
      <c r="I26" s="37"/>
    </row>
    <row r="27" spans="1:9" ht="30">
      <c r="A27" s="52"/>
      <c r="B27" s="53" t="s">
        <v>969</v>
      </c>
      <c r="C27" s="54">
        <v>900</v>
      </c>
      <c r="D27" s="55">
        <v>106</v>
      </c>
      <c r="E27" s="56">
        <v>20000</v>
      </c>
      <c r="F27" s="54">
        <v>0</v>
      </c>
      <c r="G27" s="58">
        <v>20711.699</v>
      </c>
      <c r="H27" s="37"/>
      <c r="I27" s="37"/>
    </row>
    <row r="28" spans="1:9" ht="15">
      <c r="A28" s="52"/>
      <c r="B28" s="53" t="s">
        <v>970</v>
      </c>
      <c r="C28" s="54">
        <v>900</v>
      </c>
      <c r="D28" s="55">
        <v>106</v>
      </c>
      <c r="E28" s="56">
        <v>20400</v>
      </c>
      <c r="F28" s="54">
        <v>0</v>
      </c>
      <c r="G28" s="58">
        <v>20711.699</v>
      </c>
      <c r="H28" s="37"/>
      <c r="I28" s="37"/>
    </row>
    <row r="29" spans="1:7" ht="30">
      <c r="A29" s="52"/>
      <c r="B29" s="53" t="s">
        <v>972</v>
      </c>
      <c r="C29" s="54">
        <v>900</v>
      </c>
      <c r="D29" s="55">
        <v>106</v>
      </c>
      <c r="E29" s="56">
        <v>20400</v>
      </c>
      <c r="F29" s="54">
        <v>500</v>
      </c>
      <c r="G29" s="58">
        <v>20711.699</v>
      </c>
    </row>
    <row r="30" spans="1:7" ht="15">
      <c r="A30" s="52"/>
      <c r="B30" s="53" t="s">
        <v>860</v>
      </c>
      <c r="C30" s="54">
        <v>900</v>
      </c>
      <c r="D30" s="55">
        <v>111</v>
      </c>
      <c r="E30" s="56">
        <v>0</v>
      </c>
      <c r="F30" s="54">
        <v>0</v>
      </c>
      <c r="G30" s="58">
        <v>5437</v>
      </c>
    </row>
    <row r="31" spans="1:7" ht="15">
      <c r="A31" s="52"/>
      <c r="B31" s="53" t="s">
        <v>860</v>
      </c>
      <c r="C31" s="54">
        <v>900</v>
      </c>
      <c r="D31" s="55">
        <v>111</v>
      </c>
      <c r="E31" s="56">
        <v>700000</v>
      </c>
      <c r="F31" s="54">
        <v>0</v>
      </c>
      <c r="G31" s="58">
        <v>5437</v>
      </c>
    </row>
    <row r="32" spans="1:7" ht="15">
      <c r="A32" s="52"/>
      <c r="B32" s="53" t="s">
        <v>891</v>
      </c>
      <c r="C32" s="54">
        <v>900</v>
      </c>
      <c r="D32" s="55">
        <v>111</v>
      </c>
      <c r="E32" s="56">
        <v>700500</v>
      </c>
      <c r="F32" s="54">
        <v>0</v>
      </c>
      <c r="G32" s="58">
        <v>5437</v>
      </c>
    </row>
    <row r="33" spans="1:7" ht="15">
      <c r="A33" s="52"/>
      <c r="B33" s="53" t="s">
        <v>892</v>
      </c>
      <c r="C33" s="54">
        <v>900</v>
      </c>
      <c r="D33" s="55">
        <v>111</v>
      </c>
      <c r="E33" s="56">
        <v>700500</v>
      </c>
      <c r="F33" s="54">
        <v>13</v>
      </c>
      <c r="G33" s="58">
        <v>5437</v>
      </c>
    </row>
    <row r="34" spans="1:7" ht="15">
      <c r="A34" s="52"/>
      <c r="B34" s="53" t="s">
        <v>963</v>
      </c>
      <c r="C34" s="54">
        <v>900</v>
      </c>
      <c r="D34" s="55">
        <v>113</v>
      </c>
      <c r="E34" s="56">
        <v>0</v>
      </c>
      <c r="F34" s="54">
        <v>0</v>
      </c>
      <c r="G34" s="58">
        <v>10993</v>
      </c>
    </row>
    <row r="35" spans="1:7" ht="30">
      <c r="A35" s="52"/>
      <c r="B35" s="53" t="s">
        <v>964</v>
      </c>
      <c r="C35" s="54">
        <v>900</v>
      </c>
      <c r="D35" s="55">
        <v>113</v>
      </c>
      <c r="E35" s="56">
        <v>920000</v>
      </c>
      <c r="F35" s="54">
        <v>0</v>
      </c>
      <c r="G35" s="58">
        <v>10993</v>
      </c>
    </row>
    <row r="36" spans="1:7" ht="15">
      <c r="A36" s="52"/>
      <c r="B36" s="53" t="s">
        <v>965</v>
      </c>
      <c r="C36" s="54">
        <v>900</v>
      </c>
      <c r="D36" s="55">
        <v>113</v>
      </c>
      <c r="E36" s="56">
        <v>920300</v>
      </c>
      <c r="F36" s="54">
        <v>0</v>
      </c>
      <c r="G36" s="58">
        <v>10993</v>
      </c>
    </row>
    <row r="37" spans="1:7" ht="105">
      <c r="A37" s="52"/>
      <c r="B37" s="53" t="s">
        <v>1119</v>
      </c>
      <c r="C37" s="54">
        <v>900</v>
      </c>
      <c r="D37" s="55">
        <v>113</v>
      </c>
      <c r="E37" s="56">
        <v>920315</v>
      </c>
      <c r="F37" s="54">
        <v>0</v>
      </c>
      <c r="G37" s="58">
        <v>9923.746</v>
      </c>
    </row>
    <row r="38" spans="1:7" ht="15">
      <c r="A38" s="52"/>
      <c r="B38" s="53" t="s">
        <v>966</v>
      </c>
      <c r="C38" s="54">
        <v>900</v>
      </c>
      <c r="D38" s="55">
        <v>113</v>
      </c>
      <c r="E38" s="56">
        <v>920315</v>
      </c>
      <c r="F38" s="54">
        <v>18</v>
      </c>
      <c r="G38" s="58">
        <v>9923.746</v>
      </c>
    </row>
    <row r="39" spans="1:7" ht="103.5" customHeight="1">
      <c r="A39" s="52"/>
      <c r="B39" s="53" t="s">
        <v>92</v>
      </c>
      <c r="C39" s="54">
        <v>900</v>
      </c>
      <c r="D39" s="55">
        <v>113</v>
      </c>
      <c r="E39" s="56">
        <v>920316</v>
      </c>
      <c r="F39" s="54">
        <v>0</v>
      </c>
      <c r="G39" s="58">
        <v>1069.254</v>
      </c>
    </row>
    <row r="40" spans="1:7" ht="15">
      <c r="A40" s="52"/>
      <c r="B40" s="53" t="s">
        <v>966</v>
      </c>
      <c r="C40" s="54">
        <v>900</v>
      </c>
      <c r="D40" s="55">
        <v>113</v>
      </c>
      <c r="E40" s="56">
        <v>920316</v>
      </c>
      <c r="F40" s="54">
        <v>18</v>
      </c>
      <c r="G40" s="58">
        <v>1069.254</v>
      </c>
    </row>
    <row r="41" spans="1:7" ht="15">
      <c r="A41" s="52"/>
      <c r="B41" s="53" t="s">
        <v>867</v>
      </c>
      <c r="C41" s="54">
        <v>900</v>
      </c>
      <c r="D41" s="55">
        <v>502</v>
      </c>
      <c r="E41" s="56">
        <v>0</v>
      </c>
      <c r="F41" s="54">
        <v>0</v>
      </c>
      <c r="G41" s="58">
        <v>175536.35192</v>
      </c>
    </row>
    <row r="42" spans="1:7" ht="15">
      <c r="A42" s="52"/>
      <c r="B42" s="53" t="s">
        <v>893</v>
      </c>
      <c r="C42" s="54">
        <v>900</v>
      </c>
      <c r="D42" s="55">
        <v>502</v>
      </c>
      <c r="E42" s="56">
        <v>3510000</v>
      </c>
      <c r="F42" s="54">
        <v>0</v>
      </c>
      <c r="G42" s="58">
        <v>175536.35192</v>
      </c>
    </row>
    <row r="43" spans="1:7" ht="15">
      <c r="A43" s="52"/>
      <c r="B43" s="53" t="s">
        <v>893</v>
      </c>
      <c r="C43" s="54">
        <v>900</v>
      </c>
      <c r="D43" s="55">
        <v>502</v>
      </c>
      <c r="E43" s="56">
        <v>3510000</v>
      </c>
      <c r="F43" s="54">
        <v>0</v>
      </c>
      <c r="G43" s="58">
        <v>175536.35192</v>
      </c>
    </row>
    <row r="44" spans="1:7" ht="15">
      <c r="A44" s="52"/>
      <c r="B44" s="53" t="s">
        <v>894</v>
      </c>
      <c r="C44" s="54">
        <v>900</v>
      </c>
      <c r="D44" s="55">
        <v>502</v>
      </c>
      <c r="E44" s="56">
        <v>3510000</v>
      </c>
      <c r="F44" s="54">
        <v>6</v>
      </c>
      <c r="G44" s="58">
        <v>175536.35192</v>
      </c>
    </row>
    <row r="45" spans="1:7" ht="30">
      <c r="A45" s="52"/>
      <c r="B45" s="53" t="s">
        <v>895</v>
      </c>
      <c r="C45" s="54">
        <v>900</v>
      </c>
      <c r="D45" s="55">
        <v>1300</v>
      </c>
      <c r="E45" s="56">
        <v>0</v>
      </c>
      <c r="F45" s="54">
        <v>0</v>
      </c>
      <c r="G45" s="58">
        <v>219394</v>
      </c>
    </row>
    <row r="46" spans="1:7" ht="30">
      <c r="A46" s="52"/>
      <c r="B46" s="53" t="s">
        <v>896</v>
      </c>
      <c r="C46" s="54">
        <v>900</v>
      </c>
      <c r="D46" s="55">
        <v>1300</v>
      </c>
      <c r="E46" s="56">
        <v>650000</v>
      </c>
      <c r="F46" s="54">
        <v>0</v>
      </c>
      <c r="G46" s="58">
        <v>219394</v>
      </c>
    </row>
    <row r="47" spans="1:7" ht="15">
      <c r="A47" s="52"/>
      <c r="B47" s="53" t="s">
        <v>897</v>
      </c>
      <c r="C47" s="54">
        <v>900</v>
      </c>
      <c r="D47" s="55">
        <v>1300</v>
      </c>
      <c r="E47" s="56">
        <v>650300</v>
      </c>
      <c r="F47" s="54">
        <v>0</v>
      </c>
      <c r="G47" s="58">
        <v>219394</v>
      </c>
    </row>
    <row r="48" spans="1:7" ht="30">
      <c r="A48" s="52"/>
      <c r="B48" s="53" t="s">
        <v>898</v>
      </c>
      <c r="C48" s="54">
        <v>900</v>
      </c>
      <c r="D48" s="55">
        <v>1300</v>
      </c>
      <c r="E48" s="56">
        <v>650301</v>
      </c>
      <c r="F48" s="54">
        <v>0</v>
      </c>
      <c r="G48" s="58">
        <v>49100</v>
      </c>
    </row>
    <row r="49" spans="1:7" ht="15">
      <c r="A49" s="52"/>
      <c r="B49" s="53" t="s">
        <v>892</v>
      </c>
      <c r="C49" s="54">
        <v>900</v>
      </c>
      <c r="D49" s="55">
        <v>1300</v>
      </c>
      <c r="E49" s="56">
        <v>650301</v>
      </c>
      <c r="F49" s="54">
        <v>13</v>
      </c>
      <c r="G49" s="58">
        <v>49100</v>
      </c>
    </row>
    <row r="50" spans="1:7" ht="45">
      <c r="A50" s="52"/>
      <c r="B50" s="53" t="s">
        <v>899</v>
      </c>
      <c r="C50" s="54">
        <v>900</v>
      </c>
      <c r="D50" s="55">
        <v>1300</v>
      </c>
      <c r="E50" s="56">
        <v>650302</v>
      </c>
      <c r="F50" s="54">
        <v>0</v>
      </c>
      <c r="G50" s="58">
        <v>170294</v>
      </c>
    </row>
    <row r="51" spans="1:7" ht="15">
      <c r="A51" s="52"/>
      <c r="B51" s="53" t="s">
        <v>892</v>
      </c>
      <c r="C51" s="54">
        <v>900</v>
      </c>
      <c r="D51" s="55">
        <v>1300</v>
      </c>
      <c r="E51" s="56">
        <v>650302</v>
      </c>
      <c r="F51" s="54">
        <v>13</v>
      </c>
      <c r="G51" s="58">
        <v>170294</v>
      </c>
    </row>
    <row r="52" spans="1:7" ht="29.25">
      <c r="A52" s="59">
        <v>2</v>
      </c>
      <c r="B52" s="60" t="s">
        <v>900</v>
      </c>
      <c r="C52" s="61">
        <v>901</v>
      </c>
      <c r="D52" s="62">
        <v>0</v>
      </c>
      <c r="E52" s="63">
        <v>0</v>
      </c>
      <c r="F52" s="61">
        <v>0</v>
      </c>
      <c r="G52" s="65">
        <v>29275.914</v>
      </c>
    </row>
    <row r="53" spans="1:7" ht="60">
      <c r="A53" s="52"/>
      <c r="B53" s="53" t="s">
        <v>858</v>
      </c>
      <c r="C53" s="54">
        <v>901</v>
      </c>
      <c r="D53" s="55">
        <v>103</v>
      </c>
      <c r="E53" s="56">
        <v>0</v>
      </c>
      <c r="F53" s="54">
        <v>0</v>
      </c>
      <c r="G53" s="58">
        <v>28335.914</v>
      </c>
    </row>
    <row r="54" spans="1:7" ht="30">
      <c r="A54" s="52"/>
      <c r="B54" s="53" t="s">
        <v>969</v>
      </c>
      <c r="C54" s="54">
        <v>901</v>
      </c>
      <c r="D54" s="55">
        <v>103</v>
      </c>
      <c r="E54" s="56">
        <v>20000</v>
      </c>
      <c r="F54" s="54">
        <v>0</v>
      </c>
      <c r="G54" s="58">
        <v>28335.914</v>
      </c>
    </row>
    <row r="55" spans="1:7" ht="15">
      <c r="A55" s="52"/>
      <c r="B55" s="53" t="s">
        <v>970</v>
      </c>
      <c r="C55" s="54">
        <v>901</v>
      </c>
      <c r="D55" s="55">
        <v>103</v>
      </c>
      <c r="E55" s="56">
        <v>20400</v>
      </c>
      <c r="F55" s="54">
        <v>0</v>
      </c>
      <c r="G55" s="58">
        <v>21275.794</v>
      </c>
    </row>
    <row r="56" spans="1:7" ht="30">
      <c r="A56" s="52"/>
      <c r="B56" s="53" t="s">
        <v>972</v>
      </c>
      <c r="C56" s="54">
        <v>901</v>
      </c>
      <c r="D56" s="55">
        <v>103</v>
      </c>
      <c r="E56" s="56">
        <v>20400</v>
      </c>
      <c r="F56" s="54">
        <v>500</v>
      </c>
      <c r="G56" s="58">
        <v>21275.794</v>
      </c>
    </row>
    <row r="57" spans="1:7" ht="30">
      <c r="A57" s="52"/>
      <c r="B57" s="53" t="s">
        <v>901</v>
      </c>
      <c r="C57" s="54">
        <v>901</v>
      </c>
      <c r="D57" s="55">
        <v>103</v>
      </c>
      <c r="E57" s="56">
        <v>21100</v>
      </c>
      <c r="F57" s="54">
        <v>0</v>
      </c>
      <c r="G57" s="58">
        <v>2740.732</v>
      </c>
    </row>
    <row r="58" spans="1:7" ht="30">
      <c r="A58" s="52"/>
      <c r="B58" s="53" t="s">
        <v>972</v>
      </c>
      <c r="C58" s="54">
        <v>901</v>
      </c>
      <c r="D58" s="55">
        <v>103</v>
      </c>
      <c r="E58" s="56">
        <v>21100</v>
      </c>
      <c r="F58" s="54">
        <v>500</v>
      </c>
      <c r="G58" s="58">
        <v>2740.732</v>
      </c>
    </row>
    <row r="59" spans="1:7" ht="30">
      <c r="A59" s="52"/>
      <c r="B59" s="53" t="s">
        <v>902</v>
      </c>
      <c r="C59" s="54">
        <v>901</v>
      </c>
      <c r="D59" s="55">
        <v>103</v>
      </c>
      <c r="E59" s="56">
        <v>21200</v>
      </c>
      <c r="F59" s="54">
        <v>0</v>
      </c>
      <c r="G59" s="58">
        <v>4319.388</v>
      </c>
    </row>
    <row r="60" spans="1:7" ht="30">
      <c r="A60" s="52"/>
      <c r="B60" s="53" t="s">
        <v>972</v>
      </c>
      <c r="C60" s="54">
        <v>901</v>
      </c>
      <c r="D60" s="55">
        <v>103</v>
      </c>
      <c r="E60" s="56">
        <v>21200</v>
      </c>
      <c r="F60" s="54">
        <v>500</v>
      </c>
      <c r="G60" s="58">
        <v>4319.388</v>
      </c>
    </row>
    <row r="61" spans="1:7" ht="15">
      <c r="A61" s="52"/>
      <c r="B61" s="53" t="s">
        <v>963</v>
      </c>
      <c r="C61" s="54">
        <v>901</v>
      </c>
      <c r="D61" s="55">
        <v>113</v>
      </c>
      <c r="E61" s="56">
        <v>0</v>
      </c>
      <c r="F61" s="54">
        <v>0</v>
      </c>
      <c r="G61" s="58">
        <v>940</v>
      </c>
    </row>
    <row r="62" spans="1:7" ht="30">
      <c r="A62" s="52"/>
      <c r="B62" s="53" t="s">
        <v>964</v>
      </c>
      <c r="C62" s="54">
        <v>901</v>
      </c>
      <c r="D62" s="55">
        <v>113</v>
      </c>
      <c r="E62" s="56">
        <v>920000</v>
      </c>
      <c r="F62" s="54">
        <v>0</v>
      </c>
      <c r="G62" s="58">
        <v>940</v>
      </c>
    </row>
    <row r="63" spans="1:7" ht="15">
      <c r="A63" s="52"/>
      <c r="B63" s="53" t="s">
        <v>965</v>
      </c>
      <c r="C63" s="54">
        <v>901</v>
      </c>
      <c r="D63" s="55">
        <v>113</v>
      </c>
      <c r="E63" s="56">
        <v>920300</v>
      </c>
      <c r="F63" s="54">
        <v>0</v>
      </c>
      <c r="G63" s="58">
        <v>940</v>
      </c>
    </row>
    <row r="64" spans="1:7" ht="30">
      <c r="A64" s="52"/>
      <c r="B64" s="53" t="s">
        <v>972</v>
      </c>
      <c r="C64" s="54">
        <v>901</v>
      </c>
      <c r="D64" s="55">
        <v>113</v>
      </c>
      <c r="E64" s="56">
        <v>920300</v>
      </c>
      <c r="F64" s="54">
        <v>500</v>
      </c>
      <c r="G64" s="58">
        <v>940</v>
      </c>
    </row>
    <row r="65" spans="1:7" ht="29.25">
      <c r="A65" s="59">
        <v>3</v>
      </c>
      <c r="B65" s="60" t="s">
        <v>903</v>
      </c>
      <c r="C65" s="61">
        <v>902</v>
      </c>
      <c r="D65" s="62">
        <v>0</v>
      </c>
      <c r="E65" s="63">
        <v>0</v>
      </c>
      <c r="F65" s="61">
        <v>0</v>
      </c>
      <c r="G65" s="65">
        <v>17235.887</v>
      </c>
    </row>
    <row r="66" spans="1:7" ht="45">
      <c r="A66" s="52"/>
      <c r="B66" s="53" t="s">
        <v>859</v>
      </c>
      <c r="C66" s="54">
        <v>902</v>
      </c>
      <c r="D66" s="55">
        <v>106</v>
      </c>
      <c r="E66" s="56">
        <v>0</v>
      </c>
      <c r="F66" s="54">
        <v>0</v>
      </c>
      <c r="G66" s="58">
        <v>17235.887</v>
      </c>
    </row>
    <row r="67" spans="1:7" ht="30">
      <c r="A67" s="52"/>
      <c r="B67" s="53" t="s">
        <v>969</v>
      </c>
      <c r="C67" s="54">
        <v>902</v>
      </c>
      <c r="D67" s="55">
        <v>106</v>
      </c>
      <c r="E67" s="56">
        <v>20000</v>
      </c>
      <c r="F67" s="54">
        <v>0</v>
      </c>
      <c r="G67" s="58">
        <v>17235.887</v>
      </c>
    </row>
    <row r="68" spans="1:7" ht="15">
      <c r="A68" s="52"/>
      <c r="B68" s="53" t="s">
        <v>970</v>
      </c>
      <c r="C68" s="54">
        <v>902</v>
      </c>
      <c r="D68" s="55">
        <v>106</v>
      </c>
      <c r="E68" s="56">
        <v>20400</v>
      </c>
      <c r="F68" s="54">
        <v>0</v>
      </c>
      <c r="G68" s="58">
        <v>15300.068</v>
      </c>
    </row>
    <row r="69" spans="1:7" ht="30">
      <c r="A69" s="52"/>
      <c r="B69" s="53" t="s">
        <v>972</v>
      </c>
      <c r="C69" s="54">
        <v>902</v>
      </c>
      <c r="D69" s="55">
        <v>106</v>
      </c>
      <c r="E69" s="56">
        <v>20400</v>
      </c>
      <c r="F69" s="54">
        <v>500</v>
      </c>
      <c r="G69" s="58">
        <v>15300.068</v>
      </c>
    </row>
    <row r="70" spans="1:7" ht="30">
      <c r="A70" s="52"/>
      <c r="B70" s="53" t="s">
        <v>904</v>
      </c>
      <c r="C70" s="54">
        <v>902</v>
      </c>
      <c r="D70" s="55">
        <v>106</v>
      </c>
      <c r="E70" s="56">
        <v>22500</v>
      </c>
      <c r="F70" s="54">
        <v>0</v>
      </c>
      <c r="G70" s="58">
        <v>1935.819</v>
      </c>
    </row>
    <row r="71" spans="1:7" ht="30">
      <c r="A71" s="52"/>
      <c r="B71" s="53" t="s">
        <v>972</v>
      </c>
      <c r="C71" s="54">
        <v>902</v>
      </c>
      <c r="D71" s="55">
        <v>106</v>
      </c>
      <c r="E71" s="56">
        <v>22500</v>
      </c>
      <c r="F71" s="54">
        <v>500</v>
      </c>
      <c r="G71" s="58">
        <v>1935.819</v>
      </c>
    </row>
    <row r="72" spans="1:7" ht="29.25">
      <c r="A72" s="59">
        <v>4</v>
      </c>
      <c r="B72" s="60" t="s">
        <v>967</v>
      </c>
      <c r="C72" s="61">
        <v>903</v>
      </c>
      <c r="D72" s="62">
        <v>0</v>
      </c>
      <c r="E72" s="63">
        <v>0</v>
      </c>
      <c r="F72" s="61">
        <v>0</v>
      </c>
      <c r="G72" s="65">
        <v>59816.49705</v>
      </c>
    </row>
    <row r="73" spans="1:7" ht="45">
      <c r="A73" s="52"/>
      <c r="B73" s="53" t="s">
        <v>857</v>
      </c>
      <c r="C73" s="54">
        <v>903</v>
      </c>
      <c r="D73" s="55">
        <v>102</v>
      </c>
      <c r="E73" s="56">
        <v>0</v>
      </c>
      <c r="F73" s="54">
        <v>0</v>
      </c>
      <c r="G73" s="58">
        <v>3413.046</v>
      </c>
    </row>
    <row r="74" spans="1:7" ht="30">
      <c r="A74" s="52"/>
      <c r="B74" s="53" t="s">
        <v>969</v>
      </c>
      <c r="C74" s="54">
        <v>903</v>
      </c>
      <c r="D74" s="55">
        <v>102</v>
      </c>
      <c r="E74" s="56">
        <v>20000</v>
      </c>
      <c r="F74" s="54">
        <v>0</v>
      </c>
      <c r="G74" s="58">
        <v>3413.046</v>
      </c>
    </row>
    <row r="75" spans="1:7" ht="15">
      <c r="A75" s="52"/>
      <c r="B75" s="53" t="s">
        <v>908</v>
      </c>
      <c r="C75" s="54">
        <v>903</v>
      </c>
      <c r="D75" s="55">
        <v>102</v>
      </c>
      <c r="E75" s="56">
        <v>20300</v>
      </c>
      <c r="F75" s="54">
        <v>0</v>
      </c>
      <c r="G75" s="58">
        <v>3413.046</v>
      </c>
    </row>
    <row r="76" spans="1:7" ht="30">
      <c r="A76" s="52"/>
      <c r="B76" s="53" t="s">
        <v>972</v>
      </c>
      <c r="C76" s="54">
        <v>903</v>
      </c>
      <c r="D76" s="55">
        <v>102</v>
      </c>
      <c r="E76" s="56">
        <v>20300</v>
      </c>
      <c r="F76" s="54">
        <v>500</v>
      </c>
      <c r="G76" s="58">
        <v>3413.046</v>
      </c>
    </row>
    <row r="77" spans="1:7" ht="60">
      <c r="A77" s="52"/>
      <c r="B77" s="53" t="s">
        <v>968</v>
      </c>
      <c r="C77" s="54">
        <v>903</v>
      </c>
      <c r="D77" s="55">
        <v>104</v>
      </c>
      <c r="E77" s="56">
        <v>0</v>
      </c>
      <c r="F77" s="54">
        <v>0</v>
      </c>
      <c r="G77" s="58">
        <v>49192.354</v>
      </c>
    </row>
    <row r="78" spans="1:7" ht="30">
      <c r="A78" s="52"/>
      <c r="B78" s="53" t="s">
        <v>969</v>
      </c>
      <c r="C78" s="54">
        <v>903</v>
      </c>
      <c r="D78" s="55">
        <v>104</v>
      </c>
      <c r="E78" s="56">
        <v>20000</v>
      </c>
      <c r="F78" s="54">
        <v>0</v>
      </c>
      <c r="G78" s="58">
        <v>49192.354</v>
      </c>
    </row>
    <row r="79" spans="1:7" ht="15">
      <c r="A79" s="52"/>
      <c r="B79" s="53" t="s">
        <v>970</v>
      </c>
      <c r="C79" s="54">
        <v>903</v>
      </c>
      <c r="D79" s="55">
        <v>104</v>
      </c>
      <c r="E79" s="56">
        <v>20400</v>
      </c>
      <c r="F79" s="54">
        <v>0</v>
      </c>
      <c r="G79" s="58">
        <v>49192.354</v>
      </c>
    </row>
    <row r="80" spans="1:7" ht="30">
      <c r="A80" s="52"/>
      <c r="B80" s="53" t="s">
        <v>972</v>
      </c>
      <c r="C80" s="54">
        <v>903</v>
      </c>
      <c r="D80" s="55">
        <v>104</v>
      </c>
      <c r="E80" s="56">
        <v>20400</v>
      </c>
      <c r="F80" s="54">
        <v>500</v>
      </c>
      <c r="G80" s="58">
        <v>47986.954</v>
      </c>
    </row>
    <row r="81" spans="1:7" ht="60">
      <c r="A81" s="52"/>
      <c r="B81" s="53" t="s">
        <v>971</v>
      </c>
      <c r="C81" s="54">
        <v>903</v>
      </c>
      <c r="D81" s="55">
        <v>104</v>
      </c>
      <c r="E81" s="56">
        <v>20402</v>
      </c>
      <c r="F81" s="54">
        <v>0</v>
      </c>
      <c r="G81" s="58">
        <v>1205.4</v>
      </c>
    </row>
    <row r="82" spans="1:7" ht="30">
      <c r="A82" s="52"/>
      <c r="B82" s="53" t="s">
        <v>972</v>
      </c>
      <c r="C82" s="54">
        <v>903</v>
      </c>
      <c r="D82" s="55">
        <v>104</v>
      </c>
      <c r="E82" s="56">
        <v>20402</v>
      </c>
      <c r="F82" s="54">
        <v>500</v>
      </c>
      <c r="G82" s="58">
        <v>1205.4</v>
      </c>
    </row>
    <row r="83" spans="1:7" ht="15">
      <c r="A83" s="52"/>
      <c r="B83" s="53" t="s">
        <v>963</v>
      </c>
      <c r="C83" s="54">
        <v>903</v>
      </c>
      <c r="D83" s="55">
        <v>113</v>
      </c>
      <c r="E83" s="56">
        <v>0</v>
      </c>
      <c r="F83" s="54">
        <v>0</v>
      </c>
      <c r="G83" s="58">
        <v>74.53705000000001</v>
      </c>
    </row>
    <row r="84" spans="1:7" ht="30">
      <c r="A84" s="52"/>
      <c r="B84" s="53" t="s">
        <v>964</v>
      </c>
      <c r="C84" s="54">
        <v>903</v>
      </c>
      <c r="D84" s="55">
        <v>113</v>
      </c>
      <c r="E84" s="56">
        <v>920000</v>
      </c>
      <c r="F84" s="54">
        <v>0</v>
      </c>
      <c r="G84" s="58">
        <v>74.53705000000001</v>
      </c>
    </row>
    <row r="85" spans="1:7" ht="15">
      <c r="A85" s="52"/>
      <c r="B85" s="53" t="s">
        <v>965</v>
      </c>
      <c r="C85" s="54">
        <v>903</v>
      </c>
      <c r="D85" s="55">
        <v>113</v>
      </c>
      <c r="E85" s="56">
        <v>920300</v>
      </c>
      <c r="F85" s="54">
        <v>0</v>
      </c>
      <c r="G85" s="58">
        <v>74.53705000000001</v>
      </c>
    </row>
    <row r="86" spans="1:7" ht="30">
      <c r="A86" s="52"/>
      <c r="B86" s="53" t="s">
        <v>972</v>
      </c>
      <c r="C86" s="54">
        <v>903</v>
      </c>
      <c r="D86" s="55">
        <v>113</v>
      </c>
      <c r="E86" s="56">
        <v>920300</v>
      </c>
      <c r="F86" s="54">
        <v>500</v>
      </c>
      <c r="G86" s="58">
        <v>74.53705000000001</v>
      </c>
    </row>
    <row r="87" spans="1:7" ht="45">
      <c r="A87" s="52"/>
      <c r="B87" s="53" t="s">
        <v>862</v>
      </c>
      <c r="C87" s="54">
        <v>903</v>
      </c>
      <c r="D87" s="55">
        <v>309</v>
      </c>
      <c r="E87" s="56">
        <v>0</v>
      </c>
      <c r="F87" s="54">
        <v>0</v>
      </c>
      <c r="G87" s="58">
        <v>141</v>
      </c>
    </row>
    <row r="88" spans="1:7" ht="45">
      <c r="A88" s="52"/>
      <c r="B88" s="53" t="s">
        <v>909</v>
      </c>
      <c r="C88" s="54">
        <v>903</v>
      </c>
      <c r="D88" s="55">
        <v>309</v>
      </c>
      <c r="E88" s="56">
        <v>2180000</v>
      </c>
      <c r="F88" s="54">
        <v>0</v>
      </c>
      <c r="G88" s="58">
        <v>141</v>
      </c>
    </row>
    <row r="89" spans="1:7" ht="45">
      <c r="A89" s="52"/>
      <c r="B89" s="53" t="s">
        <v>910</v>
      </c>
      <c r="C89" s="54">
        <v>903</v>
      </c>
      <c r="D89" s="55">
        <v>309</v>
      </c>
      <c r="E89" s="56">
        <v>2180100</v>
      </c>
      <c r="F89" s="54">
        <v>0</v>
      </c>
      <c r="G89" s="58">
        <v>141</v>
      </c>
    </row>
    <row r="90" spans="1:7" ht="45">
      <c r="A90" s="52"/>
      <c r="B90" s="53" t="s">
        <v>89</v>
      </c>
      <c r="C90" s="54">
        <v>903</v>
      </c>
      <c r="D90" s="55">
        <v>309</v>
      </c>
      <c r="E90" s="56">
        <v>2180101</v>
      </c>
      <c r="F90" s="54">
        <v>0</v>
      </c>
      <c r="G90" s="58">
        <v>141</v>
      </c>
    </row>
    <row r="91" spans="1:7" ht="30">
      <c r="A91" s="52"/>
      <c r="B91" s="53" t="s">
        <v>972</v>
      </c>
      <c r="C91" s="54">
        <v>903</v>
      </c>
      <c r="D91" s="55">
        <v>309</v>
      </c>
      <c r="E91" s="56">
        <v>2180101</v>
      </c>
      <c r="F91" s="54">
        <v>500</v>
      </c>
      <c r="G91" s="58">
        <v>141</v>
      </c>
    </row>
    <row r="92" spans="1:7" ht="30">
      <c r="A92" s="52"/>
      <c r="B92" s="53" t="s">
        <v>863</v>
      </c>
      <c r="C92" s="54">
        <v>903</v>
      </c>
      <c r="D92" s="55">
        <v>314</v>
      </c>
      <c r="E92" s="56">
        <v>0</v>
      </c>
      <c r="F92" s="54">
        <v>0</v>
      </c>
      <c r="G92" s="58">
        <v>6995.56</v>
      </c>
    </row>
    <row r="93" spans="1:7" ht="15">
      <c r="A93" s="52"/>
      <c r="B93" s="53" t="s">
        <v>911</v>
      </c>
      <c r="C93" s="54">
        <v>903</v>
      </c>
      <c r="D93" s="55">
        <v>314</v>
      </c>
      <c r="E93" s="56">
        <v>7950000</v>
      </c>
      <c r="F93" s="54">
        <v>0</v>
      </c>
      <c r="G93" s="58">
        <v>6995.56</v>
      </c>
    </row>
    <row r="94" spans="1:7" ht="15">
      <c r="A94" s="52"/>
      <c r="B94" s="53" t="s">
        <v>911</v>
      </c>
      <c r="C94" s="54">
        <v>903</v>
      </c>
      <c r="D94" s="55">
        <v>314</v>
      </c>
      <c r="E94" s="56">
        <v>7950000</v>
      </c>
      <c r="F94" s="54">
        <v>0</v>
      </c>
      <c r="G94" s="58">
        <v>6995.56</v>
      </c>
    </row>
    <row r="95" spans="1:7" ht="105">
      <c r="A95" s="52"/>
      <c r="B95" s="53" t="s">
        <v>93</v>
      </c>
      <c r="C95" s="54">
        <v>903</v>
      </c>
      <c r="D95" s="55">
        <v>314</v>
      </c>
      <c r="E95" s="56">
        <v>7950002</v>
      </c>
      <c r="F95" s="54">
        <v>0</v>
      </c>
      <c r="G95" s="58">
        <v>6995.56</v>
      </c>
    </row>
    <row r="96" spans="1:7" ht="30">
      <c r="A96" s="52"/>
      <c r="B96" s="53" t="s">
        <v>972</v>
      </c>
      <c r="C96" s="54">
        <v>903</v>
      </c>
      <c r="D96" s="55">
        <v>314</v>
      </c>
      <c r="E96" s="56">
        <v>7950002</v>
      </c>
      <c r="F96" s="54">
        <v>500</v>
      </c>
      <c r="G96" s="58">
        <v>6995.56</v>
      </c>
    </row>
    <row r="97" spans="1:7" ht="29.25">
      <c r="A97" s="59">
        <v>5</v>
      </c>
      <c r="B97" s="60" t="s">
        <v>1156</v>
      </c>
      <c r="C97" s="61">
        <v>904</v>
      </c>
      <c r="D97" s="62">
        <v>0</v>
      </c>
      <c r="E97" s="63">
        <v>0</v>
      </c>
      <c r="F97" s="61">
        <v>0</v>
      </c>
      <c r="G97" s="65">
        <v>221561.48034</v>
      </c>
    </row>
    <row r="98" spans="1:7" ht="60">
      <c r="A98" s="52"/>
      <c r="B98" s="53" t="s">
        <v>968</v>
      </c>
      <c r="C98" s="54">
        <v>904</v>
      </c>
      <c r="D98" s="55">
        <v>104</v>
      </c>
      <c r="E98" s="56">
        <v>0</v>
      </c>
      <c r="F98" s="54">
        <v>0</v>
      </c>
      <c r="G98" s="58">
        <v>62187</v>
      </c>
    </row>
    <row r="99" spans="1:7" ht="30">
      <c r="A99" s="52"/>
      <c r="B99" s="53" t="s">
        <v>969</v>
      </c>
      <c r="C99" s="54">
        <v>904</v>
      </c>
      <c r="D99" s="55">
        <v>104</v>
      </c>
      <c r="E99" s="56">
        <v>20000</v>
      </c>
      <c r="F99" s="54">
        <v>0</v>
      </c>
      <c r="G99" s="58">
        <v>62187</v>
      </c>
    </row>
    <row r="100" spans="1:7" ht="15">
      <c r="A100" s="52"/>
      <c r="B100" s="53" t="s">
        <v>970</v>
      </c>
      <c r="C100" s="54">
        <v>904</v>
      </c>
      <c r="D100" s="55">
        <v>104</v>
      </c>
      <c r="E100" s="56">
        <v>20400</v>
      </c>
      <c r="F100" s="54">
        <v>0</v>
      </c>
      <c r="G100" s="58">
        <v>62187</v>
      </c>
    </row>
    <row r="101" spans="1:7" ht="30">
      <c r="A101" s="52"/>
      <c r="B101" s="53" t="s">
        <v>972</v>
      </c>
      <c r="C101" s="54">
        <v>904</v>
      </c>
      <c r="D101" s="55">
        <v>104</v>
      </c>
      <c r="E101" s="56">
        <v>20400</v>
      </c>
      <c r="F101" s="54">
        <v>500</v>
      </c>
      <c r="G101" s="58">
        <v>62187</v>
      </c>
    </row>
    <row r="102" spans="1:7" ht="15">
      <c r="A102" s="52"/>
      <c r="B102" s="53" t="s">
        <v>963</v>
      </c>
      <c r="C102" s="54">
        <v>904</v>
      </c>
      <c r="D102" s="55">
        <v>113</v>
      </c>
      <c r="E102" s="56">
        <v>0</v>
      </c>
      <c r="F102" s="54">
        <v>0</v>
      </c>
      <c r="G102" s="58">
        <v>126980.6595</v>
      </c>
    </row>
    <row r="103" spans="1:7" ht="29.25" customHeight="1">
      <c r="A103" s="52"/>
      <c r="B103" s="53" t="s">
        <v>964</v>
      </c>
      <c r="C103" s="54">
        <v>904</v>
      </c>
      <c r="D103" s="55">
        <v>113</v>
      </c>
      <c r="E103" s="56">
        <v>920000</v>
      </c>
      <c r="F103" s="54">
        <v>0</v>
      </c>
      <c r="G103" s="58">
        <v>2017.769</v>
      </c>
    </row>
    <row r="104" spans="1:7" ht="15">
      <c r="A104" s="52"/>
      <c r="B104" s="53" t="s">
        <v>965</v>
      </c>
      <c r="C104" s="54">
        <v>904</v>
      </c>
      <c r="D104" s="55">
        <v>113</v>
      </c>
      <c r="E104" s="56">
        <v>920300</v>
      </c>
      <c r="F104" s="54">
        <v>0</v>
      </c>
      <c r="G104" s="58">
        <v>2017.769</v>
      </c>
    </row>
    <row r="105" spans="1:7" ht="30">
      <c r="A105" s="52"/>
      <c r="B105" s="53" t="s">
        <v>972</v>
      </c>
      <c r="C105" s="54">
        <v>904</v>
      </c>
      <c r="D105" s="55">
        <v>113</v>
      </c>
      <c r="E105" s="56">
        <v>920300</v>
      </c>
      <c r="F105" s="54">
        <v>500</v>
      </c>
      <c r="G105" s="58">
        <v>2017.769</v>
      </c>
    </row>
    <row r="106" spans="1:7" ht="30">
      <c r="A106" s="52"/>
      <c r="B106" s="53" t="s">
        <v>912</v>
      </c>
      <c r="C106" s="54">
        <v>904</v>
      </c>
      <c r="D106" s="55">
        <v>113</v>
      </c>
      <c r="E106" s="56">
        <v>930000</v>
      </c>
      <c r="F106" s="54">
        <v>0</v>
      </c>
      <c r="G106" s="58">
        <v>92209.8415</v>
      </c>
    </row>
    <row r="107" spans="1:7" ht="30">
      <c r="A107" s="52"/>
      <c r="B107" s="53" t="s">
        <v>1033</v>
      </c>
      <c r="C107" s="54">
        <v>904</v>
      </c>
      <c r="D107" s="55">
        <v>113</v>
      </c>
      <c r="E107" s="56">
        <v>939900</v>
      </c>
      <c r="F107" s="54">
        <v>0</v>
      </c>
      <c r="G107" s="58">
        <v>92209.8415</v>
      </c>
    </row>
    <row r="108" spans="1:7" ht="30">
      <c r="A108" s="52"/>
      <c r="B108" s="53" t="s">
        <v>913</v>
      </c>
      <c r="C108" s="54">
        <v>904</v>
      </c>
      <c r="D108" s="55">
        <v>113</v>
      </c>
      <c r="E108" s="56">
        <v>939906</v>
      </c>
      <c r="F108" s="54">
        <v>0</v>
      </c>
      <c r="G108" s="58">
        <v>71325.356</v>
      </c>
    </row>
    <row r="109" spans="1:7" ht="15">
      <c r="A109" s="52"/>
      <c r="B109" s="53" t="s">
        <v>1034</v>
      </c>
      <c r="C109" s="54">
        <v>904</v>
      </c>
      <c r="D109" s="55">
        <v>113</v>
      </c>
      <c r="E109" s="56">
        <v>939906</v>
      </c>
      <c r="F109" s="54">
        <v>1</v>
      </c>
      <c r="G109" s="58">
        <v>71325.356</v>
      </c>
    </row>
    <row r="110" spans="1:7" ht="30">
      <c r="A110" s="52"/>
      <c r="B110" s="53" t="s">
        <v>914</v>
      </c>
      <c r="C110" s="54">
        <v>904</v>
      </c>
      <c r="D110" s="55">
        <v>113</v>
      </c>
      <c r="E110" s="56">
        <v>939915</v>
      </c>
      <c r="F110" s="54">
        <v>0</v>
      </c>
      <c r="G110" s="58">
        <v>20884.4855</v>
      </c>
    </row>
    <row r="111" spans="1:7" ht="15">
      <c r="A111" s="52"/>
      <c r="B111" s="53" t="s">
        <v>1034</v>
      </c>
      <c r="C111" s="54">
        <v>904</v>
      </c>
      <c r="D111" s="55">
        <v>113</v>
      </c>
      <c r="E111" s="56">
        <v>939915</v>
      </c>
      <c r="F111" s="54">
        <v>1</v>
      </c>
      <c r="G111" s="58">
        <v>20884.4855</v>
      </c>
    </row>
    <row r="112" spans="1:7" ht="30">
      <c r="A112" s="52"/>
      <c r="B112" s="53" t="s">
        <v>915</v>
      </c>
      <c r="C112" s="54">
        <v>904</v>
      </c>
      <c r="D112" s="55">
        <v>113</v>
      </c>
      <c r="E112" s="56">
        <v>4400000</v>
      </c>
      <c r="F112" s="54">
        <v>0</v>
      </c>
      <c r="G112" s="58">
        <v>7468.049</v>
      </c>
    </row>
    <row r="113" spans="1:7" ht="30">
      <c r="A113" s="52"/>
      <c r="B113" s="53" t="s">
        <v>1033</v>
      </c>
      <c r="C113" s="54">
        <v>904</v>
      </c>
      <c r="D113" s="55">
        <v>113</v>
      </c>
      <c r="E113" s="56">
        <v>4409900</v>
      </c>
      <c r="F113" s="54">
        <v>0</v>
      </c>
      <c r="G113" s="58">
        <v>7468.049</v>
      </c>
    </row>
    <row r="114" spans="1:7" ht="30">
      <c r="A114" s="52"/>
      <c r="B114" s="53" t="s">
        <v>916</v>
      </c>
      <c r="C114" s="54">
        <v>904</v>
      </c>
      <c r="D114" s="55">
        <v>113</v>
      </c>
      <c r="E114" s="56">
        <v>4409918</v>
      </c>
      <c r="F114" s="54">
        <v>0</v>
      </c>
      <c r="G114" s="58">
        <v>7468.049</v>
      </c>
    </row>
    <row r="115" spans="1:7" ht="15">
      <c r="A115" s="52"/>
      <c r="B115" s="53" t="s">
        <v>1034</v>
      </c>
      <c r="C115" s="54">
        <v>904</v>
      </c>
      <c r="D115" s="55">
        <v>113</v>
      </c>
      <c r="E115" s="56">
        <v>4409918</v>
      </c>
      <c r="F115" s="54">
        <v>1</v>
      </c>
      <c r="G115" s="58">
        <v>7468.049</v>
      </c>
    </row>
    <row r="116" spans="1:7" ht="15">
      <c r="A116" s="52"/>
      <c r="B116" s="53" t="s">
        <v>911</v>
      </c>
      <c r="C116" s="54">
        <v>904</v>
      </c>
      <c r="D116" s="55">
        <v>113</v>
      </c>
      <c r="E116" s="56">
        <v>7950000</v>
      </c>
      <c r="F116" s="54">
        <v>0</v>
      </c>
      <c r="G116" s="58">
        <v>25285</v>
      </c>
    </row>
    <row r="117" spans="1:7" ht="15">
      <c r="A117" s="52"/>
      <c r="B117" s="53" t="s">
        <v>911</v>
      </c>
      <c r="C117" s="54">
        <v>904</v>
      </c>
      <c r="D117" s="55">
        <v>113</v>
      </c>
      <c r="E117" s="56">
        <v>7950000</v>
      </c>
      <c r="F117" s="54">
        <v>0</v>
      </c>
      <c r="G117" s="58">
        <v>25285</v>
      </c>
    </row>
    <row r="118" spans="1:7" ht="75">
      <c r="A118" s="52"/>
      <c r="B118" s="53" t="s">
        <v>1155</v>
      </c>
      <c r="C118" s="54">
        <v>904</v>
      </c>
      <c r="D118" s="55">
        <v>113</v>
      </c>
      <c r="E118" s="56">
        <v>7950035</v>
      </c>
      <c r="F118" s="54">
        <v>0</v>
      </c>
      <c r="G118" s="58">
        <v>14340</v>
      </c>
    </row>
    <row r="119" spans="1:7" ht="30">
      <c r="A119" s="52"/>
      <c r="B119" s="53" t="s">
        <v>972</v>
      </c>
      <c r="C119" s="54">
        <v>904</v>
      </c>
      <c r="D119" s="55">
        <v>113</v>
      </c>
      <c r="E119" s="56">
        <v>7950035</v>
      </c>
      <c r="F119" s="54">
        <v>500</v>
      </c>
      <c r="G119" s="58">
        <v>14340</v>
      </c>
    </row>
    <row r="120" spans="1:7" ht="90">
      <c r="A120" s="52"/>
      <c r="B120" s="53" t="s">
        <v>1158</v>
      </c>
      <c r="C120" s="54">
        <v>904</v>
      </c>
      <c r="D120" s="55">
        <v>113</v>
      </c>
      <c r="E120" s="56">
        <v>7950040</v>
      </c>
      <c r="F120" s="54">
        <v>0</v>
      </c>
      <c r="G120" s="58">
        <v>10825</v>
      </c>
    </row>
    <row r="121" spans="1:7" ht="30">
      <c r="A121" s="52"/>
      <c r="B121" s="53" t="s">
        <v>972</v>
      </c>
      <c r="C121" s="54">
        <v>904</v>
      </c>
      <c r="D121" s="55">
        <v>113</v>
      </c>
      <c r="E121" s="56">
        <v>7950040</v>
      </c>
      <c r="F121" s="54">
        <v>500</v>
      </c>
      <c r="G121" s="58">
        <v>10825</v>
      </c>
    </row>
    <row r="122" spans="1:7" ht="73.5" customHeight="1">
      <c r="A122" s="52"/>
      <c r="B122" s="53" t="s">
        <v>917</v>
      </c>
      <c r="C122" s="54">
        <v>904</v>
      </c>
      <c r="D122" s="55">
        <v>113</v>
      </c>
      <c r="E122" s="56">
        <v>7950047</v>
      </c>
      <c r="F122" s="54">
        <v>0</v>
      </c>
      <c r="G122" s="58">
        <v>120</v>
      </c>
    </row>
    <row r="123" spans="1:7" ht="30">
      <c r="A123" s="52"/>
      <c r="B123" s="53" t="s">
        <v>972</v>
      </c>
      <c r="C123" s="54">
        <v>904</v>
      </c>
      <c r="D123" s="55">
        <v>113</v>
      </c>
      <c r="E123" s="56">
        <v>7950047</v>
      </c>
      <c r="F123" s="54">
        <v>500</v>
      </c>
      <c r="G123" s="58">
        <v>120</v>
      </c>
    </row>
    <row r="124" spans="1:7" ht="15">
      <c r="A124" s="52"/>
      <c r="B124" s="53" t="s">
        <v>1048</v>
      </c>
      <c r="C124" s="54">
        <v>904</v>
      </c>
      <c r="D124" s="55">
        <v>709</v>
      </c>
      <c r="E124" s="56">
        <v>0</v>
      </c>
      <c r="F124" s="54">
        <v>0</v>
      </c>
      <c r="G124" s="58">
        <v>22143.82084</v>
      </c>
    </row>
    <row r="125" spans="1:7" ht="15">
      <c r="A125" s="52"/>
      <c r="B125" s="53" t="s">
        <v>1039</v>
      </c>
      <c r="C125" s="54">
        <v>904</v>
      </c>
      <c r="D125" s="55">
        <v>709</v>
      </c>
      <c r="E125" s="56">
        <v>4360000</v>
      </c>
      <c r="F125" s="54">
        <v>0</v>
      </c>
      <c r="G125" s="58">
        <v>16103.82084</v>
      </c>
    </row>
    <row r="126" spans="1:7" ht="30">
      <c r="A126" s="52"/>
      <c r="B126" s="53" t="s">
        <v>918</v>
      </c>
      <c r="C126" s="54">
        <v>904</v>
      </c>
      <c r="D126" s="55">
        <v>709</v>
      </c>
      <c r="E126" s="56">
        <v>4361000</v>
      </c>
      <c r="F126" s="54">
        <v>0</v>
      </c>
      <c r="G126" s="58">
        <v>16103.82084</v>
      </c>
    </row>
    <row r="127" spans="1:7" ht="45">
      <c r="A127" s="52"/>
      <c r="B127" s="53" t="s">
        <v>919</v>
      </c>
      <c r="C127" s="54">
        <v>904</v>
      </c>
      <c r="D127" s="55">
        <v>709</v>
      </c>
      <c r="E127" s="56">
        <v>4361002</v>
      </c>
      <c r="F127" s="54">
        <v>0</v>
      </c>
      <c r="G127" s="58">
        <v>16103.82084</v>
      </c>
    </row>
    <row r="128" spans="1:7" ht="15">
      <c r="A128" s="52"/>
      <c r="B128" s="53" t="s">
        <v>966</v>
      </c>
      <c r="C128" s="54">
        <v>904</v>
      </c>
      <c r="D128" s="55">
        <v>709</v>
      </c>
      <c r="E128" s="56">
        <v>4361002</v>
      </c>
      <c r="F128" s="54">
        <v>18</v>
      </c>
      <c r="G128" s="58">
        <v>16103.82084</v>
      </c>
    </row>
    <row r="129" spans="1:7" ht="15">
      <c r="A129" s="52"/>
      <c r="B129" s="53" t="s">
        <v>911</v>
      </c>
      <c r="C129" s="54">
        <v>904</v>
      </c>
      <c r="D129" s="55">
        <v>709</v>
      </c>
      <c r="E129" s="56">
        <v>7950000</v>
      </c>
      <c r="F129" s="54">
        <v>0</v>
      </c>
      <c r="G129" s="58">
        <v>6040</v>
      </c>
    </row>
    <row r="130" spans="1:7" ht="15">
      <c r="A130" s="52"/>
      <c r="B130" s="53" t="s">
        <v>911</v>
      </c>
      <c r="C130" s="54">
        <v>904</v>
      </c>
      <c r="D130" s="55">
        <v>709</v>
      </c>
      <c r="E130" s="56">
        <v>7950000</v>
      </c>
      <c r="F130" s="54">
        <v>0</v>
      </c>
      <c r="G130" s="58">
        <v>6040</v>
      </c>
    </row>
    <row r="131" spans="1:7" ht="75">
      <c r="A131" s="52"/>
      <c r="B131" s="53" t="s">
        <v>1155</v>
      </c>
      <c r="C131" s="54">
        <v>904</v>
      </c>
      <c r="D131" s="55">
        <v>709</v>
      </c>
      <c r="E131" s="56">
        <v>7950035</v>
      </c>
      <c r="F131" s="54">
        <v>0</v>
      </c>
      <c r="G131" s="58">
        <v>6040</v>
      </c>
    </row>
    <row r="132" spans="1:7" ht="30">
      <c r="A132" s="52"/>
      <c r="B132" s="53" t="s">
        <v>972</v>
      </c>
      <c r="C132" s="54">
        <v>904</v>
      </c>
      <c r="D132" s="55">
        <v>709</v>
      </c>
      <c r="E132" s="56">
        <v>7950035</v>
      </c>
      <c r="F132" s="54">
        <v>500</v>
      </c>
      <c r="G132" s="58">
        <v>6040</v>
      </c>
    </row>
    <row r="133" spans="1:7" ht="30">
      <c r="A133" s="52"/>
      <c r="B133" s="53" t="s">
        <v>870</v>
      </c>
      <c r="C133" s="54">
        <v>904</v>
      </c>
      <c r="D133" s="55">
        <v>804</v>
      </c>
      <c r="E133" s="56">
        <v>0</v>
      </c>
      <c r="F133" s="54">
        <v>0</v>
      </c>
      <c r="G133" s="58">
        <v>2200</v>
      </c>
    </row>
    <row r="134" spans="1:7" ht="15">
      <c r="A134" s="52"/>
      <c r="B134" s="53" t="s">
        <v>911</v>
      </c>
      <c r="C134" s="54">
        <v>904</v>
      </c>
      <c r="D134" s="55">
        <v>804</v>
      </c>
      <c r="E134" s="56">
        <v>7950000</v>
      </c>
      <c r="F134" s="54">
        <v>0</v>
      </c>
      <c r="G134" s="58">
        <v>2200</v>
      </c>
    </row>
    <row r="135" spans="1:7" ht="15">
      <c r="A135" s="52"/>
      <c r="B135" s="53" t="s">
        <v>911</v>
      </c>
      <c r="C135" s="54">
        <v>904</v>
      </c>
      <c r="D135" s="55">
        <v>804</v>
      </c>
      <c r="E135" s="56">
        <v>7950000</v>
      </c>
      <c r="F135" s="54">
        <v>0</v>
      </c>
      <c r="G135" s="58">
        <v>2200</v>
      </c>
    </row>
    <row r="136" spans="1:7" ht="75">
      <c r="A136" s="52"/>
      <c r="B136" s="53" t="s">
        <v>1155</v>
      </c>
      <c r="C136" s="54">
        <v>904</v>
      </c>
      <c r="D136" s="55">
        <v>804</v>
      </c>
      <c r="E136" s="56">
        <v>7950035</v>
      </c>
      <c r="F136" s="54">
        <v>0</v>
      </c>
      <c r="G136" s="58">
        <v>2200</v>
      </c>
    </row>
    <row r="137" spans="1:7" ht="30">
      <c r="A137" s="52"/>
      <c r="B137" s="53" t="s">
        <v>972</v>
      </c>
      <c r="C137" s="54">
        <v>904</v>
      </c>
      <c r="D137" s="55">
        <v>804</v>
      </c>
      <c r="E137" s="56">
        <v>7950035</v>
      </c>
      <c r="F137" s="54">
        <v>500</v>
      </c>
      <c r="G137" s="58">
        <v>2200</v>
      </c>
    </row>
    <row r="138" spans="1:7" ht="15">
      <c r="A138" s="52"/>
      <c r="B138" s="53" t="s">
        <v>1061</v>
      </c>
      <c r="C138" s="54">
        <v>904</v>
      </c>
      <c r="D138" s="55">
        <v>909</v>
      </c>
      <c r="E138" s="56">
        <v>0</v>
      </c>
      <c r="F138" s="54">
        <v>0</v>
      </c>
      <c r="G138" s="58">
        <v>4900</v>
      </c>
    </row>
    <row r="139" spans="1:7" ht="15">
      <c r="A139" s="52"/>
      <c r="B139" s="53" t="s">
        <v>911</v>
      </c>
      <c r="C139" s="54">
        <v>904</v>
      </c>
      <c r="D139" s="55">
        <v>909</v>
      </c>
      <c r="E139" s="56">
        <v>7950000</v>
      </c>
      <c r="F139" s="54">
        <v>0</v>
      </c>
      <c r="G139" s="58">
        <v>4900</v>
      </c>
    </row>
    <row r="140" spans="1:7" ht="15">
      <c r="A140" s="52"/>
      <c r="B140" s="53" t="s">
        <v>911</v>
      </c>
      <c r="C140" s="54">
        <v>904</v>
      </c>
      <c r="D140" s="55">
        <v>909</v>
      </c>
      <c r="E140" s="56">
        <v>7950000</v>
      </c>
      <c r="F140" s="54">
        <v>0</v>
      </c>
      <c r="G140" s="58">
        <v>4900</v>
      </c>
    </row>
    <row r="141" spans="1:7" ht="75">
      <c r="A141" s="52"/>
      <c r="B141" s="53" t="s">
        <v>1155</v>
      </c>
      <c r="C141" s="54">
        <v>904</v>
      </c>
      <c r="D141" s="55">
        <v>909</v>
      </c>
      <c r="E141" s="56">
        <v>7950035</v>
      </c>
      <c r="F141" s="54">
        <v>0</v>
      </c>
      <c r="G141" s="58">
        <v>4900</v>
      </c>
    </row>
    <row r="142" spans="1:7" ht="30">
      <c r="A142" s="52"/>
      <c r="B142" s="53" t="s">
        <v>972</v>
      </c>
      <c r="C142" s="54">
        <v>904</v>
      </c>
      <c r="D142" s="55">
        <v>909</v>
      </c>
      <c r="E142" s="56">
        <v>7950035</v>
      </c>
      <c r="F142" s="54">
        <v>500</v>
      </c>
      <c r="G142" s="58">
        <v>4900</v>
      </c>
    </row>
    <row r="143" spans="1:7" ht="15">
      <c r="A143" s="52"/>
      <c r="B143" s="53" t="s">
        <v>876</v>
      </c>
      <c r="C143" s="54">
        <v>904</v>
      </c>
      <c r="D143" s="55">
        <v>1006</v>
      </c>
      <c r="E143" s="56">
        <v>0</v>
      </c>
      <c r="F143" s="54">
        <v>0</v>
      </c>
      <c r="G143" s="58">
        <v>3150</v>
      </c>
    </row>
    <row r="144" spans="1:7" ht="15">
      <c r="A144" s="52"/>
      <c r="B144" s="53" t="s">
        <v>911</v>
      </c>
      <c r="C144" s="54">
        <v>904</v>
      </c>
      <c r="D144" s="55">
        <v>1006</v>
      </c>
      <c r="E144" s="56">
        <v>7950000</v>
      </c>
      <c r="F144" s="54">
        <v>0</v>
      </c>
      <c r="G144" s="58">
        <v>3150</v>
      </c>
    </row>
    <row r="145" spans="1:7" ht="15">
      <c r="A145" s="52"/>
      <c r="B145" s="53" t="s">
        <v>911</v>
      </c>
      <c r="C145" s="54">
        <v>904</v>
      </c>
      <c r="D145" s="55">
        <v>1006</v>
      </c>
      <c r="E145" s="56">
        <v>7950000</v>
      </c>
      <c r="F145" s="54">
        <v>0</v>
      </c>
      <c r="G145" s="58">
        <v>3150</v>
      </c>
    </row>
    <row r="146" spans="1:7" ht="75">
      <c r="A146" s="52"/>
      <c r="B146" s="53" t="s">
        <v>1155</v>
      </c>
      <c r="C146" s="54">
        <v>904</v>
      </c>
      <c r="D146" s="55">
        <v>1006</v>
      </c>
      <c r="E146" s="56">
        <v>7950035</v>
      </c>
      <c r="F146" s="54">
        <v>0</v>
      </c>
      <c r="G146" s="58">
        <v>3150</v>
      </c>
    </row>
    <row r="147" spans="1:7" ht="30">
      <c r="A147" s="52"/>
      <c r="B147" s="53" t="s">
        <v>972</v>
      </c>
      <c r="C147" s="54">
        <v>904</v>
      </c>
      <c r="D147" s="55">
        <v>1006</v>
      </c>
      <c r="E147" s="56">
        <v>7950035</v>
      </c>
      <c r="F147" s="54">
        <v>500</v>
      </c>
      <c r="G147" s="58">
        <v>3150</v>
      </c>
    </row>
    <row r="148" spans="1:7" ht="43.5">
      <c r="A148" s="59">
        <v>6</v>
      </c>
      <c r="B148" s="60" t="s">
        <v>974</v>
      </c>
      <c r="C148" s="61">
        <v>905</v>
      </c>
      <c r="D148" s="62">
        <v>0</v>
      </c>
      <c r="E148" s="63">
        <v>0</v>
      </c>
      <c r="F148" s="61">
        <v>0</v>
      </c>
      <c r="G148" s="65">
        <v>5244288.78296</v>
      </c>
    </row>
    <row r="149" spans="1:7" ht="60">
      <c r="A149" s="52"/>
      <c r="B149" s="53" t="s">
        <v>968</v>
      </c>
      <c r="C149" s="54">
        <v>905</v>
      </c>
      <c r="D149" s="55">
        <v>104</v>
      </c>
      <c r="E149" s="56">
        <v>0</v>
      </c>
      <c r="F149" s="54">
        <v>0</v>
      </c>
      <c r="G149" s="58">
        <v>82627.33765</v>
      </c>
    </row>
    <row r="150" spans="1:7" ht="30">
      <c r="A150" s="52"/>
      <c r="B150" s="53" t="s">
        <v>969</v>
      </c>
      <c r="C150" s="54">
        <v>905</v>
      </c>
      <c r="D150" s="55">
        <v>104</v>
      </c>
      <c r="E150" s="56">
        <v>20000</v>
      </c>
      <c r="F150" s="54">
        <v>0</v>
      </c>
      <c r="G150" s="58">
        <v>82627.33765</v>
      </c>
    </row>
    <row r="151" spans="1:7" ht="15">
      <c r="A151" s="52"/>
      <c r="B151" s="53" t="s">
        <v>970</v>
      </c>
      <c r="C151" s="54">
        <v>905</v>
      </c>
      <c r="D151" s="55">
        <v>104</v>
      </c>
      <c r="E151" s="56">
        <v>20400</v>
      </c>
      <c r="F151" s="54">
        <v>0</v>
      </c>
      <c r="G151" s="58">
        <v>82627.33765</v>
      </c>
    </row>
    <row r="152" spans="1:7" ht="30">
      <c r="A152" s="52"/>
      <c r="B152" s="53" t="s">
        <v>972</v>
      </c>
      <c r="C152" s="54">
        <v>905</v>
      </c>
      <c r="D152" s="55">
        <v>104</v>
      </c>
      <c r="E152" s="56">
        <v>20400</v>
      </c>
      <c r="F152" s="54">
        <v>500</v>
      </c>
      <c r="G152" s="58">
        <v>55011</v>
      </c>
    </row>
    <row r="153" spans="1:7" ht="60">
      <c r="A153" s="52"/>
      <c r="B153" s="53" t="s">
        <v>975</v>
      </c>
      <c r="C153" s="54">
        <v>905</v>
      </c>
      <c r="D153" s="55">
        <v>104</v>
      </c>
      <c r="E153" s="56">
        <v>20409</v>
      </c>
      <c r="F153" s="54">
        <v>0</v>
      </c>
      <c r="G153" s="58">
        <v>5248</v>
      </c>
    </row>
    <row r="154" spans="1:7" ht="30">
      <c r="A154" s="52"/>
      <c r="B154" s="53" t="s">
        <v>972</v>
      </c>
      <c r="C154" s="54">
        <v>905</v>
      </c>
      <c r="D154" s="55">
        <v>104</v>
      </c>
      <c r="E154" s="56">
        <v>20409</v>
      </c>
      <c r="F154" s="54">
        <v>500</v>
      </c>
      <c r="G154" s="58">
        <v>5248</v>
      </c>
    </row>
    <row r="155" spans="1:7" ht="45">
      <c r="A155" s="52"/>
      <c r="B155" s="53" t="s">
        <v>1028</v>
      </c>
      <c r="C155" s="54">
        <v>905</v>
      </c>
      <c r="D155" s="55">
        <v>104</v>
      </c>
      <c r="E155" s="56">
        <v>20412</v>
      </c>
      <c r="F155" s="54">
        <v>0</v>
      </c>
      <c r="G155" s="58">
        <v>9068</v>
      </c>
    </row>
    <row r="156" spans="1:7" ht="30">
      <c r="A156" s="52"/>
      <c r="B156" s="53" t="s">
        <v>972</v>
      </c>
      <c r="C156" s="54">
        <v>905</v>
      </c>
      <c r="D156" s="55">
        <v>104</v>
      </c>
      <c r="E156" s="56">
        <v>20412</v>
      </c>
      <c r="F156" s="54">
        <v>500</v>
      </c>
      <c r="G156" s="58">
        <v>9068</v>
      </c>
    </row>
    <row r="157" spans="1:7" ht="60">
      <c r="A157" s="52"/>
      <c r="B157" s="53" t="s">
        <v>1029</v>
      </c>
      <c r="C157" s="54">
        <v>905</v>
      </c>
      <c r="D157" s="55">
        <v>104</v>
      </c>
      <c r="E157" s="56">
        <v>20419</v>
      </c>
      <c r="F157" s="54">
        <v>0</v>
      </c>
      <c r="G157" s="58">
        <v>11050.33765</v>
      </c>
    </row>
    <row r="158" spans="1:7" ht="30">
      <c r="A158" s="52"/>
      <c r="B158" s="53" t="s">
        <v>972</v>
      </c>
      <c r="C158" s="54">
        <v>905</v>
      </c>
      <c r="D158" s="55">
        <v>104</v>
      </c>
      <c r="E158" s="56">
        <v>20419</v>
      </c>
      <c r="F158" s="54">
        <v>500</v>
      </c>
      <c r="G158" s="58">
        <v>11050.33765</v>
      </c>
    </row>
    <row r="159" spans="1:7" ht="60">
      <c r="A159" s="52"/>
      <c r="B159" s="53" t="s">
        <v>1030</v>
      </c>
      <c r="C159" s="54">
        <v>905</v>
      </c>
      <c r="D159" s="55">
        <v>104</v>
      </c>
      <c r="E159" s="56">
        <v>20424</v>
      </c>
      <c r="F159" s="54">
        <v>0</v>
      </c>
      <c r="G159" s="58">
        <v>2250</v>
      </c>
    </row>
    <row r="160" spans="1:7" ht="30">
      <c r="A160" s="52"/>
      <c r="B160" s="53" t="s">
        <v>972</v>
      </c>
      <c r="C160" s="54">
        <v>905</v>
      </c>
      <c r="D160" s="55">
        <v>104</v>
      </c>
      <c r="E160" s="56">
        <v>20424</v>
      </c>
      <c r="F160" s="54">
        <v>500</v>
      </c>
      <c r="G160" s="58">
        <v>2250</v>
      </c>
    </row>
    <row r="161" spans="1:7" ht="15">
      <c r="A161" s="52"/>
      <c r="B161" s="53" t="s">
        <v>963</v>
      </c>
      <c r="C161" s="54">
        <v>905</v>
      </c>
      <c r="D161" s="55">
        <v>113</v>
      </c>
      <c r="E161" s="56">
        <v>0</v>
      </c>
      <c r="F161" s="54">
        <v>0</v>
      </c>
      <c r="G161" s="58">
        <v>7433</v>
      </c>
    </row>
    <row r="162" spans="1:7" ht="30">
      <c r="A162" s="52"/>
      <c r="B162" s="53" t="s">
        <v>912</v>
      </c>
      <c r="C162" s="54">
        <v>905</v>
      </c>
      <c r="D162" s="55">
        <v>113</v>
      </c>
      <c r="E162" s="56">
        <v>930000</v>
      </c>
      <c r="F162" s="54">
        <v>0</v>
      </c>
      <c r="G162" s="58">
        <v>7433</v>
      </c>
    </row>
    <row r="163" spans="1:7" ht="30">
      <c r="A163" s="52"/>
      <c r="B163" s="53" t="s">
        <v>1033</v>
      </c>
      <c r="C163" s="54">
        <v>905</v>
      </c>
      <c r="D163" s="55">
        <v>113</v>
      </c>
      <c r="E163" s="56">
        <v>939900</v>
      </c>
      <c r="F163" s="54">
        <v>0</v>
      </c>
      <c r="G163" s="58">
        <v>7433</v>
      </c>
    </row>
    <row r="164" spans="1:7" ht="30">
      <c r="A164" s="52"/>
      <c r="B164" s="53" t="s">
        <v>920</v>
      </c>
      <c r="C164" s="54">
        <v>905</v>
      </c>
      <c r="D164" s="55">
        <v>113</v>
      </c>
      <c r="E164" s="56">
        <v>939905</v>
      </c>
      <c r="F164" s="54">
        <v>0</v>
      </c>
      <c r="G164" s="58">
        <v>7433</v>
      </c>
    </row>
    <row r="165" spans="1:7" ht="30">
      <c r="A165" s="52"/>
      <c r="B165" s="53" t="s">
        <v>972</v>
      </c>
      <c r="C165" s="54">
        <v>905</v>
      </c>
      <c r="D165" s="55">
        <v>113</v>
      </c>
      <c r="E165" s="56">
        <v>939905</v>
      </c>
      <c r="F165" s="54">
        <v>500</v>
      </c>
      <c r="G165" s="58">
        <v>7433</v>
      </c>
    </row>
    <row r="166" spans="1:7" ht="30">
      <c r="A166" s="52"/>
      <c r="B166" s="53" t="s">
        <v>863</v>
      </c>
      <c r="C166" s="54">
        <v>905</v>
      </c>
      <c r="D166" s="55">
        <v>314</v>
      </c>
      <c r="E166" s="56">
        <v>0</v>
      </c>
      <c r="F166" s="54">
        <v>0</v>
      </c>
      <c r="G166" s="58">
        <v>1725</v>
      </c>
    </row>
    <row r="167" spans="1:7" ht="15">
      <c r="A167" s="52"/>
      <c r="B167" s="53" t="s">
        <v>911</v>
      </c>
      <c r="C167" s="54">
        <v>905</v>
      </c>
      <c r="D167" s="55">
        <v>314</v>
      </c>
      <c r="E167" s="56">
        <v>7950000</v>
      </c>
      <c r="F167" s="54">
        <v>0</v>
      </c>
      <c r="G167" s="58">
        <v>1725</v>
      </c>
    </row>
    <row r="168" spans="1:7" ht="15">
      <c r="A168" s="52"/>
      <c r="B168" s="53" t="s">
        <v>911</v>
      </c>
      <c r="C168" s="54">
        <v>905</v>
      </c>
      <c r="D168" s="55">
        <v>314</v>
      </c>
      <c r="E168" s="56">
        <v>7950000</v>
      </c>
      <c r="F168" s="54">
        <v>0</v>
      </c>
      <c r="G168" s="58">
        <v>1725</v>
      </c>
    </row>
    <row r="169" spans="1:7" ht="90">
      <c r="A169" s="52"/>
      <c r="B169" s="53" t="s">
        <v>1143</v>
      </c>
      <c r="C169" s="54">
        <v>905</v>
      </c>
      <c r="D169" s="55">
        <v>314</v>
      </c>
      <c r="E169" s="56">
        <v>7950013</v>
      </c>
      <c r="F169" s="54">
        <v>0</v>
      </c>
      <c r="G169" s="58">
        <v>1725</v>
      </c>
    </row>
    <row r="170" spans="1:7" ht="30">
      <c r="A170" s="52"/>
      <c r="B170" s="53" t="s">
        <v>972</v>
      </c>
      <c r="C170" s="54">
        <v>905</v>
      </c>
      <c r="D170" s="55">
        <v>314</v>
      </c>
      <c r="E170" s="56">
        <v>7950013</v>
      </c>
      <c r="F170" s="54">
        <v>500</v>
      </c>
      <c r="G170" s="58">
        <v>1725</v>
      </c>
    </row>
    <row r="171" spans="1:7" ht="15">
      <c r="A171" s="52"/>
      <c r="B171" s="53" t="s">
        <v>1031</v>
      </c>
      <c r="C171" s="54">
        <v>905</v>
      </c>
      <c r="D171" s="55">
        <v>701</v>
      </c>
      <c r="E171" s="56">
        <v>0</v>
      </c>
      <c r="F171" s="54">
        <v>0</v>
      </c>
      <c r="G171" s="58">
        <v>948095.99321</v>
      </c>
    </row>
    <row r="172" spans="1:7" ht="15">
      <c r="A172" s="52"/>
      <c r="B172" s="53" t="s">
        <v>1032</v>
      </c>
      <c r="C172" s="54">
        <v>905</v>
      </c>
      <c r="D172" s="55">
        <v>701</v>
      </c>
      <c r="E172" s="56">
        <v>4200000</v>
      </c>
      <c r="F172" s="54">
        <v>0</v>
      </c>
      <c r="G172" s="58">
        <v>947315.99321</v>
      </c>
    </row>
    <row r="173" spans="1:7" ht="30">
      <c r="A173" s="52"/>
      <c r="B173" s="53" t="s">
        <v>1033</v>
      </c>
      <c r="C173" s="54">
        <v>905</v>
      </c>
      <c r="D173" s="55">
        <v>701</v>
      </c>
      <c r="E173" s="56">
        <v>4209900</v>
      </c>
      <c r="F173" s="54">
        <v>0</v>
      </c>
      <c r="G173" s="58">
        <v>947315.99321</v>
      </c>
    </row>
    <row r="174" spans="1:7" ht="15">
      <c r="A174" s="52"/>
      <c r="B174" s="53" t="s">
        <v>1034</v>
      </c>
      <c r="C174" s="54">
        <v>905</v>
      </c>
      <c r="D174" s="55">
        <v>701</v>
      </c>
      <c r="E174" s="56">
        <v>4209900</v>
      </c>
      <c r="F174" s="54">
        <v>1</v>
      </c>
      <c r="G174" s="58">
        <v>945841.99321</v>
      </c>
    </row>
    <row r="175" spans="1:7" ht="90" customHeight="1">
      <c r="A175" s="52"/>
      <c r="B175" s="53" t="s">
        <v>94</v>
      </c>
      <c r="C175" s="54">
        <v>905</v>
      </c>
      <c r="D175" s="55">
        <v>701</v>
      </c>
      <c r="E175" s="56">
        <v>4209902</v>
      </c>
      <c r="F175" s="54">
        <v>0</v>
      </c>
      <c r="G175" s="58">
        <v>1474</v>
      </c>
    </row>
    <row r="176" spans="1:7" ht="15">
      <c r="A176" s="52"/>
      <c r="B176" s="53" t="s">
        <v>1034</v>
      </c>
      <c r="C176" s="54">
        <v>905</v>
      </c>
      <c r="D176" s="55">
        <v>701</v>
      </c>
      <c r="E176" s="56">
        <v>4209902</v>
      </c>
      <c r="F176" s="54">
        <v>1</v>
      </c>
      <c r="G176" s="58">
        <v>1474</v>
      </c>
    </row>
    <row r="177" spans="1:7" ht="15">
      <c r="A177" s="52"/>
      <c r="B177" s="53" t="s">
        <v>911</v>
      </c>
      <c r="C177" s="54">
        <v>905</v>
      </c>
      <c r="D177" s="55">
        <v>701</v>
      </c>
      <c r="E177" s="56">
        <v>7950000</v>
      </c>
      <c r="F177" s="54">
        <v>0</v>
      </c>
      <c r="G177" s="58">
        <v>780</v>
      </c>
    </row>
    <row r="178" spans="1:7" ht="15">
      <c r="A178" s="52"/>
      <c r="B178" s="53" t="s">
        <v>911</v>
      </c>
      <c r="C178" s="54">
        <v>905</v>
      </c>
      <c r="D178" s="55">
        <v>701</v>
      </c>
      <c r="E178" s="56">
        <v>7950000</v>
      </c>
      <c r="F178" s="54">
        <v>0</v>
      </c>
      <c r="G178" s="58">
        <v>780</v>
      </c>
    </row>
    <row r="179" spans="1:7" ht="73.5" customHeight="1">
      <c r="A179" s="52"/>
      <c r="B179" s="53" t="s">
        <v>917</v>
      </c>
      <c r="C179" s="54">
        <v>905</v>
      </c>
      <c r="D179" s="55">
        <v>701</v>
      </c>
      <c r="E179" s="56">
        <v>7950047</v>
      </c>
      <c r="F179" s="54">
        <v>0</v>
      </c>
      <c r="G179" s="58">
        <v>780</v>
      </c>
    </row>
    <row r="180" spans="1:7" ht="30">
      <c r="A180" s="52"/>
      <c r="B180" s="53" t="s">
        <v>972</v>
      </c>
      <c r="C180" s="54">
        <v>905</v>
      </c>
      <c r="D180" s="55">
        <v>701</v>
      </c>
      <c r="E180" s="56">
        <v>7950047</v>
      </c>
      <c r="F180" s="54">
        <v>500</v>
      </c>
      <c r="G180" s="58">
        <v>780</v>
      </c>
    </row>
    <row r="181" spans="1:7" ht="15">
      <c r="A181" s="52"/>
      <c r="B181" s="53" t="s">
        <v>1035</v>
      </c>
      <c r="C181" s="54">
        <v>905</v>
      </c>
      <c r="D181" s="55">
        <v>702</v>
      </c>
      <c r="E181" s="56">
        <v>0</v>
      </c>
      <c r="F181" s="54">
        <v>0</v>
      </c>
      <c r="G181" s="58">
        <v>1736810.9645999998</v>
      </c>
    </row>
    <row r="182" spans="1:7" ht="30">
      <c r="A182" s="52"/>
      <c r="B182" s="53" t="s">
        <v>1036</v>
      </c>
      <c r="C182" s="54">
        <v>905</v>
      </c>
      <c r="D182" s="55">
        <v>702</v>
      </c>
      <c r="E182" s="56">
        <v>4210000</v>
      </c>
      <c r="F182" s="54">
        <v>0</v>
      </c>
      <c r="G182" s="58">
        <v>1245897.35764</v>
      </c>
    </row>
    <row r="183" spans="1:7" ht="30">
      <c r="A183" s="52"/>
      <c r="B183" s="53" t="s">
        <v>1033</v>
      </c>
      <c r="C183" s="54">
        <v>905</v>
      </c>
      <c r="D183" s="55">
        <v>702</v>
      </c>
      <c r="E183" s="56">
        <v>4219900</v>
      </c>
      <c r="F183" s="54">
        <v>0</v>
      </c>
      <c r="G183" s="58">
        <v>1245897.35764</v>
      </c>
    </row>
    <row r="184" spans="1:7" ht="15">
      <c r="A184" s="52"/>
      <c r="B184" s="53" t="s">
        <v>1034</v>
      </c>
      <c r="C184" s="54">
        <v>905</v>
      </c>
      <c r="D184" s="55">
        <v>702</v>
      </c>
      <c r="E184" s="56">
        <v>4219900</v>
      </c>
      <c r="F184" s="54">
        <v>1</v>
      </c>
      <c r="G184" s="58">
        <v>281558.35764</v>
      </c>
    </row>
    <row r="185" spans="1:7" ht="90">
      <c r="A185" s="52"/>
      <c r="B185" s="53" t="s">
        <v>95</v>
      </c>
      <c r="C185" s="54">
        <v>905</v>
      </c>
      <c r="D185" s="55">
        <v>702</v>
      </c>
      <c r="E185" s="56">
        <v>4219902</v>
      </c>
      <c r="F185" s="54">
        <v>0</v>
      </c>
      <c r="G185" s="58">
        <v>964339</v>
      </c>
    </row>
    <row r="186" spans="1:7" ht="15">
      <c r="A186" s="52"/>
      <c r="B186" s="53" t="s">
        <v>1034</v>
      </c>
      <c r="C186" s="54">
        <v>905</v>
      </c>
      <c r="D186" s="55">
        <v>702</v>
      </c>
      <c r="E186" s="56">
        <v>4219902</v>
      </c>
      <c r="F186" s="54">
        <v>1</v>
      </c>
      <c r="G186" s="58">
        <v>964339</v>
      </c>
    </row>
    <row r="187" spans="1:7" ht="15">
      <c r="A187" s="52"/>
      <c r="B187" s="53" t="s">
        <v>1037</v>
      </c>
      <c r="C187" s="54">
        <v>905</v>
      </c>
      <c r="D187" s="55">
        <v>702</v>
      </c>
      <c r="E187" s="56">
        <v>4230000</v>
      </c>
      <c r="F187" s="54">
        <v>0</v>
      </c>
      <c r="G187" s="58">
        <v>278351.00695999997</v>
      </c>
    </row>
    <row r="188" spans="1:7" ht="30">
      <c r="A188" s="52"/>
      <c r="B188" s="53" t="s">
        <v>1033</v>
      </c>
      <c r="C188" s="54">
        <v>905</v>
      </c>
      <c r="D188" s="55">
        <v>702</v>
      </c>
      <c r="E188" s="56">
        <v>4239900</v>
      </c>
      <c r="F188" s="54">
        <v>0</v>
      </c>
      <c r="G188" s="58">
        <v>278351.00695999997</v>
      </c>
    </row>
    <row r="189" spans="1:7" ht="30">
      <c r="A189" s="52"/>
      <c r="B189" s="53" t="s">
        <v>921</v>
      </c>
      <c r="C189" s="54">
        <v>905</v>
      </c>
      <c r="D189" s="55">
        <v>702</v>
      </c>
      <c r="E189" s="56">
        <v>4239901</v>
      </c>
      <c r="F189" s="54">
        <v>0</v>
      </c>
      <c r="G189" s="58">
        <v>110254.72095999999</v>
      </c>
    </row>
    <row r="190" spans="1:7" ht="15">
      <c r="A190" s="52"/>
      <c r="B190" s="53" t="s">
        <v>1034</v>
      </c>
      <c r="C190" s="54">
        <v>905</v>
      </c>
      <c r="D190" s="55">
        <v>702</v>
      </c>
      <c r="E190" s="56">
        <v>4239901</v>
      </c>
      <c r="F190" s="54">
        <v>1</v>
      </c>
      <c r="G190" s="58">
        <v>110254.72095999999</v>
      </c>
    </row>
    <row r="191" spans="1:7" ht="30">
      <c r="A191" s="52"/>
      <c r="B191" s="53" t="s">
        <v>922</v>
      </c>
      <c r="C191" s="54">
        <v>905</v>
      </c>
      <c r="D191" s="55">
        <v>702</v>
      </c>
      <c r="E191" s="56">
        <v>4239902</v>
      </c>
      <c r="F191" s="54">
        <v>0</v>
      </c>
      <c r="G191" s="58">
        <v>167636.286</v>
      </c>
    </row>
    <row r="192" spans="1:7" ht="15">
      <c r="A192" s="52"/>
      <c r="B192" s="53" t="s">
        <v>1034</v>
      </c>
      <c r="C192" s="54">
        <v>905</v>
      </c>
      <c r="D192" s="55">
        <v>702</v>
      </c>
      <c r="E192" s="56">
        <v>4239902</v>
      </c>
      <c r="F192" s="54">
        <v>1</v>
      </c>
      <c r="G192" s="58">
        <v>167636.286</v>
      </c>
    </row>
    <row r="193" spans="1:7" ht="120">
      <c r="A193" s="52"/>
      <c r="B193" s="53" t="s">
        <v>96</v>
      </c>
      <c r="C193" s="54">
        <v>905</v>
      </c>
      <c r="D193" s="55">
        <v>702</v>
      </c>
      <c r="E193" s="56">
        <v>4239905</v>
      </c>
      <c r="F193" s="54">
        <v>0</v>
      </c>
      <c r="G193" s="58">
        <v>230</v>
      </c>
    </row>
    <row r="194" spans="1:7" ht="15">
      <c r="A194" s="52"/>
      <c r="B194" s="53" t="s">
        <v>1034</v>
      </c>
      <c r="C194" s="54">
        <v>905</v>
      </c>
      <c r="D194" s="55">
        <v>702</v>
      </c>
      <c r="E194" s="56">
        <v>4239905</v>
      </c>
      <c r="F194" s="54">
        <v>1</v>
      </c>
      <c r="G194" s="58">
        <v>230</v>
      </c>
    </row>
    <row r="195" spans="1:7" ht="120">
      <c r="A195" s="52"/>
      <c r="B195" s="53" t="s">
        <v>1124</v>
      </c>
      <c r="C195" s="54">
        <v>905</v>
      </c>
      <c r="D195" s="55">
        <v>702</v>
      </c>
      <c r="E195" s="56">
        <v>4239906</v>
      </c>
      <c r="F195" s="54">
        <v>0</v>
      </c>
      <c r="G195" s="58">
        <v>230</v>
      </c>
    </row>
    <row r="196" spans="1:7" ht="15">
      <c r="A196" s="52"/>
      <c r="B196" s="53" t="s">
        <v>1034</v>
      </c>
      <c r="C196" s="54">
        <v>905</v>
      </c>
      <c r="D196" s="55">
        <v>702</v>
      </c>
      <c r="E196" s="56">
        <v>4239906</v>
      </c>
      <c r="F196" s="54">
        <v>1</v>
      </c>
      <c r="G196" s="58">
        <v>230</v>
      </c>
    </row>
    <row r="197" spans="1:7" ht="15">
      <c r="A197" s="52"/>
      <c r="B197" s="53" t="s">
        <v>930</v>
      </c>
      <c r="C197" s="54">
        <v>905</v>
      </c>
      <c r="D197" s="55">
        <v>702</v>
      </c>
      <c r="E197" s="56">
        <v>4240000</v>
      </c>
      <c r="F197" s="54">
        <v>0</v>
      </c>
      <c r="G197" s="58">
        <v>157183.9</v>
      </c>
    </row>
    <row r="198" spans="1:7" ht="30">
      <c r="A198" s="52"/>
      <c r="B198" s="53" t="s">
        <v>1033</v>
      </c>
      <c r="C198" s="54">
        <v>905</v>
      </c>
      <c r="D198" s="55">
        <v>702</v>
      </c>
      <c r="E198" s="56">
        <v>4249900</v>
      </c>
      <c r="F198" s="54">
        <v>0</v>
      </c>
      <c r="G198" s="58">
        <v>157183.9</v>
      </c>
    </row>
    <row r="199" spans="1:7" ht="15">
      <c r="A199" s="52"/>
      <c r="B199" s="53" t="s">
        <v>1034</v>
      </c>
      <c r="C199" s="54">
        <v>905</v>
      </c>
      <c r="D199" s="55">
        <v>702</v>
      </c>
      <c r="E199" s="56">
        <v>4249900</v>
      </c>
      <c r="F199" s="54">
        <v>1</v>
      </c>
      <c r="G199" s="58">
        <v>454.6</v>
      </c>
    </row>
    <row r="200" spans="1:7" ht="105">
      <c r="A200" s="52"/>
      <c r="B200" s="53" t="s">
        <v>97</v>
      </c>
      <c r="C200" s="54">
        <v>905</v>
      </c>
      <c r="D200" s="55">
        <v>702</v>
      </c>
      <c r="E200" s="56">
        <v>4249901</v>
      </c>
      <c r="F200" s="54">
        <v>0</v>
      </c>
      <c r="G200" s="58">
        <v>156729.3</v>
      </c>
    </row>
    <row r="201" spans="1:7" ht="15">
      <c r="A201" s="52"/>
      <c r="B201" s="53" t="s">
        <v>1034</v>
      </c>
      <c r="C201" s="54">
        <v>905</v>
      </c>
      <c r="D201" s="55">
        <v>702</v>
      </c>
      <c r="E201" s="56">
        <v>4249901</v>
      </c>
      <c r="F201" s="54">
        <v>1</v>
      </c>
      <c r="G201" s="58">
        <v>156729.3</v>
      </c>
    </row>
    <row r="202" spans="1:7" ht="15">
      <c r="A202" s="52"/>
      <c r="B202" s="53" t="s">
        <v>1038</v>
      </c>
      <c r="C202" s="54">
        <v>905</v>
      </c>
      <c r="D202" s="55">
        <v>702</v>
      </c>
      <c r="E202" s="56">
        <v>4330000</v>
      </c>
      <c r="F202" s="54">
        <v>0</v>
      </c>
      <c r="G202" s="58">
        <v>50533.7</v>
      </c>
    </row>
    <row r="203" spans="1:7" ht="30">
      <c r="A203" s="52"/>
      <c r="B203" s="53" t="s">
        <v>1033</v>
      </c>
      <c r="C203" s="54">
        <v>905</v>
      </c>
      <c r="D203" s="55">
        <v>702</v>
      </c>
      <c r="E203" s="56">
        <v>4339900</v>
      </c>
      <c r="F203" s="54">
        <v>0</v>
      </c>
      <c r="G203" s="58">
        <v>50533.7</v>
      </c>
    </row>
    <row r="204" spans="1:7" ht="105">
      <c r="A204" s="52"/>
      <c r="B204" s="53" t="s">
        <v>98</v>
      </c>
      <c r="C204" s="54">
        <v>905</v>
      </c>
      <c r="D204" s="55">
        <v>702</v>
      </c>
      <c r="E204" s="56">
        <v>4339901</v>
      </c>
      <c r="F204" s="54">
        <v>0</v>
      </c>
      <c r="G204" s="58">
        <v>50533.7</v>
      </c>
    </row>
    <row r="205" spans="1:7" ht="15">
      <c r="A205" s="52"/>
      <c r="B205" s="53" t="s">
        <v>1034</v>
      </c>
      <c r="C205" s="54">
        <v>905</v>
      </c>
      <c r="D205" s="55">
        <v>702</v>
      </c>
      <c r="E205" s="56">
        <v>4339901</v>
      </c>
      <c r="F205" s="54">
        <v>1</v>
      </c>
      <c r="G205" s="58">
        <v>50533.7</v>
      </c>
    </row>
    <row r="206" spans="1:7" ht="30">
      <c r="A206" s="52"/>
      <c r="B206" s="53" t="s">
        <v>1041</v>
      </c>
      <c r="C206" s="54">
        <v>905</v>
      </c>
      <c r="D206" s="55">
        <v>702</v>
      </c>
      <c r="E206" s="56">
        <v>5200000</v>
      </c>
      <c r="F206" s="54">
        <v>0</v>
      </c>
      <c r="G206" s="58">
        <v>2165</v>
      </c>
    </row>
    <row r="207" spans="1:7" ht="30">
      <c r="A207" s="52"/>
      <c r="B207" s="53" t="s">
        <v>1042</v>
      </c>
      <c r="C207" s="54">
        <v>905</v>
      </c>
      <c r="D207" s="55">
        <v>702</v>
      </c>
      <c r="E207" s="56">
        <v>5200900</v>
      </c>
      <c r="F207" s="54">
        <v>0</v>
      </c>
      <c r="G207" s="58">
        <v>2165</v>
      </c>
    </row>
    <row r="208" spans="1:7" ht="75">
      <c r="A208" s="52"/>
      <c r="B208" s="53" t="s">
        <v>1043</v>
      </c>
      <c r="C208" s="54">
        <v>905</v>
      </c>
      <c r="D208" s="55">
        <v>702</v>
      </c>
      <c r="E208" s="56">
        <v>5200903</v>
      </c>
      <c r="F208" s="54">
        <v>0</v>
      </c>
      <c r="G208" s="58">
        <v>1851.59675</v>
      </c>
    </row>
    <row r="209" spans="1:7" ht="15">
      <c r="A209" s="52"/>
      <c r="B209" s="53" t="s">
        <v>1034</v>
      </c>
      <c r="C209" s="54">
        <v>905</v>
      </c>
      <c r="D209" s="55">
        <v>702</v>
      </c>
      <c r="E209" s="56">
        <v>5200903</v>
      </c>
      <c r="F209" s="54">
        <v>1</v>
      </c>
      <c r="G209" s="58">
        <v>1851.59675</v>
      </c>
    </row>
    <row r="210" spans="1:7" ht="75">
      <c r="A210" s="52"/>
      <c r="B210" s="53" t="s">
        <v>1044</v>
      </c>
      <c r="C210" s="54">
        <v>905</v>
      </c>
      <c r="D210" s="55">
        <v>702</v>
      </c>
      <c r="E210" s="56">
        <v>5200904</v>
      </c>
      <c r="F210" s="54">
        <v>0</v>
      </c>
      <c r="G210" s="58">
        <v>313.40325</v>
      </c>
    </row>
    <row r="211" spans="1:7" ht="15">
      <c r="A211" s="52"/>
      <c r="B211" s="53" t="s">
        <v>1034</v>
      </c>
      <c r="C211" s="54">
        <v>905</v>
      </c>
      <c r="D211" s="55">
        <v>702</v>
      </c>
      <c r="E211" s="56">
        <v>5200904</v>
      </c>
      <c r="F211" s="54">
        <v>1</v>
      </c>
      <c r="G211" s="58">
        <v>313.40325</v>
      </c>
    </row>
    <row r="212" spans="1:7" ht="15">
      <c r="A212" s="52"/>
      <c r="B212" s="53" t="s">
        <v>911</v>
      </c>
      <c r="C212" s="54">
        <v>905</v>
      </c>
      <c r="D212" s="55">
        <v>702</v>
      </c>
      <c r="E212" s="56">
        <v>7950000</v>
      </c>
      <c r="F212" s="54">
        <v>0</v>
      </c>
      <c r="G212" s="58">
        <v>2680</v>
      </c>
    </row>
    <row r="213" spans="1:7" ht="15">
      <c r="A213" s="52"/>
      <c r="B213" s="53" t="s">
        <v>911</v>
      </c>
      <c r="C213" s="54">
        <v>905</v>
      </c>
      <c r="D213" s="55">
        <v>702</v>
      </c>
      <c r="E213" s="56">
        <v>7950000</v>
      </c>
      <c r="F213" s="54">
        <v>0</v>
      </c>
      <c r="G213" s="58">
        <v>2680</v>
      </c>
    </row>
    <row r="214" spans="1:7" ht="93.75" customHeight="1">
      <c r="A214" s="52"/>
      <c r="B214" s="53" t="s">
        <v>696</v>
      </c>
      <c r="C214" s="54">
        <v>905</v>
      </c>
      <c r="D214" s="55">
        <v>702</v>
      </c>
      <c r="E214" s="56">
        <v>7950043</v>
      </c>
      <c r="F214" s="54">
        <v>0</v>
      </c>
      <c r="G214" s="58">
        <v>1133</v>
      </c>
    </row>
    <row r="215" spans="1:7" ht="30">
      <c r="A215" s="52"/>
      <c r="B215" s="53" t="s">
        <v>972</v>
      </c>
      <c r="C215" s="54">
        <v>905</v>
      </c>
      <c r="D215" s="55">
        <v>702</v>
      </c>
      <c r="E215" s="56">
        <v>7950043</v>
      </c>
      <c r="F215" s="54">
        <v>500</v>
      </c>
      <c r="G215" s="58">
        <v>1133</v>
      </c>
    </row>
    <row r="216" spans="1:7" ht="80.25" customHeight="1">
      <c r="A216" s="52"/>
      <c r="B216" s="53" t="s">
        <v>917</v>
      </c>
      <c r="C216" s="54">
        <v>905</v>
      </c>
      <c r="D216" s="55">
        <v>702</v>
      </c>
      <c r="E216" s="56">
        <v>7950047</v>
      </c>
      <c r="F216" s="54">
        <v>0</v>
      </c>
      <c r="G216" s="58">
        <v>1547</v>
      </c>
    </row>
    <row r="217" spans="1:7" ht="30">
      <c r="A217" s="52"/>
      <c r="B217" s="53" t="s">
        <v>972</v>
      </c>
      <c r="C217" s="54">
        <v>905</v>
      </c>
      <c r="D217" s="55">
        <v>702</v>
      </c>
      <c r="E217" s="56">
        <v>7950047</v>
      </c>
      <c r="F217" s="54">
        <v>500</v>
      </c>
      <c r="G217" s="58">
        <v>1547</v>
      </c>
    </row>
    <row r="218" spans="1:7" ht="15">
      <c r="A218" s="52"/>
      <c r="B218" s="53" t="s">
        <v>1045</v>
      </c>
      <c r="C218" s="54">
        <v>905</v>
      </c>
      <c r="D218" s="55">
        <v>707</v>
      </c>
      <c r="E218" s="56">
        <v>0</v>
      </c>
      <c r="F218" s="54">
        <v>0</v>
      </c>
      <c r="G218" s="58">
        <v>36444.68868</v>
      </c>
    </row>
    <row r="219" spans="1:7" ht="30">
      <c r="A219" s="52"/>
      <c r="B219" s="53" t="s">
        <v>923</v>
      </c>
      <c r="C219" s="54">
        <v>905</v>
      </c>
      <c r="D219" s="55">
        <v>707</v>
      </c>
      <c r="E219" s="56">
        <v>4310000</v>
      </c>
      <c r="F219" s="54">
        <v>0</v>
      </c>
      <c r="G219" s="58">
        <v>780.78868</v>
      </c>
    </row>
    <row r="220" spans="1:7" ht="15">
      <c r="A220" s="52"/>
      <c r="B220" s="53" t="s">
        <v>1040</v>
      </c>
      <c r="C220" s="54">
        <v>905</v>
      </c>
      <c r="D220" s="55">
        <v>707</v>
      </c>
      <c r="E220" s="56">
        <v>4310100</v>
      </c>
      <c r="F220" s="54">
        <v>0</v>
      </c>
      <c r="G220" s="58">
        <v>780.78868</v>
      </c>
    </row>
    <row r="221" spans="1:7" ht="15">
      <c r="A221" s="52"/>
      <c r="B221" s="53" t="s">
        <v>1034</v>
      </c>
      <c r="C221" s="54">
        <v>905</v>
      </c>
      <c r="D221" s="55">
        <v>707</v>
      </c>
      <c r="E221" s="56">
        <v>4310100</v>
      </c>
      <c r="F221" s="54">
        <v>1</v>
      </c>
      <c r="G221" s="58">
        <v>780.78868</v>
      </c>
    </row>
    <row r="222" spans="1:7" ht="30">
      <c r="A222" s="52"/>
      <c r="B222" s="53" t="s">
        <v>1046</v>
      </c>
      <c r="C222" s="54">
        <v>905</v>
      </c>
      <c r="D222" s="55">
        <v>707</v>
      </c>
      <c r="E222" s="56">
        <v>4320000</v>
      </c>
      <c r="F222" s="54">
        <v>0</v>
      </c>
      <c r="G222" s="58">
        <v>16670</v>
      </c>
    </row>
    <row r="223" spans="1:7" ht="75">
      <c r="A223" s="52"/>
      <c r="B223" s="53" t="s">
        <v>1047</v>
      </c>
      <c r="C223" s="54">
        <v>905</v>
      </c>
      <c r="D223" s="55">
        <v>707</v>
      </c>
      <c r="E223" s="56">
        <v>4320300</v>
      </c>
      <c r="F223" s="54">
        <v>0</v>
      </c>
      <c r="G223" s="58">
        <v>16670</v>
      </c>
    </row>
    <row r="224" spans="1:7" ht="15">
      <c r="A224" s="52"/>
      <c r="B224" s="53" t="s">
        <v>1034</v>
      </c>
      <c r="C224" s="54">
        <v>905</v>
      </c>
      <c r="D224" s="55">
        <v>707</v>
      </c>
      <c r="E224" s="56">
        <v>4320300</v>
      </c>
      <c r="F224" s="54">
        <v>1</v>
      </c>
      <c r="G224" s="58">
        <v>16670</v>
      </c>
    </row>
    <row r="225" spans="1:7" ht="15">
      <c r="A225" s="52"/>
      <c r="B225" s="53" t="s">
        <v>911</v>
      </c>
      <c r="C225" s="54">
        <v>905</v>
      </c>
      <c r="D225" s="55">
        <v>707</v>
      </c>
      <c r="E225" s="56">
        <v>7950000</v>
      </c>
      <c r="F225" s="54">
        <v>0</v>
      </c>
      <c r="G225" s="58">
        <v>18993.9</v>
      </c>
    </row>
    <row r="226" spans="1:7" ht="15">
      <c r="A226" s="52"/>
      <c r="B226" s="53" t="s">
        <v>911</v>
      </c>
      <c r="C226" s="54">
        <v>905</v>
      </c>
      <c r="D226" s="55">
        <v>707</v>
      </c>
      <c r="E226" s="56">
        <v>7950000</v>
      </c>
      <c r="F226" s="54">
        <v>0</v>
      </c>
      <c r="G226" s="58">
        <v>18993.9</v>
      </c>
    </row>
    <row r="227" spans="1:7" ht="90.75" customHeight="1">
      <c r="A227" s="52"/>
      <c r="B227" s="53" t="s">
        <v>1162</v>
      </c>
      <c r="C227" s="54">
        <v>905</v>
      </c>
      <c r="D227" s="55">
        <v>707</v>
      </c>
      <c r="E227" s="56">
        <v>7950048</v>
      </c>
      <c r="F227" s="54">
        <v>0</v>
      </c>
      <c r="G227" s="58">
        <v>8043.9</v>
      </c>
    </row>
    <row r="228" spans="1:7" ht="30">
      <c r="A228" s="52"/>
      <c r="B228" s="53" t="s">
        <v>972</v>
      </c>
      <c r="C228" s="54">
        <v>905</v>
      </c>
      <c r="D228" s="55">
        <v>707</v>
      </c>
      <c r="E228" s="56">
        <v>7950048</v>
      </c>
      <c r="F228" s="54">
        <v>500</v>
      </c>
      <c r="G228" s="58">
        <v>8043.9</v>
      </c>
    </row>
    <row r="229" spans="1:7" ht="90">
      <c r="A229" s="52"/>
      <c r="B229" s="53" t="s">
        <v>1164</v>
      </c>
      <c r="C229" s="54">
        <v>905</v>
      </c>
      <c r="D229" s="55">
        <v>707</v>
      </c>
      <c r="E229" s="56">
        <v>7950050</v>
      </c>
      <c r="F229" s="54">
        <v>0</v>
      </c>
      <c r="G229" s="58">
        <v>10950</v>
      </c>
    </row>
    <row r="230" spans="1:7" ht="30">
      <c r="A230" s="52"/>
      <c r="B230" s="53" t="s">
        <v>972</v>
      </c>
      <c r="C230" s="54">
        <v>905</v>
      </c>
      <c r="D230" s="55">
        <v>707</v>
      </c>
      <c r="E230" s="56">
        <v>7950050</v>
      </c>
      <c r="F230" s="54">
        <v>500</v>
      </c>
      <c r="G230" s="58">
        <v>10950</v>
      </c>
    </row>
    <row r="231" spans="1:7" ht="15">
      <c r="A231" s="52"/>
      <c r="B231" s="53" t="s">
        <v>1048</v>
      </c>
      <c r="C231" s="54">
        <v>905</v>
      </c>
      <c r="D231" s="55">
        <v>709</v>
      </c>
      <c r="E231" s="56">
        <v>0</v>
      </c>
      <c r="F231" s="54">
        <v>0</v>
      </c>
      <c r="G231" s="58">
        <v>195158.16224</v>
      </c>
    </row>
    <row r="232" spans="1:7" ht="90">
      <c r="A232" s="52"/>
      <c r="B232" s="53" t="s">
        <v>1049</v>
      </c>
      <c r="C232" s="54">
        <v>905</v>
      </c>
      <c r="D232" s="55">
        <v>709</v>
      </c>
      <c r="E232" s="56">
        <v>4520000</v>
      </c>
      <c r="F232" s="54">
        <v>0</v>
      </c>
      <c r="G232" s="58">
        <v>105456.66223999999</v>
      </c>
    </row>
    <row r="233" spans="1:7" ht="30">
      <c r="A233" s="52"/>
      <c r="B233" s="53" t="s">
        <v>1033</v>
      </c>
      <c r="C233" s="54">
        <v>905</v>
      </c>
      <c r="D233" s="55">
        <v>709</v>
      </c>
      <c r="E233" s="56">
        <v>4529900</v>
      </c>
      <c r="F233" s="54">
        <v>0</v>
      </c>
      <c r="G233" s="58">
        <v>105456.66223999999</v>
      </c>
    </row>
    <row r="234" spans="1:7" ht="15">
      <c r="A234" s="52"/>
      <c r="B234" s="53" t="s">
        <v>1050</v>
      </c>
      <c r="C234" s="54">
        <v>905</v>
      </c>
      <c r="D234" s="55">
        <v>709</v>
      </c>
      <c r="E234" s="56">
        <v>4529903</v>
      </c>
      <c r="F234" s="54">
        <v>0</v>
      </c>
      <c r="G234" s="58">
        <v>105456.66223999999</v>
      </c>
    </row>
    <row r="235" spans="1:7" ht="15">
      <c r="A235" s="52"/>
      <c r="B235" s="53" t="s">
        <v>1034</v>
      </c>
      <c r="C235" s="54">
        <v>905</v>
      </c>
      <c r="D235" s="55">
        <v>709</v>
      </c>
      <c r="E235" s="56">
        <v>4529903</v>
      </c>
      <c r="F235" s="54">
        <v>1</v>
      </c>
      <c r="G235" s="58">
        <v>105456.66223999999</v>
      </c>
    </row>
    <row r="236" spans="1:7" ht="15">
      <c r="A236" s="52"/>
      <c r="B236" s="53" t="s">
        <v>911</v>
      </c>
      <c r="C236" s="54">
        <v>905</v>
      </c>
      <c r="D236" s="55">
        <v>709</v>
      </c>
      <c r="E236" s="56">
        <v>7950000</v>
      </c>
      <c r="F236" s="54">
        <v>0</v>
      </c>
      <c r="G236" s="58">
        <v>89701.5</v>
      </c>
    </row>
    <row r="237" spans="1:7" ht="15">
      <c r="A237" s="52"/>
      <c r="B237" s="53" t="s">
        <v>911</v>
      </c>
      <c r="C237" s="54">
        <v>905</v>
      </c>
      <c r="D237" s="55">
        <v>709</v>
      </c>
      <c r="E237" s="56">
        <v>7950000</v>
      </c>
      <c r="F237" s="54">
        <v>0</v>
      </c>
      <c r="G237" s="58">
        <v>89701.5</v>
      </c>
    </row>
    <row r="238" spans="1:7" ht="93.75" customHeight="1">
      <c r="A238" s="52"/>
      <c r="B238" s="53" t="s">
        <v>1152</v>
      </c>
      <c r="C238" s="54">
        <v>905</v>
      </c>
      <c r="D238" s="55">
        <v>709</v>
      </c>
      <c r="E238" s="56">
        <v>7950026</v>
      </c>
      <c r="F238" s="54">
        <v>0</v>
      </c>
      <c r="G238" s="58">
        <v>58700</v>
      </c>
    </row>
    <row r="239" spans="1:7" ht="30">
      <c r="A239" s="52"/>
      <c r="B239" s="53" t="s">
        <v>972</v>
      </c>
      <c r="C239" s="54">
        <v>905</v>
      </c>
      <c r="D239" s="55">
        <v>709</v>
      </c>
      <c r="E239" s="56">
        <v>7950026</v>
      </c>
      <c r="F239" s="54">
        <v>500</v>
      </c>
      <c r="G239" s="58">
        <v>58700</v>
      </c>
    </row>
    <row r="240" spans="1:7" ht="90">
      <c r="A240" s="52"/>
      <c r="B240" s="53" t="s">
        <v>1163</v>
      </c>
      <c r="C240" s="54">
        <v>905</v>
      </c>
      <c r="D240" s="55">
        <v>709</v>
      </c>
      <c r="E240" s="56">
        <v>7950049</v>
      </c>
      <c r="F240" s="54">
        <v>0</v>
      </c>
      <c r="G240" s="58">
        <v>31001.5</v>
      </c>
    </row>
    <row r="241" spans="1:7" ht="30">
      <c r="A241" s="52"/>
      <c r="B241" s="53" t="s">
        <v>972</v>
      </c>
      <c r="C241" s="54">
        <v>905</v>
      </c>
      <c r="D241" s="55">
        <v>709</v>
      </c>
      <c r="E241" s="56">
        <v>7950049</v>
      </c>
      <c r="F241" s="54">
        <v>500</v>
      </c>
      <c r="G241" s="58">
        <v>31001.5</v>
      </c>
    </row>
    <row r="242" spans="1:7" ht="15">
      <c r="A242" s="52"/>
      <c r="B242" s="53" t="s">
        <v>1051</v>
      </c>
      <c r="C242" s="54">
        <v>905</v>
      </c>
      <c r="D242" s="55">
        <v>801</v>
      </c>
      <c r="E242" s="56">
        <v>0</v>
      </c>
      <c r="F242" s="54">
        <v>0</v>
      </c>
      <c r="G242" s="58">
        <v>76581.23386</v>
      </c>
    </row>
    <row r="243" spans="1:7" ht="30">
      <c r="A243" s="52"/>
      <c r="B243" s="53" t="s">
        <v>915</v>
      </c>
      <c r="C243" s="54">
        <v>905</v>
      </c>
      <c r="D243" s="55">
        <v>801</v>
      </c>
      <c r="E243" s="56">
        <v>4400000</v>
      </c>
      <c r="F243" s="54">
        <v>0</v>
      </c>
      <c r="G243" s="58">
        <v>42644.43586</v>
      </c>
    </row>
    <row r="244" spans="1:7" ht="30">
      <c r="A244" s="52"/>
      <c r="B244" s="53" t="s">
        <v>1033</v>
      </c>
      <c r="C244" s="54">
        <v>905</v>
      </c>
      <c r="D244" s="55">
        <v>801</v>
      </c>
      <c r="E244" s="56">
        <v>4409900</v>
      </c>
      <c r="F244" s="54">
        <v>0</v>
      </c>
      <c r="G244" s="58">
        <v>42644.43586</v>
      </c>
    </row>
    <row r="245" spans="1:7" ht="45">
      <c r="A245" s="52"/>
      <c r="B245" s="53" t="s">
        <v>924</v>
      </c>
      <c r="C245" s="54">
        <v>905</v>
      </c>
      <c r="D245" s="55">
        <v>801</v>
      </c>
      <c r="E245" s="56">
        <v>4409910</v>
      </c>
      <c r="F245" s="54">
        <v>0</v>
      </c>
      <c r="G245" s="58">
        <v>19133.51486</v>
      </c>
    </row>
    <row r="246" spans="1:7" ht="15">
      <c r="A246" s="52"/>
      <c r="B246" s="53" t="s">
        <v>1034</v>
      </c>
      <c r="C246" s="54">
        <v>905</v>
      </c>
      <c r="D246" s="55">
        <v>801</v>
      </c>
      <c r="E246" s="56">
        <v>4409910</v>
      </c>
      <c r="F246" s="54">
        <v>1</v>
      </c>
      <c r="G246" s="58">
        <v>19133.51486</v>
      </c>
    </row>
    <row r="247" spans="1:7" ht="45">
      <c r="A247" s="52"/>
      <c r="B247" s="53" t="s">
        <v>925</v>
      </c>
      <c r="C247" s="54">
        <v>905</v>
      </c>
      <c r="D247" s="55">
        <v>801</v>
      </c>
      <c r="E247" s="56">
        <v>4409911</v>
      </c>
      <c r="F247" s="54">
        <v>0</v>
      </c>
      <c r="G247" s="58">
        <v>9759.418</v>
      </c>
    </row>
    <row r="248" spans="1:7" ht="15">
      <c r="A248" s="52"/>
      <c r="B248" s="53" t="s">
        <v>1034</v>
      </c>
      <c r="C248" s="54">
        <v>905</v>
      </c>
      <c r="D248" s="55">
        <v>801</v>
      </c>
      <c r="E248" s="56">
        <v>4409911</v>
      </c>
      <c r="F248" s="54">
        <v>1</v>
      </c>
      <c r="G248" s="58">
        <v>9759.418</v>
      </c>
    </row>
    <row r="249" spans="1:7" ht="45">
      <c r="A249" s="52"/>
      <c r="B249" s="53" t="s">
        <v>926</v>
      </c>
      <c r="C249" s="54">
        <v>905</v>
      </c>
      <c r="D249" s="55">
        <v>801</v>
      </c>
      <c r="E249" s="56">
        <v>4409912</v>
      </c>
      <c r="F249" s="54">
        <v>0</v>
      </c>
      <c r="G249" s="58">
        <v>3455.941</v>
      </c>
    </row>
    <row r="250" spans="1:7" ht="15">
      <c r="A250" s="52"/>
      <c r="B250" s="53" t="s">
        <v>1034</v>
      </c>
      <c r="C250" s="54">
        <v>905</v>
      </c>
      <c r="D250" s="55">
        <v>801</v>
      </c>
      <c r="E250" s="56">
        <v>4409912</v>
      </c>
      <c r="F250" s="54">
        <v>1</v>
      </c>
      <c r="G250" s="58">
        <v>3455.941</v>
      </c>
    </row>
    <row r="251" spans="1:7" ht="45">
      <c r="A251" s="52"/>
      <c r="B251" s="53" t="s">
        <v>927</v>
      </c>
      <c r="C251" s="54">
        <v>905</v>
      </c>
      <c r="D251" s="55">
        <v>801</v>
      </c>
      <c r="E251" s="56">
        <v>4409913</v>
      </c>
      <c r="F251" s="54">
        <v>0</v>
      </c>
      <c r="G251" s="58">
        <v>1928.906</v>
      </c>
    </row>
    <row r="252" spans="1:7" ht="15">
      <c r="A252" s="52"/>
      <c r="B252" s="53" t="s">
        <v>1034</v>
      </c>
      <c r="C252" s="54">
        <v>905</v>
      </c>
      <c r="D252" s="55">
        <v>801</v>
      </c>
      <c r="E252" s="56">
        <v>4409913</v>
      </c>
      <c r="F252" s="54">
        <v>1</v>
      </c>
      <c r="G252" s="58">
        <v>1928.906</v>
      </c>
    </row>
    <row r="253" spans="1:7" ht="45">
      <c r="A253" s="52"/>
      <c r="B253" s="53" t="s">
        <v>500</v>
      </c>
      <c r="C253" s="54">
        <v>905</v>
      </c>
      <c r="D253" s="55">
        <v>801</v>
      </c>
      <c r="E253" s="56">
        <v>4409914</v>
      </c>
      <c r="F253" s="54">
        <v>0</v>
      </c>
      <c r="G253" s="58">
        <v>7742.66</v>
      </c>
    </row>
    <row r="254" spans="1:7" ht="15">
      <c r="A254" s="52"/>
      <c r="B254" s="53" t="s">
        <v>1034</v>
      </c>
      <c r="C254" s="54">
        <v>905</v>
      </c>
      <c r="D254" s="55">
        <v>801</v>
      </c>
      <c r="E254" s="56">
        <v>4409914</v>
      </c>
      <c r="F254" s="54">
        <v>1</v>
      </c>
      <c r="G254" s="58">
        <v>7742.66</v>
      </c>
    </row>
    <row r="255" spans="1:7" ht="60">
      <c r="A255" s="52"/>
      <c r="B255" s="53" t="s">
        <v>501</v>
      </c>
      <c r="C255" s="54">
        <v>905</v>
      </c>
      <c r="D255" s="55">
        <v>801</v>
      </c>
      <c r="E255" s="56">
        <v>4409915</v>
      </c>
      <c r="F255" s="54">
        <v>0</v>
      </c>
      <c r="G255" s="58">
        <v>623.996</v>
      </c>
    </row>
    <row r="256" spans="1:7" ht="15">
      <c r="A256" s="52"/>
      <c r="B256" s="53" t="s">
        <v>1034</v>
      </c>
      <c r="C256" s="54">
        <v>905</v>
      </c>
      <c r="D256" s="55">
        <v>801</v>
      </c>
      <c r="E256" s="56">
        <v>4409915</v>
      </c>
      <c r="F256" s="54">
        <v>1</v>
      </c>
      <c r="G256" s="58">
        <v>623.996</v>
      </c>
    </row>
    <row r="257" spans="1:7" ht="15">
      <c r="A257" s="52"/>
      <c r="B257" s="53" t="s">
        <v>502</v>
      </c>
      <c r="C257" s="54">
        <v>905</v>
      </c>
      <c r="D257" s="55">
        <v>801</v>
      </c>
      <c r="E257" s="56">
        <v>4420000</v>
      </c>
      <c r="F257" s="54">
        <v>0</v>
      </c>
      <c r="G257" s="58">
        <v>30922.298</v>
      </c>
    </row>
    <row r="258" spans="1:7" ht="30">
      <c r="A258" s="52"/>
      <c r="B258" s="53" t="s">
        <v>1033</v>
      </c>
      <c r="C258" s="54">
        <v>905</v>
      </c>
      <c r="D258" s="55">
        <v>801</v>
      </c>
      <c r="E258" s="56">
        <v>4429900</v>
      </c>
      <c r="F258" s="54">
        <v>0</v>
      </c>
      <c r="G258" s="58">
        <v>30922.298</v>
      </c>
    </row>
    <row r="259" spans="1:7" ht="15">
      <c r="A259" s="52"/>
      <c r="B259" s="53" t="s">
        <v>1034</v>
      </c>
      <c r="C259" s="54">
        <v>905</v>
      </c>
      <c r="D259" s="55">
        <v>801</v>
      </c>
      <c r="E259" s="56">
        <v>4429900</v>
      </c>
      <c r="F259" s="54">
        <v>1</v>
      </c>
      <c r="G259" s="58">
        <v>30922.298</v>
      </c>
    </row>
    <row r="260" spans="1:7" ht="30">
      <c r="A260" s="52"/>
      <c r="B260" s="53" t="s">
        <v>1052</v>
      </c>
      <c r="C260" s="54">
        <v>905</v>
      </c>
      <c r="D260" s="55">
        <v>801</v>
      </c>
      <c r="E260" s="56">
        <v>4500000</v>
      </c>
      <c r="F260" s="54">
        <v>0</v>
      </c>
      <c r="G260" s="58">
        <v>490.5</v>
      </c>
    </row>
    <row r="261" spans="1:7" ht="30">
      <c r="A261" s="52"/>
      <c r="B261" s="53" t="s">
        <v>1053</v>
      </c>
      <c r="C261" s="54">
        <v>905</v>
      </c>
      <c r="D261" s="55">
        <v>801</v>
      </c>
      <c r="E261" s="56">
        <v>4500600</v>
      </c>
      <c r="F261" s="54">
        <v>0</v>
      </c>
      <c r="G261" s="58">
        <v>490.5</v>
      </c>
    </row>
    <row r="262" spans="1:7" ht="15">
      <c r="A262" s="52"/>
      <c r="B262" s="53" t="s">
        <v>1034</v>
      </c>
      <c r="C262" s="54">
        <v>905</v>
      </c>
      <c r="D262" s="55">
        <v>801</v>
      </c>
      <c r="E262" s="56">
        <v>4500600</v>
      </c>
      <c r="F262" s="54">
        <v>1</v>
      </c>
      <c r="G262" s="58">
        <v>490.5</v>
      </c>
    </row>
    <row r="263" spans="1:7" ht="15">
      <c r="A263" s="52"/>
      <c r="B263" s="53" t="s">
        <v>911</v>
      </c>
      <c r="C263" s="54">
        <v>905</v>
      </c>
      <c r="D263" s="55">
        <v>801</v>
      </c>
      <c r="E263" s="56">
        <v>7950000</v>
      </c>
      <c r="F263" s="54">
        <v>0</v>
      </c>
      <c r="G263" s="58">
        <v>2524</v>
      </c>
    </row>
    <row r="264" spans="1:7" ht="15">
      <c r="A264" s="52"/>
      <c r="B264" s="53" t="s">
        <v>911</v>
      </c>
      <c r="C264" s="54">
        <v>905</v>
      </c>
      <c r="D264" s="55">
        <v>801</v>
      </c>
      <c r="E264" s="56">
        <v>7950000</v>
      </c>
      <c r="F264" s="54">
        <v>0</v>
      </c>
      <c r="G264" s="58">
        <v>2524</v>
      </c>
    </row>
    <row r="265" spans="1:7" ht="88.5" customHeight="1">
      <c r="A265" s="52"/>
      <c r="B265" s="53" t="s">
        <v>696</v>
      </c>
      <c r="C265" s="54">
        <v>905</v>
      </c>
      <c r="D265" s="55">
        <v>801</v>
      </c>
      <c r="E265" s="56">
        <v>7950043</v>
      </c>
      <c r="F265" s="54">
        <v>0</v>
      </c>
      <c r="G265" s="58">
        <v>2524</v>
      </c>
    </row>
    <row r="266" spans="1:7" ht="30">
      <c r="A266" s="52"/>
      <c r="B266" s="53" t="s">
        <v>972</v>
      </c>
      <c r="C266" s="54">
        <v>905</v>
      </c>
      <c r="D266" s="55">
        <v>801</v>
      </c>
      <c r="E266" s="56">
        <v>7950043</v>
      </c>
      <c r="F266" s="54">
        <v>500</v>
      </c>
      <c r="G266" s="58">
        <v>2524</v>
      </c>
    </row>
    <row r="267" spans="1:7" ht="30">
      <c r="A267" s="52"/>
      <c r="B267" s="53" t="s">
        <v>870</v>
      </c>
      <c r="C267" s="54">
        <v>905</v>
      </c>
      <c r="D267" s="55">
        <v>804</v>
      </c>
      <c r="E267" s="56">
        <v>0</v>
      </c>
      <c r="F267" s="54">
        <v>0</v>
      </c>
      <c r="G267" s="58">
        <v>25440</v>
      </c>
    </row>
    <row r="268" spans="1:7" ht="15">
      <c r="A268" s="52"/>
      <c r="B268" s="53" t="s">
        <v>911</v>
      </c>
      <c r="C268" s="54">
        <v>905</v>
      </c>
      <c r="D268" s="55">
        <v>804</v>
      </c>
      <c r="E268" s="56">
        <v>7950000</v>
      </c>
      <c r="F268" s="54">
        <v>0</v>
      </c>
      <c r="G268" s="58">
        <v>25440</v>
      </c>
    </row>
    <row r="269" spans="1:7" ht="15">
      <c r="A269" s="52"/>
      <c r="B269" s="53" t="s">
        <v>911</v>
      </c>
      <c r="C269" s="54">
        <v>905</v>
      </c>
      <c r="D269" s="55">
        <v>804</v>
      </c>
      <c r="E269" s="56">
        <v>7950000</v>
      </c>
      <c r="F269" s="54">
        <v>0</v>
      </c>
      <c r="G269" s="58">
        <v>25440</v>
      </c>
    </row>
    <row r="270" spans="1:7" ht="90">
      <c r="A270" s="52"/>
      <c r="B270" s="53" t="s">
        <v>503</v>
      </c>
      <c r="C270" s="54">
        <v>905</v>
      </c>
      <c r="D270" s="55">
        <v>804</v>
      </c>
      <c r="E270" s="56">
        <v>7950018</v>
      </c>
      <c r="F270" s="54">
        <v>0</v>
      </c>
      <c r="G270" s="58">
        <v>25440</v>
      </c>
    </row>
    <row r="271" spans="1:7" ht="30">
      <c r="A271" s="52"/>
      <c r="B271" s="53" t="s">
        <v>972</v>
      </c>
      <c r="C271" s="54">
        <v>905</v>
      </c>
      <c r="D271" s="55">
        <v>804</v>
      </c>
      <c r="E271" s="56">
        <v>7950018</v>
      </c>
      <c r="F271" s="54">
        <v>500</v>
      </c>
      <c r="G271" s="58">
        <v>25440</v>
      </c>
    </row>
    <row r="272" spans="1:7" ht="15">
      <c r="A272" s="52"/>
      <c r="B272" s="53" t="s">
        <v>872</v>
      </c>
      <c r="C272" s="54">
        <v>905</v>
      </c>
      <c r="D272" s="55">
        <v>901</v>
      </c>
      <c r="E272" s="56">
        <v>0</v>
      </c>
      <c r="F272" s="54">
        <v>0</v>
      </c>
      <c r="G272" s="58">
        <v>206052.2952</v>
      </c>
    </row>
    <row r="273" spans="1:7" ht="30">
      <c r="A273" s="52"/>
      <c r="B273" s="53" t="s">
        <v>1055</v>
      </c>
      <c r="C273" s="54">
        <v>905</v>
      </c>
      <c r="D273" s="55">
        <v>901</v>
      </c>
      <c r="E273" s="56">
        <v>4700000</v>
      </c>
      <c r="F273" s="54">
        <v>0</v>
      </c>
      <c r="G273" s="58">
        <v>177834.896</v>
      </c>
    </row>
    <row r="274" spans="1:7" ht="30">
      <c r="A274" s="52"/>
      <c r="B274" s="53" t="s">
        <v>1033</v>
      </c>
      <c r="C274" s="54">
        <v>905</v>
      </c>
      <c r="D274" s="55">
        <v>901</v>
      </c>
      <c r="E274" s="56">
        <v>4709900</v>
      </c>
      <c r="F274" s="54">
        <v>0</v>
      </c>
      <c r="G274" s="58">
        <v>177834.896</v>
      </c>
    </row>
    <row r="275" spans="1:7" ht="15">
      <c r="A275" s="52"/>
      <c r="B275" s="53" t="s">
        <v>1034</v>
      </c>
      <c r="C275" s="54">
        <v>905</v>
      </c>
      <c r="D275" s="55">
        <v>901</v>
      </c>
      <c r="E275" s="56">
        <v>4709900</v>
      </c>
      <c r="F275" s="54">
        <v>1</v>
      </c>
      <c r="G275" s="58">
        <v>177834.896</v>
      </c>
    </row>
    <row r="276" spans="1:7" ht="15">
      <c r="A276" s="52"/>
      <c r="B276" s="53" t="s">
        <v>504</v>
      </c>
      <c r="C276" s="54">
        <v>905</v>
      </c>
      <c r="D276" s="55">
        <v>901</v>
      </c>
      <c r="E276" s="56">
        <v>4760000</v>
      </c>
      <c r="F276" s="54">
        <v>0</v>
      </c>
      <c r="G276" s="58">
        <v>20145.3992</v>
      </c>
    </row>
    <row r="277" spans="1:7" ht="45">
      <c r="A277" s="52"/>
      <c r="B277" s="53" t="s">
        <v>505</v>
      </c>
      <c r="C277" s="54">
        <v>905</v>
      </c>
      <c r="D277" s="55">
        <v>901</v>
      </c>
      <c r="E277" s="56">
        <v>4769900</v>
      </c>
      <c r="F277" s="54">
        <v>0</v>
      </c>
      <c r="G277" s="58">
        <v>20145.3992</v>
      </c>
    </row>
    <row r="278" spans="1:7" ht="15">
      <c r="A278" s="52"/>
      <c r="B278" s="53" t="s">
        <v>1034</v>
      </c>
      <c r="C278" s="54">
        <v>905</v>
      </c>
      <c r="D278" s="55">
        <v>901</v>
      </c>
      <c r="E278" s="56">
        <v>4769900</v>
      </c>
      <c r="F278" s="54">
        <v>1</v>
      </c>
      <c r="G278" s="58">
        <v>20145.3992</v>
      </c>
    </row>
    <row r="279" spans="1:7" ht="15">
      <c r="A279" s="52"/>
      <c r="B279" s="53" t="s">
        <v>911</v>
      </c>
      <c r="C279" s="54">
        <v>905</v>
      </c>
      <c r="D279" s="55">
        <v>901</v>
      </c>
      <c r="E279" s="56">
        <v>7950000</v>
      </c>
      <c r="F279" s="54">
        <v>0</v>
      </c>
      <c r="G279" s="58">
        <v>8072</v>
      </c>
    </row>
    <row r="280" spans="1:7" ht="15">
      <c r="A280" s="52"/>
      <c r="B280" s="53" t="s">
        <v>911</v>
      </c>
      <c r="C280" s="54">
        <v>905</v>
      </c>
      <c r="D280" s="55">
        <v>901</v>
      </c>
      <c r="E280" s="56">
        <v>7950000</v>
      </c>
      <c r="F280" s="54">
        <v>0</v>
      </c>
      <c r="G280" s="58">
        <v>8072</v>
      </c>
    </row>
    <row r="281" spans="1:7" ht="90" customHeight="1">
      <c r="A281" s="52"/>
      <c r="B281" s="53" t="s">
        <v>696</v>
      </c>
      <c r="C281" s="54">
        <v>905</v>
      </c>
      <c r="D281" s="55">
        <v>901</v>
      </c>
      <c r="E281" s="56">
        <v>7950043</v>
      </c>
      <c r="F281" s="54">
        <v>0</v>
      </c>
      <c r="G281" s="58">
        <v>8072</v>
      </c>
    </row>
    <row r="282" spans="1:7" ht="30">
      <c r="A282" s="52"/>
      <c r="B282" s="53" t="s">
        <v>972</v>
      </c>
      <c r="C282" s="54">
        <v>905</v>
      </c>
      <c r="D282" s="55">
        <v>901</v>
      </c>
      <c r="E282" s="56">
        <v>7950043</v>
      </c>
      <c r="F282" s="54">
        <v>500</v>
      </c>
      <c r="G282" s="58">
        <v>8072</v>
      </c>
    </row>
    <row r="283" spans="1:7" ht="15">
      <c r="A283" s="52"/>
      <c r="B283" s="53" t="s">
        <v>1054</v>
      </c>
      <c r="C283" s="54">
        <v>905</v>
      </c>
      <c r="D283" s="55">
        <v>902</v>
      </c>
      <c r="E283" s="56">
        <v>0</v>
      </c>
      <c r="F283" s="54">
        <v>0</v>
      </c>
      <c r="G283" s="58">
        <v>304539.17631</v>
      </c>
    </row>
    <row r="284" spans="1:7" ht="30">
      <c r="A284" s="52"/>
      <c r="B284" s="53" t="s">
        <v>1055</v>
      </c>
      <c r="C284" s="54">
        <v>905</v>
      </c>
      <c r="D284" s="55">
        <v>902</v>
      </c>
      <c r="E284" s="56">
        <v>4700000</v>
      </c>
      <c r="F284" s="54">
        <v>0</v>
      </c>
      <c r="G284" s="58">
        <v>42862.086</v>
      </c>
    </row>
    <row r="285" spans="1:7" ht="30">
      <c r="A285" s="52"/>
      <c r="B285" s="53" t="s">
        <v>1033</v>
      </c>
      <c r="C285" s="54">
        <v>905</v>
      </c>
      <c r="D285" s="55">
        <v>902</v>
      </c>
      <c r="E285" s="56">
        <v>4709900</v>
      </c>
      <c r="F285" s="54">
        <v>0</v>
      </c>
      <c r="G285" s="58">
        <v>42862.086</v>
      </c>
    </row>
    <row r="286" spans="1:7" ht="15">
      <c r="A286" s="52"/>
      <c r="B286" s="53" t="s">
        <v>1034</v>
      </c>
      <c r="C286" s="54">
        <v>905</v>
      </c>
      <c r="D286" s="55">
        <v>902</v>
      </c>
      <c r="E286" s="56">
        <v>4709900</v>
      </c>
      <c r="F286" s="54">
        <v>1</v>
      </c>
      <c r="G286" s="58">
        <v>32939.005</v>
      </c>
    </row>
    <row r="287" spans="1:7" ht="15">
      <c r="A287" s="52"/>
      <c r="B287" s="53" t="s">
        <v>506</v>
      </c>
      <c r="C287" s="54">
        <v>905</v>
      </c>
      <c r="D287" s="55">
        <v>902</v>
      </c>
      <c r="E287" s="56">
        <v>4709906</v>
      </c>
      <c r="F287" s="54">
        <v>0</v>
      </c>
      <c r="G287" s="58">
        <v>9923.081</v>
      </c>
    </row>
    <row r="288" spans="1:7" ht="15">
      <c r="A288" s="52"/>
      <c r="B288" s="53" t="s">
        <v>1034</v>
      </c>
      <c r="C288" s="54">
        <v>905</v>
      </c>
      <c r="D288" s="55">
        <v>902</v>
      </c>
      <c r="E288" s="56">
        <v>4709906</v>
      </c>
      <c r="F288" s="54">
        <v>1</v>
      </c>
      <c r="G288" s="58">
        <v>9923.081</v>
      </c>
    </row>
    <row r="289" spans="1:7" ht="30">
      <c r="A289" s="52"/>
      <c r="B289" s="53" t="s">
        <v>1056</v>
      </c>
      <c r="C289" s="54">
        <v>905</v>
      </c>
      <c r="D289" s="55">
        <v>902</v>
      </c>
      <c r="E289" s="56">
        <v>4710000</v>
      </c>
      <c r="F289" s="54">
        <v>0</v>
      </c>
      <c r="G289" s="58">
        <v>256783.09031</v>
      </c>
    </row>
    <row r="290" spans="1:7" ht="30">
      <c r="A290" s="52"/>
      <c r="B290" s="53" t="s">
        <v>1033</v>
      </c>
      <c r="C290" s="54">
        <v>905</v>
      </c>
      <c r="D290" s="55">
        <v>902</v>
      </c>
      <c r="E290" s="56">
        <v>4719900</v>
      </c>
      <c r="F290" s="54">
        <v>0</v>
      </c>
      <c r="G290" s="58">
        <v>256783.09031</v>
      </c>
    </row>
    <row r="291" spans="1:7" ht="15">
      <c r="A291" s="52"/>
      <c r="B291" s="53" t="s">
        <v>1034</v>
      </c>
      <c r="C291" s="54">
        <v>905</v>
      </c>
      <c r="D291" s="55">
        <v>902</v>
      </c>
      <c r="E291" s="56">
        <v>4719900</v>
      </c>
      <c r="F291" s="54">
        <v>1</v>
      </c>
      <c r="G291" s="58">
        <v>205389.09031</v>
      </c>
    </row>
    <row r="292" spans="1:7" ht="105">
      <c r="A292" s="52"/>
      <c r="B292" s="53" t="s">
        <v>1057</v>
      </c>
      <c r="C292" s="54">
        <v>905</v>
      </c>
      <c r="D292" s="55">
        <v>902</v>
      </c>
      <c r="E292" s="56">
        <v>4719902</v>
      </c>
      <c r="F292" s="54">
        <v>0</v>
      </c>
      <c r="G292" s="58">
        <v>45703</v>
      </c>
    </row>
    <row r="293" spans="1:7" ht="15">
      <c r="A293" s="52"/>
      <c r="B293" s="53" t="s">
        <v>1034</v>
      </c>
      <c r="C293" s="54">
        <v>905</v>
      </c>
      <c r="D293" s="55">
        <v>902</v>
      </c>
      <c r="E293" s="56">
        <v>4719902</v>
      </c>
      <c r="F293" s="54">
        <v>1</v>
      </c>
      <c r="G293" s="58">
        <v>45703</v>
      </c>
    </row>
    <row r="294" spans="1:7" ht="90">
      <c r="A294" s="52"/>
      <c r="B294" s="53" t="s">
        <v>1058</v>
      </c>
      <c r="C294" s="54">
        <v>905</v>
      </c>
      <c r="D294" s="55">
        <v>902</v>
      </c>
      <c r="E294" s="56">
        <v>4719903</v>
      </c>
      <c r="F294" s="54">
        <v>0</v>
      </c>
      <c r="G294" s="58">
        <v>5691</v>
      </c>
    </row>
    <row r="295" spans="1:7" ht="15">
      <c r="A295" s="52"/>
      <c r="B295" s="53" t="s">
        <v>1034</v>
      </c>
      <c r="C295" s="54">
        <v>905</v>
      </c>
      <c r="D295" s="55">
        <v>902</v>
      </c>
      <c r="E295" s="56">
        <v>4719903</v>
      </c>
      <c r="F295" s="54">
        <v>1</v>
      </c>
      <c r="G295" s="58">
        <v>5691</v>
      </c>
    </row>
    <row r="296" spans="1:7" ht="15">
      <c r="A296" s="52"/>
      <c r="B296" s="53" t="s">
        <v>911</v>
      </c>
      <c r="C296" s="54">
        <v>905</v>
      </c>
      <c r="D296" s="55">
        <v>902</v>
      </c>
      <c r="E296" s="56">
        <v>7950000</v>
      </c>
      <c r="F296" s="54">
        <v>0</v>
      </c>
      <c r="G296" s="58">
        <v>4894</v>
      </c>
    </row>
    <row r="297" spans="1:7" ht="15">
      <c r="A297" s="52"/>
      <c r="B297" s="53" t="s">
        <v>911</v>
      </c>
      <c r="C297" s="54">
        <v>905</v>
      </c>
      <c r="D297" s="55">
        <v>902</v>
      </c>
      <c r="E297" s="56">
        <v>7950000</v>
      </c>
      <c r="F297" s="54">
        <v>0</v>
      </c>
      <c r="G297" s="58">
        <v>4894</v>
      </c>
    </row>
    <row r="298" spans="1:7" ht="91.5" customHeight="1">
      <c r="A298" s="52"/>
      <c r="B298" s="53" t="s">
        <v>696</v>
      </c>
      <c r="C298" s="54">
        <v>905</v>
      </c>
      <c r="D298" s="55">
        <v>902</v>
      </c>
      <c r="E298" s="56">
        <v>7950043</v>
      </c>
      <c r="F298" s="54">
        <v>0</v>
      </c>
      <c r="G298" s="58">
        <v>4894</v>
      </c>
    </row>
    <row r="299" spans="1:7" ht="30">
      <c r="A299" s="52"/>
      <c r="B299" s="53" t="s">
        <v>972</v>
      </c>
      <c r="C299" s="54">
        <v>905</v>
      </c>
      <c r="D299" s="55">
        <v>902</v>
      </c>
      <c r="E299" s="56">
        <v>7950043</v>
      </c>
      <c r="F299" s="54">
        <v>500</v>
      </c>
      <c r="G299" s="58">
        <v>4894</v>
      </c>
    </row>
    <row r="300" spans="1:7" ht="30">
      <c r="A300" s="52"/>
      <c r="B300" s="53" t="s">
        <v>873</v>
      </c>
      <c r="C300" s="54">
        <v>905</v>
      </c>
      <c r="D300" s="55">
        <v>903</v>
      </c>
      <c r="E300" s="56">
        <v>0</v>
      </c>
      <c r="F300" s="54">
        <v>0</v>
      </c>
      <c r="G300" s="58">
        <v>6702.69842</v>
      </c>
    </row>
    <row r="301" spans="1:7" ht="30">
      <c r="A301" s="52"/>
      <c r="B301" s="53" t="s">
        <v>1055</v>
      </c>
      <c r="C301" s="54">
        <v>905</v>
      </c>
      <c r="D301" s="55">
        <v>903</v>
      </c>
      <c r="E301" s="56">
        <v>4700000</v>
      </c>
      <c r="F301" s="54">
        <v>0</v>
      </c>
      <c r="G301" s="58">
        <v>4789.68242</v>
      </c>
    </row>
    <row r="302" spans="1:7" ht="30">
      <c r="A302" s="52"/>
      <c r="B302" s="53" t="s">
        <v>1033</v>
      </c>
      <c r="C302" s="54">
        <v>905</v>
      </c>
      <c r="D302" s="55">
        <v>903</v>
      </c>
      <c r="E302" s="56">
        <v>4709900</v>
      </c>
      <c r="F302" s="54">
        <v>0</v>
      </c>
      <c r="G302" s="58">
        <v>4789.68242</v>
      </c>
    </row>
    <row r="303" spans="1:7" ht="15">
      <c r="A303" s="52"/>
      <c r="B303" s="53" t="s">
        <v>1034</v>
      </c>
      <c r="C303" s="54">
        <v>905</v>
      </c>
      <c r="D303" s="55">
        <v>903</v>
      </c>
      <c r="E303" s="56">
        <v>4709900</v>
      </c>
      <c r="F303" s="54">
        <v>1</v>
      </c>
      <c r="G303" s="58">
        <v>3480.924</v>
      </c>
    </row>
    <row r="304" spans="1:7" ht="30">
      <c r="A304" s="52"/>
      <c r="B304" s="53" t="s">
        <v>507</v>
      </c>
      <c r="C304" s="54">
        <v>905</v>
      </c>
      <c r="D304" s="55">
        <v>903</v>
      </c>
      <c r="E304" s="56">
        <v>4709907</v>
      </c>
      <c r="F304" s="54">
        <v>0</v>
      </c>
      <c r="G304" s="58">
        <v>1308.75842</v>
      </c>
    </row>
    <row r="305" spans="1:7" ht="15">
      <c r="A305" s="52"/>
      <c r="B305" s="53" t="s">
        <v>1034</v>
      </c>
      <c r="C305" s="54">
        <v>905</v>
      </c>
      <c r="D305" s="55">
        <v>903</v>
      </c>
      <c r="E305" s="56">
        <v>4709907</v>
      </c>
      <c r="F305" s="54">
        <v>1</v>
      </c>
      <c r="G305" s="58">
        <v>1308.75842</v>
      </c>
    </row>
    <row r="306" spans="1:7" ht="30">
      <c r="A306" s="52"/>
      <c r="B306" s="53" t="s">
        <v>1056</v>
      </c>
      <c r="C306" s="54">
        <v>905</v>
      </c>
      <c r="D306" s="55">
        <v>903</v>
      </c>
      <c r="E306" s="56">
        <v>4710000</v>
      </c>
      <c r="F306" s="54">
        <v>0</v>
      </c>
      <c r="G306" s="58">
        <v>1913.016</v>
      </c>
    </row>
    <row r="307" spans="1:7" ht="30">
      <c r="A307" s="52"/>
      <c r="B307" s="53" t="s">
        <v>1033</v>
      </c>
      <c r="C307" s="54">
        <v>905</v>
      </c>
      <c r="D307" s="55">
        <v>903</v>
      </c>
      <c r="E307" s="56">
        <v>4719900</v>
      </c>
      <c r="F307" s="54">
        <v>0</v>
      </c>
      <c r="G307" s="58">
        <v>1913.016</v>
      </c>
    </row>
    <row r="308" spans="1:7" ht="15">
      <c r="A308" s="52"/>
      <c r="B308" s="53" t="s">
        <v>1034</v>
      </c>
      <c r="C308" s="54">
        <v>905</v>
      </c>
      <c r="D308" s="55">
        <v>903</v>
      </c>
      <c r="E308" s="56">
        <v>4719900</v>
      </c>
      <c r="F308" s="54">
        <v>1</v>
      </c>
      <c r="G308" s="58">
        <v>1913.016</v>
      </c>
    </row>
    <row r="309" spans="1:7" ht="15">
      <c r="A309" s="52"/>
      <c r="B309" s="53" t="s">
        <v>1059</v>
      </c>
      <c r="C309" s="54">
        <v>905</v>
      </c>
      <c r="D309" s="55">
        <v>904</v>
      </c>
      <c r="E309" s="56">
        <v>0</v>
      </c>
      <c r="F309" s="54">
        <v>0</v>
      </c>
      <c r="G309" s="58">
        <v>165440.6</v>
      </c>
    </row>
    <row r="310" spans="1:7" ht="15">
      <c r="A310" s="52"/>
      <c r="B310" s="53" t="s">
        <v>508</v>
      </c>
      <c r="C310" s="54">
        <v>905</v>
      </c>
      <c r="D310" s="55">
        <v>904</v>
      </c>
      <c r="E310" s="56">
        <v>4770000</v>
      </c>
      <c r="F310" s="54">
        <v>0</v>
      </c>
      <c r="G310" s="58">
        <v>143793.6</v>
      </c>
    </row>
    <row r="311" spans="1:7" ht="45">
      <c r="A311" s="52"/>
      <c r="B311" s="53" t="s">
        <v>509</v>
      </c>
      <c r="C311" s="54">
        <v>905</v>
      </c>
      <c r="D311" s="55">
        <v>904</v>
      </c>
      <c r="E311" s="56">
        <v>4779900</v>
      </c>
      <c r="F311" s="54">
        <v>0</v>
      </c>
      <c r="G311" s="58">
        <v>143793.6</v>
      </c>
    </row>
    <row r="312" spans="1:7" ht="15">
      <c r="A312" s="52"/>
      <c r="B312" s="53" t="s">
        <v>1034</v>
      </c>
      <c r="C312" s="54">
        <v>905</v>
      </c>
      <c r="D312" s="55">
        <v>904</v>
      </c>
      <c r="E312" s="56">
        <v>4779900</v>
      </c>
      <c r="F312" s="54">
        <v>1</v>
      </c>
      <c r="G312" s="58">
        <v>143793.6</v>
      </c>
    </row>
    <row r="313" spans="1:7" ht="30">
      <c r="A313" s="52"/>
      <c r="B313" s="53" t="s">
        <v>1041</v>
      </c>
      <c r="C313" s="54">
        <v>905</v>
      </c>
      <c r="D313" s="55">
        <v>904</v>
      </c>
      <c r="E313" s="56">
        <v>5200000</v>
      </c>
      <c r="F313" s="54">
        <v>0</v>
      </c>
      <c r="G313" s="58">
        <v>21647</v>
      </c>
    </row>
    <row r="314" spans="1:7" ht="105">
      <c r="A314" s="52"/>
      <c r="B314" s="53" t="s">
        <v>1060</v>
      </c>
      <c r="C314" s="54">
        <v>905</v>
      </c>
      <c r="D314" s="55">
        <v>904</v>
      </c>
      <c r="E314" s="56">
        <v>5201800</v>
      </c>
      <c r="F314" s="54">
        <v>0</v>
      </c>
      <c r="G314" s="58">
        <v>21647</v>
      </c>
    </row>
    <row r="315" spans="1:7" ht="15">
      <c r="A315" s="52"/>
      <c r="B315" s="53" t="s">
        <v>1034</v>
      </c>
      <c r="C315" s="54">
        <v>905</v>
      </c>
      <c r="D315" s="55">
        <v>904</v>
      </c>
      <c r="E315" s="56">
        <v>5201800</v>
      </c>
      <c r="F315" s="54">
        <v>1</v>
      </c>
      <c r="G315" s="58">
        <v>21647</v>
      </c>
    </row>
    <row r="316" spans="1:7" ht="15">
      <c r="A316" s="52"/>
      <c r="B316" s="53" t="s">
        <v>1061</v>
      </c>
      <c r="C316" s="54">
        <v>905</v>
      </c>
      <c r="D316" s="55">
        <v>909</v>
      </c>
      <c r="E316" s="56">
        <v>0</v>
      </c>
      <c r="F316" s="54">
        <v>0</v>
      </c>
      <c r="G316" s="58">
        <v>227537.13397</v>
      </c>
    </row>
    <row r="317" spans="1:7" ht="30">
      <c r="A317" s="52"/>
      <c r="B317" s="53" t="s">
        <v>1062</v>
      </c>
      <c r="C317" s="54">
        <v>905</v>
      </c>
      <c r="D317" s="55">
        <v>909</v>
      </c>
      <c r="E317" s="56">
        <v>4690000</v>
      </c>
      <c r="F317" s="54">
        <v>0</v>
      </c>
      <c r="G317" s="58">
        <v>138404.51897</v>
      </c>
    </row>
    <row r="318" spans="1:7" ht="45">
      <c r="A318" s="52"/>
      <c r="B318" s="53" t="s">
        <v>1063</v>
      </c>
      <c r="C318" s="54">
        <v>905</v>
      </c>
      <c r="D318" s="55">
        <v>909</v>
      </c>
      <c r="E318" s="56">
        <v>4699900</v>
      </c>
      <c r="F318" s="54">
        <v>0</v>
      </c>
      <c r="G318" s="58">
        <v>138404.51897</v>
      </c>
    </row>
    <row r="319" spans="1:7" ht="15">
      <c r="A319" s="52"/>
      <c r="B319" s="53" t="s">
        <v>1034</v>
      </c>
      <c r="C319" s="54">
        <v>905</v>
      </c>
      <c r="D319" s="55">
        <v>909</v>
      </c>
      <c r="E319" s="56">
        <v>4699900</v>
      </c>
      <c r="F319" s="54">
        <v>1</v>
      </c>
      <c r="G319" s="58">
        <v>138404.51897</v>
      </c>
    </row>
    <row r="320" spans="1:7" ht="15">
      <c r="A320" s="52"/>
      <c r="B320" s="53" t="s">
        <v>1065</v>
      </c>
      <c r="C320" s="54">
        <v>905</v>
      </c>
      <c r="D320" s="55">
        <v>909</v>
      </c>
      <c r="E320" s="56">
        <v>4860000</v>
      </c>
      <c r="F320" s="54">
        <v>0</v>
      </c>
      <c r="G320" s="58">
        <v>80500</v>
      </c>
    </row>
    <row r="321" spans="1:7" ht="30">
      <c r="A321" s="52"/>
      <c r="B321" s="53" t="s">
        <v>1033</v>
      </c>
      <c r="C321" s="54">
        <v>905</v>
      </c>
      <c r="D321" s="55">
        <v>909</v>
      </c>
      <c r="E321" s="56">
        <v>4869900</v>
      </c>
      <c r="F321" s="54">
        <v>0</v>
      </c>
      <c r="G321" s="58">
        <v>80500</v>
      </c>
    </row>
    <row r="322" spans="1:7" ht="105">
      <c r="A322" s="52"/>
      <c r="B322" s="53" t="s">
        <v>1066</v>
      </c>
      <c r="C322" s="54">
        <v>905</v>
      </c>
      <c r="D322" s="55">
        <v>909</v>
      </c>
      <c r="E322" s="56">
        <v>4869901</v>
      </c>
      <c r="F322" s="54">
        <v>0</v>
      </c>
      <c r="G322" s="58">
        <v>80500</v>
      </c>
    </row>
    <row r="323" spans="1:7" ht="15">
      <c r="A323" s="52"/>
      <c r="B323" s="53" t="s">
        <v>1034</v>
      </c>
      <c r="C323" s="54">
        <v>905</v>
      </c>
      <c r="D323" s="55">
        <v>909</v>
      </c>
      <c r="E323" s="56">
        <v>4869901</v>
      </c>
      <c r="F323" s="54">
        <v>1</v>
      </c>
      <c r="G323" s="58">
        <v>80500</v>
      </c>
    </row>
    <row r="324" spans="1:7" ht="30">
      <c r="A324" s="52"/>
      <c r="B324" s="53" t="s">
        <v>510</v>
      </c>
      <c r="C324" s="54">
        <v>905</v>
      </c>
      <c r="D324" s="55">
        <v>909</v>
      </c>
      <c r="E324" s="56">
        <v>5120000</v>
      </c>
      <c r="F324" s="54">
        <v>0</v>
      </c>
      <c r="G324" s="58">
        <v>31.815</v>
      </c>
    </row>
    <row r="325" spans="1:7" ht="30">
      <c r="A325" s="52"/>
      <c r="B325" s="53" t="s">
        <v>511</v>
      </c>
      <c r="C325" s="54">
        <v>905</v>
      </c>
      <c r="D325" s="55">
        <v>909</v>
      </c>
      <c r="E325" s="56">
        <v>5129700</v>
      </c>
      <c r="F325" s="54">
        <v>0</v>
      </c>
      <c r="G325" s="58">
        <v>31.815</v>
      </c>
    </row>
    <row r="326" spans="1:7" ht="15">
      <c r="A326" s="52"/>
      <c r="B326" s="53" t="s">
        <v>1034</v>
      </c>
      <c r="C326" s="54">
        <v>905</v>
      </c>
      <c r="D326" s="55">
        <v>909</v>
      </c>
      <c r="E326" s="56">
        <v>5129700</v>
      </c>
      <c r="F326" s="54">
        <v>1</v>
      </c>
      <c r="G326" s="58">
        <v>31.815</v>
      </c>
    </row>
    <row r="327" spans="1:7" ht="15">
      <c r="A327" s="52"/>
      <c r="B327" s="53" t="s">
        <v>911</v>
      </c>
      <c r="C327" s="54">
        <v>905</v>
      </c>
      <c r="D327" s="55">
        <v>909</v>
      </c>
      <c r="E327" s="56">
        <v>7950000</v>
      </c>
      <c r="F327" s="54">
        <v>0</v>
      </c>
      <c r="G327" s="58">
        <v>8600.8</v>
      </c>
    </row>
    <row r="328" spans="1:7" ht="15">
      <c r="A328" s="52"/>
      <c r="B328" s="53" t="s">
        <v>911</v>
      </c>
      <c r="C328" s="54">
        <v>905</v>
      </c>
      <c r="D328" s="55">
        <v>909</v>
      </c>
      <c r="E328" s="56">
        <v>7950000</v>
      </c>
      <c r="F328" s="54">
        <v>0</v>
      </c>
      <c r="G328" s="58">
        <v>8600.8</v>
      </c>
    </row>
    <row r="329" spans="1:7" ht="75">
      <c r="A329" s="52"/>
      <c r="B329" s="53" t="s">
        <v>228</v>
      </c>
      <c r="C329" s="54">
        <v>905</v>
      </c>
      <c r="D329" s="55">
        <v>909</v>
      </c>
      <c r="E329" s="56">
        <v>7950053</v>
      </c>
      <c r="F329" s="54">
        <v>0</v>
      </c>
      <c r="G329" s="58">
        <v>8600.8</v>
      </c>
    </row>
    <row r="330" spans="1:7" ht="30">
      <c r="A330" s="52"/>
      <c r="B330" s="53" t="s">
        <v>972</v>
      </c>
      <c r="C330" s="54">
        <v>905</v>
      </c>
      <c r="D330" s="55">
        <v>909</v>
      </c>
      <c r="E330" s="56">
        <v>7950053</v>
      </c>
      <c r="F330" s="54">
        <v>500</v>
      </c>
      <c r="G330" s="58">
        <v>8600.8</v>
      </c>
    </row>
    <row r="331" spans="1:7" ht="15">
      <c r="A331" s="52"/>
      <c r="B331" s="53" t="s">
        <v>875</v>
      </c>
      <c r="C331" s="54">
        <v>905</v>
      </c>
      <c r="D331" s="55">
        <v>1001</v>
      </c>
      <c r="E331" s="56">
        <v>0</v>
      </c>
      <c r="F331" s="54">
        <v>0</v>
      </c>
      <c r="G331" s="58">
        <v>8182</v>
      </c>
    </row>
    <row r="332" spans="1:7" ht="30">
      <c r="A332" s="52"/>
      <c r="B332" s="53" t="s">
        <v>905</v>
      </c>
      <c r="C332" s="54">
        <v>905</v>
      </c>
      <c r="D332" s="55">
        <v>1001</v>
      </c>
      <c r="E332" s="56">
        <v>4910000</v>
      </c>
      <c r="F332" s="54">
        <v>0</v>
      </c>
      <c r="G332" s="58">
        <v>8182</v>
      </c>
    </row>
    <row r="333" spans="1:7" ht="45">
      <c r="A333" s="52"/>
      <c r="B333" s="53" t="s">
        <v>906</v>
      </c>
      <c r="C333" s="54">
        <v>905</v>
      </c>
      <c r="D333" s="55">
        <v>1001</v>
      </c>
      <c r="E333" s="56">
        <v>4910100</v>
      </c>
      <c r="F333" s="54">
        <v>0</v>
      </c>
      <c r="G333" s="58">
        <v>8182</v>
      </c>
    </row>
    <row r="334" spans="1:7" ht="15">
      <c r="A334" s="52"/>
      <c r="B334" s="53" t="s">
        <v>1075</v>
      </c>
      <c r="C334" s="54">
        <v>905</v>
      </c>
      <c r="D334" s="55">
        <v>1001</v>
      </c>
      <c r="E334" s="56">
        <v>4910100</v>
      </c>
      <c r="F334" s="54">
        <v>5</v>
      </c>
      <c r="G334" s="58">
        <v>8182</v>
      </c>
    </row>
    <row r="335" spans="1:7" ht="15">
      <c r="A335" s="52"/>
      <c r="B335" s="53" t="s">
        <v>1067</v>
      </c>
      <c r="C335" s="54">
        <v>905</v>
      </c>
      <c r="D335" s="55">
        <v>1002</v>
      </c>
      <c r="E335" s="56">
        <v>0</v>
      </c>
      <c r="F335" s="54">
        <v>0</v>
      </c>
      <c r="G335" s="58">
        <v>78225.75534999999</v>
      </c>
    </row>
    <row r="336" spans="1:7" ht="15">
      <c r="A336" s="52"/>
      <c r="B336" s="53" t="s">
        <v>513</v>
      </c>
      <c r="C336" s="54">
        <v>905</v>
      </c>
      <c r="D336" s="55">
        <v>1002</v>
      </c>
      <c r="E336" s="56">
        <v>5000000</v>
      </c>
      <c r="F336" s="54">
        <v>0</v>
      </c>
      <c r="G336" s="58">
        <v>4199.423</v>
      </c>
    </row>
    <row r="337" spans="1:7" ht="15">
      <c r="A337" s="52"/>
      <c r="B337" s="53" t="s">
        <v>513</v>
      </c>
      <c r="C337" s="54">
        <v>905</v>
      </c>
      <c r="D337" s="55">
        <v>1002</v>
      </c>
      <c r="E337" s="56">
        <v>5000000</v>
      </c>
      <c r="F337" s="54">
        <v>0</v>
      </c>
      <c r="G337" s="58">
        <v>4199.423</v>
      </c>
    </row>
    <row r="338" spans="1:7" ht="30">
      <c r="A338" s="52"/>
      <c r="B338" s="53" t="s">
        <v>514</v>
      </c>
      <c r="C338" s="54">
        <v>905</v>
      </c>
      <c r="D338" s="55">
        <v>1002</v>
      </c>
      <c r="E338" s="56">
        <v>5000001</v>
      </c>
      <c r="F338" s="54">
        <v>0</v>
      </c>
      <c r="G338" s="58">
        <v>4199.423</v>
      </c>
    </row>
    <row r="339" spans="1:7" ht="15">
      <c r="A339" s="52"/>
      <c r="B339" s="53" t="s">
        <v>1034</v>
      </c>
      <c r="C339" s="54">
        <v>905</v>
      </c>
      <c r="D339" s="55">
        <v>1002</v>
      </c>
      <c r="E339" s="56">
        <v>5000001</v>
      </c>
      <c r="F339" s="54">
        <v>1</v>
      </c>
      <c r="G339" s="58">
        <v>4199.423</v>
      </c>
    </row>
    <row r="340" spans="1:7" ht="15">
      <c r="A340" s="52"/>
      <c r="B340" s="53" t="s">
        <v>1068</v>
      </c>
      <c r="C340" s="54">
        <v>905</v>
      </c>
      <c r="D340" s="55">
        <v>1002</v>
      </c>
      <c r="E340" s="56">
        <v>5070000</v>
      </c>
      <c r="F340" s="54">
        <v>0</v>
      </c>
      <c r="G340" s="58">
        <v>74026.33235</v>
      </c>
    </row>
    <row r="341" spans="1:7" ht="30">
      <c r="A341" s="52"/>
      <c r="B341" s="53" t="s">
        <v>1033</v>
      </c>
      <c r="C341" s="54">
        <v>905</v>
      </c>
      <c r="D341" s="55">
        <v>1002</v>
      </c>
      <c r="E341" s="56">
        <v>5079900</v>
      </c>
      <c r="F341" s="54">
        <v>0</v>
      </c>
      <c r="G341" s="58">
        <v>74026.33235</v>
      </c>
    </row>
    <row r="342" spans="1:7" ht="46.5" customHeight="1">
      <c r="A342" s="52"/>
      <c r="B342" s="53" t="s">
        <v>929</v>
      </c>
      <c r="C342" s="54">
        <v>905</v>
      </c>
      <c r="D342" s="55">
        <v>1002</v>
      </c>
      <c r="E342" s="56">
        <v>5079901</v>
      </c>
      <c r="F342" s="54">
        <v>0</v>
      </c>
      <c r="G342" s="58">
        <v>1616.32</v>
      </c>
    </row>
    <row r="343" spans="1:7" ht="15">
      <c r="A343" s="52"/>
      <c r="B343" s="53" t="s">
        <v>1034</v>
      </c>
      <c r="C343" s="54">
        <v>905</v>
      </c>
      <c r="D343" s="55">
        <v>1002</v>
      </c>
      <c r="E343" s="56">
        <v>5079901</v>
      </c>
      <c r="F343" s="54">
        <v>1</v>
      </c>
      <c r="G343" s="58">
        <v>1616.32</v>
      </c>
    </row>
    <row r="344" spans="1:7" ht="60">
      <c r="A344" s="52"/>
      <c r="B344" s="53" t="s">
        <v>1069</v>
      </c>
      <c r="C344" s="54">
        <v>905</v>
      </c>
      <c r="D344" s="55">
        <v>1002</v>
      </c>
      <c r="E344" s="56">
        <v>5079902</v>
      </c>
      <c r="F344" s="54">
        <v>0</v>
      </c>
      <c r="G344" s="58">
        <v>65891</v>
      </c>
    </row>
    <row r="345" spans="1:7" ht="15">
      <c r="A345" s="52"/>
      <c r="B345" s="53" t="s">
        <v>1034</v>
      </c>
      <c r="C345" s="54">
        <v>905</v>
      </c>
      <c r="D345" s="55">
        <v>1002</v>
      </c>
      <c r="E345" s="56">
        <v>5079902</v>
      </c>
      <c r="F345" s="54">
        <v>1</v>
      </c>
      <c r="G345" s="58">
        <v>65891</v>
      </c>
    </row>
    <row r="346" spans="1:7" ht="105">
      <c r="A346" s="52"/>
      <c r="B346" s="53" t="s">
        <v>99</v>
      </c>
      <c r="C346" s="54">
        <v>905</v>
      </c>
      <c r="D346" s="55">
        <v>1002</v>
      </c>
      <c r="E346" s="56">
        <v>5079903</v>
      </c>
      <c r="F346" s="54">
        <v>0</v>
      </c>
      <c r="G346" s="58">
        <v>1697.66235</v>
      </c>
    </row>
    <row r="347" spans="1:7" ht="15">
      <c r="A347" s="52"/>
      <c r="B347" s="53" t="s">
        <v>1034</v>
      </c>
      <c r="C347" s="54">
        <v>905</v>
      </c>
      <c r="D347" s="55">
        <v>1002</v>
      </c>
      <c r="E347" s="56">
        <v>5079903</v>
      </c>
      <c r="F347" s="54">
        <v>1</v>
      </c>
      <c r="G347" s="58">
        <v>1697.66235</v>
      </c>
    </row>
    <row r="348" spans="1:7" ht="90">
      <c r="A348" s="52"/>
      <c r="B348" s="53" t="s">
        <v>1070</v>
      </c>
      <c r="C348" s="54">
        <v>905</v>
      </c>
      <c r="D348" s="55">
        <v>1002</v>
      </c>
      <c r="E348" s="56">
        <v>5079904</v>
      </c>
      <c r="F348" s="54">
        <v>0</v>
      </c>
      <c r="G348" s="58">
        <v>4821.35</v>
      </c>
    </row>
    <row r="349" spans="1:7" ht="15">
      <c r="A349" s="52"/>
      <c r="B349" s="53" t="s">
        <v>1034</v>
      </c>
      <c r="C349" s="54">
        <v>905</v>
      </c>
      <c r="D349" s="55">
        <v>1002</v>
      </c>
      <c r="E349" s="56">
        <v>5079904</v>
      </c>
      <c r="F349" s="54">
        <v>1</v>
      </c>
      <c r="G349" s="58">
        <v>4821.35</v>
      </c>
    </row>
    <row r="350" spans="1:7" ht="15">
      <c r="A350" s="52"/>
      <c r="B350" s="53" t="s">
        <v>1071</v>
      </c>
      <c r="C350" s="54">
        <v>905</v>
      </c>
      <c r="D350" s="55">
        <v>1003</v>
      </c>
      <c r="E350" s="56">
        <v>0</v>
      </c>
      <c r="F350" s="54">
        <v>0</v>
      </c>
      <c r="G350" s="58">
        <v>970179.5137100001</v>
      </c>
    </row>
    <row r="351" spans="1:7" ht="15">
      <c r="A351" s="52"/>
      <c r="B351" s="53" t="s">
        <v>1072</v>
      </c>
      <c r="C351" s="54">
        <v>905</v>
      </c>
      <c r="D351" s="55">
        <v>1003</v>
      </c>
      <c r="E351" s="56">
        <v>5050000</v>
      </c>
      <c r="F351" s="54">
        <v>0</v>
      </c>
      <c r="G351" s="58">
        <v>970179.5137100001</v>
      </c>
    </row>
    <row r="352" spans="1:7" ht="30">
      <c r="A352" s="52"/>
      <c r="B352" s="53" t="s">
        <v>515</v>
      </c>
      <c r="C352" s="54">
        <v>905</v>
      </c>
      <c r="D352" s="55">
        <v>1003</v>
      </c>
      <c r="E352" s="56">
        <v>5052200</v>
      </c>
      <c r="F352" s="54">
        <v>0</v>
      </c>
      <c r="G352" s="58">
        <v>5197.16287</v>
      </c>
    </row>
    <row r="353" spans="1:7" ht="75">
      <c r="A353" s="52"/>
      <c r="B353" s="53" t="s">
        <v>516</v>
      </c>
      <c r="C353" s="54">
        <v>905</v>
      </c>
      <c r="D353" s="55">
        <v>1003</v>
      </c>
      <c r="E353" s="56">
        <v>5052205</v>
      </c>
      <c r="F353" s="54">
        <v>0</v>
      </c>
      <c r="G353" s="58">
        <v>5197.16287</v>
      </c>
    </row>
    <row r="354" spans="1:7" ht="15">
      <c r="A354" s="52"/>
      <c r="B354" s="53" t="s">
        <v>1075</v>
      </c>
      <c r="C354" s="54">
        <v>905</v>
      </c>
      <c r="D354" s="55">
        <v>1003</v>
      </c>
      <c r="E354" s="56">
        <v>5052205</v>
      </c>
      <c r="F354" s="54">
        <v>5</v>
      </c>
      <c r="G354" s="58">
        <v>5197.16287</v>
      </c>
    </row>
    <row r="355" spans="1:7" ht="30">
      <c r="A355" s="52"/>
      <c r="B355" s="53" t="s">
        <v>1073</v>
      </c>
      <c r="C355" s="54">
        <v>905</v>
      </c>
      <c r="D355" s="55">
        <v>1003</v>
      </c>
      <c r="E355" s="56">
        <v>5054800</v>
      </c>
      <c r="F355" s="54">
        <v>0</v>
      </c>
      <c r="G355" s="58">
        <v>960536.69075</v>
      </c>
    </row>
    <row r="356" spans="1:7" ht="45">
      <c r="A356" s="52"/>
      <c r="B356" s="53" t="s">
        <v>517</v>
      </c>
      <c r="C356" s="54">
        <v>905</v>
      </c>
      <c r="D356" s="55">
        <v>1003</v>
      </c>
      <c r="E356" s="56">
        <v>5054801</v>
      </c>
      <c r="F356" s="54">
        <v>0</v>
      </c>
      <c r="G356" s="58">
        <v>164766.78675</v>
      </c>
    </row>
    <row r="357" spans="1:7" ht="15">
      <c r="A357" s="52"/>
      <c r="B357" s="53" t="s">
        <v>1075</v>
      </c>
      <c r="C357" s="54">
        <v>905</v>
      </c>
      <c r="D357" s="55">
        <v>1003</v>
      </c>
      <c r="E357" s="56">
        <v>5054801</v>
      </c>
      <c r="F357" s="54">
        <v>5</v>
      </c>
      <c r="G357" s="58">
        <v>164766.78675</v>
      </c>
    </row>
    <row r="358" spans="1:7" ht="45">
      <c r="A358" s="52"/>
      <c r="B358" s="53" t="s">
        <v>1074</v>
      </c>
      <c r="C358" s="54">
        <v>905</v>
      </c>
      <c r="D358" s="55">
        <v>1003</v>
      </c>
      <c r="E358" s="56">
        <v>5054803</v>
      </c>
      <c r="F358" s="54">
        <v>0</v>
      </c>
      <c r="G358" s="58">
        <v>795769.904</v>
      </c>
    </row>
    <row r="359" spans="1:7" ht="15">
      <c r="A359" s="52"/>
      <c r="B359" s="53" t="s">
        <v>1075</v>
      </c>
      <c r="C359" s="54">
        <v>905</v>
      </c>
      <c r="D359" s="55">
        <v>1003</v>
      </c>
      <c r="E359" s="56">
        <v>5054803</v>
      </c>
      <c r="F359" s="54">
        <v>5</v>
      </c>
      <c r="G359" s="58">
        <v>795769.904</v>
      </c>
    </row>
    <row r="360" spans="1:7" ht="45">
      <c r="A360" s="52"/>
      <c r="B360" s="53" t="s">
        <v>518</v>
      </c>
      <c r="C360" s="54">
        <v>905</v>
      </c>
      <c r="D360" s="55">
        <v>1003</v>
      </c>
      <c r="E360" s="56">
        <v>5058600</v>
      </c>
      <c r="F360" s="54">
        <v>0</v>
      </c>
      <c r="G360" s="58">
        <v>4445.660089999999</v>
      </c>
    </row>
    <row r="361" spans="1:7" ht="45">
      <c r="A361" s="52"/>
      <c r="B361" s="53" t="s">
        <v>518</v>
      </c>
      <c r="C361" s="54">
        <v>905</v>
      </c>
      <c r="D361" s="55">
        <v>1003</v>
      </c>
      <c r="E361" s="56">
        <v>5058601</v>
      </c>
      <c r="F361" s="54">
        <v>0</v>
      </c>
      <c r="G361" s="58">
        <v>4445.660089999999</v>
      </c>
    </row>
    <row r="362" spans="1:7" ht="15">
      <c r="A362" s="52"/>
      <c r="B362" s="53" t="s">
        <v>1075</v>
      </c>
      <c r="C362" s="54">
        <v>905</v>
      </c>
      <c r="D362" s="55">
        <v>1003</v>
      </c>
      <c r="E362" s="56">
        <v>5058601</v>
      </c>
      <c r="F362" s="54">
        <v>5</v>
      </c>
      <c r="G362" s="58">
        <v>4445.660089999999</v>
      </c>
    </row>
    <row r="363" spans="1:7" ht="15">
      <c r="A363" s="52"/>
      <c r="B363" s="53" t="s">
        <v>1076</v>
      </c>
      <c r="C363" s="54">
        <v>905</v>
      </c>
      <c r="D363" s="55">
        <v>1004</v>
      </c>
      <c r="E363" s="56">
        <v>0</v>
      </c>
      <c r="F363" s="54">
        <v>0</v>
      </c>
      <c r="G363" s="58">
        <v>128826</v>
      </c>
    </row>
    <row r="364" spans="1:7" ht="30">
      <c r="A364" s="52"/>
      <c r="B364" s="53" t="s">
        <v>1077</v>
      </c>
      <c r="C364" s="54">
        <v>905</v>
      </c>
      <c r="D364" s="55">
        <v>1004</v>
      </c>
      <c r="E364" s="56">
        <v>5140000</v>
      </c>
      <c r="F364" s="54">
        <v>0</v>
      </c>
      <c r="G364" s="58">
        <v>53391</v>
      </c>
    </row>
    <row r="365" spans="1:7" ht="90">
      <c r="A365" s="52"/>
      <c r="B365" s="53" t="s">
        <v>1078</v>
      </c>
      <c r="C365" s="54">
        <v>905</v>
      </c>
      <c r="D365" s="55">
        <v>1004</v>
      </c>
      <c r="E365" s="56">
        <v>5142200</v>
      </c>
      <c r="F365" s="54">
        <v>0</v>
      </c>
      <c r="G365" s="58">
        <v>53391</v>
      </c>
    </row>
    <row r="366" spans="1:7" ht="15">
      <c r="A366" s="52"/>
      <c r="B366" s="53" t="s">
        <v>1034</v>
      </c>
      <c r="C366" s="54">
        <v>905</v>
      </c>
      <c r="D366" s="55">
        <v>1004</v>
      </c>
      <c r="E366" s="56">
        <v>5142200</v>
      </c>
      <c r="F366" s="54">
        <v>1</v>
      </c>
      <c r="G366" s="58">
        <v>53391</v>
      </c>
    </row>
    <row r="367" spans="1:7" ht="30">
      <c r="A367" s="52"/>
      <c r="B367" s="53" t="s">
        <v>1041</v>
      </c>
      <c r="C367" s="54">
        <v>905</v>
      </c>
      <c r="D367" s="55">
        <v>1004</v>
      </c>
      <c r="E367" s="56">
        <v>5200000</v>
      </c>
      <c r="F367" s="54">
        <v>0</v>
      </c>
      <c r="G367" s="58">
        <v>75435</v>
      </c>
    </row>
    <row r="368" spans="1:7" ht="75">
      <c r="A368" s="52"/>
      <c r="B368" s="53" t="s">
        <v>447</v>
      </c>
      <c r="C368" s="54">
        <v>905</v>
      </c>
      <c r="D368" s="55">
        <v>1004</v>
      </c>
      <c r="E368" s="56">
        <v>5201000</v>
      </c>
      <c r="F368" s="54">
        <v>0</v>
      </c>
      <c r="G368" s="58">
        <v>26356</v>
      </c>
    </row>
    <row r="369" spans="1:7" ht="60">
      <c r="A369" s="52"/>
      <c r="B369" s="53" t="s">
        <v>448</v>
      </c>
      <c r="C369" s="54">
        <v>905</v>
      </c>
      <c r="D369" s="55">
        <v>1004</v>
      </c>
      <c r="E369" s="56">
        <v>5201004</v>
      </c>
      <c r="F369" s="54">
        <v>0</v>
      </c>
      <c r="G369" s="58">
        <v>26356</v>
      </c>
    </row>
    <row r="370" spans="1:7" ht="15">
      <c r="A370" s="52"/>
      <c r="B370" s="53" t="s">
        <v>1075</v>
      </c>
      <c r="C370" s="54">
        <v>905</v>
      </c>
      <c r="D370" s="55">
        <v>1004</v>
      </c>
      <c r="E370" s="56">
        <v>5201004</v>
      </c>
      <c r="F370" s="54">
        <v>5</v>
      </c>
      <c r="G370" s="58">
        <v>26356</v>
      </c>
    </row>
    <row r="371" spans="1:7" ht="30">
      <c r="A371" s="52"/>
      <c r="B371" s="53" t="s">
        <v>450</v>
      </c>
      <c r="C371" s="54">
        <v>905</v>
      </c>
      <c r="D371" s="55">
        <v>1004</v>
      </c>
      <c r="E371" s="56">
        <v>5201300</v>
      </c>
      <c r="F371" s="54">
        <v>0</v>
      </c>
      <c r="G371" s="58">
        <v>49079</v>
      </c>
    </row>
    <row r="372" spans="1:7" ht="30">
      <c r="A372" s="52"/>
      <c r="B372" s="53" t="s">
        <v>451</v>
      </c>
      <c r="C372" s="54">
        <v>905</v>
      </c>
      <c r="D372" s="55">
        <v>1004</v>
      </c>
      <c r="E372" s="56">
        <v>5201312</v>
      </c>
      <c r="F372" s="54">
        <v>0</v>
      </c>
      <c r="G372" s="58">
        <v>13146</v>
      </c>
    </row>
    <row r="373" spans="1:7" ht="30">
      <c r="A373" s="52"/>
      <c r="B373" s="53" t="s">
        <v>972</v>
      </c>
      <c r="C373" s="54">
        <v>905</v>
      </c>
      <c r="D373" s="55">
        <v>1004</v>
      </c>
      <c r="E373" s="56">
        <v>5201312</v>
      </c>
      <c r="F373" s="54">
        <v>500</v>
      </c>
      <c r="G373" s="58">
        <v>13146</v>
      </c>
    </row>
    <row r="374" spans="1:7" ht="38.25" customHeight="1">
      <c r="A374" s="52"/>
      <c r="B374" s="53" t="s">
        <v>452</v>
      </c>
      <c r="C374" s="54">
        <v>905</v>
      </c>
      <c r="D374" s="55">
        <v>1004</v>
      </c>
      <c r="E374" s="56">
        <v>5201321</v>
      </c>
      <c r="F374" s="54">
        <v>0</v>
      </c>
      <c r="G374" s="58">
        <v>35933</v>
      </c>
    </row>
    <row r="375" spans="1:7" ht="15">
      <c r="A375" s="52"/>
      <c r="B375" s="53" t="s">
        <v>1075</v>
      </c>
      <c r="C375" s="54">
        <v>905</v>
      </c>
      <c r="D375" s="55">
        <v>1004</v>
      </c>
      <c r="E375" s="56">
        <v>5201321</v>
      </c>
      <c r="F375" s="54">
        <v>5</v>
      </c>
      <c r="G375" s="58">
        <v>35933</v>
      </c>
    </row>
    <row r="376" spans="1:7" ht="15">
      <c r="A376" s="52"/>
      <c r="B376" s="53" t="s">
        <v>876</v>
      </c>
      <c r="C376" s="54">
        <v>905</v>
      </c>
      <c r="D376" s="55">
        <v>1006</v>
      </c>
      <c r="E376" s="56">
        <v>0</v>
      </c>
      <c r="F376" s="54">
        <v>0</v>
      </c>
      <c r="G376" s="58">
        <v>20525</v>
      </c>
    </row>
    <row r="377" spans="1:7" ht="30">
      <c r="A377" s="52"/>
      <c r="B377" s="53" t="s">
        <v>1077</v>
      </c>
      <c r="C377" s="54">
        <v>905</v>
      </c>
      <c r="D377" s="55">
        <v>1006</v>
      </c>
      <c r="E377" s="56">
        <v>5140000</v>
      </c>
      <c r="F377" s="54">
        <v>0</v>
      </c>
      <c r="G377" s="58">
        <v>20525</v>
      </c>
    </row>
    <row r="378" spans="1:7" ht="15">
      <c r="A378" s="52"/>
      <c r="B378" s="53" t="s">
        <v>519</v>
      </c>
      <c r="C378" s="54">
        <v>905</v>
      </c>
      <c r="D378" s="55">
        <v>1006</v>
      </c>
      <c r="E378" s="56">
        <v>5140100</v>
      </c>
      <c r="F378" s="54">
        <v>0</v>
      </c>
      <c r="G378" s="58">
        <v>20525</v>
      </c>
    </row>
    <row r="379" spans="1:7" ht="15">
      <c r="A379" s="52"/>
      <c r="B379" s="53" t="s">
        <v>229</v>
      </c>
      <c r="C379" s="54">
        <v>905</v>
      </c>
      <c r="D379" s="55">
        <v>1006</v>
      </c>
      <c r="E379" s="56">
        <v>5140103</v>
      </c>
      <c r="F379" s="54">
        <v>0</v>
      </c>
      <c r="G379" s="58">
        <v>16490.175</v>
      </c>
    </row>
    <row r="380" spans="1:7" ht="30">
      <c r="A380" s="52"/>
      <c r="B380" s="53" t="s">
        <v>972</v>
      </c>
      <c r="C380" s="54">
        <v>905</v>
      </c>
      <c r="D380" s="55">
        <v>1006</v>
      </c>
      <c r="E380" s="56">
        <v>5140103</v>
      </c>
      <c r="F380" s="54">
        <v>500</v>
      </c>
      <c r="G380" s="58">
        <v>16490.175</v>
      </c>
    </row>
    <row r="381" spans="1:7" ht="77.25" customHeight="1">
      <c r="A381" s="52"/>
      <c r="B381" s="53" t="s">
        <v>520</v>
      </c>
      <c r="C381" s="54">
        <v>905</v>
      </c>
      <c r="D381" s="55">
        <v>1006</v>
      </c>
      <c r="E381" s="56">
        <v>5140106</v>
      </c>
      <c r="F381" s="54">
        <v>0</v>
      </c>
      <c r="G381" s="58">
        <v>1366.995</v>
      </c>
    </row>
    <row r="382" spans="1:7" ht="30">
      <c r="A382" s="52"/>
      <c r="B382" s="53" t="s">
        <v>972</v>
      </c>
      <c r="C382" s="54">
        <v>905</v>
      </c>
      <c r="D382" s="55">
        <v>1006</v>
      </c>
      <c r="E382" s="56">
        <v>5140106</v>
      </c>
      <c r="F382" s="54">
        <v>500</v>
      </c>
      <c r="G382" s="58">
        <v>1366.995</v>
      </c>
    </row>
    <row r="383" spans="1:7" ht="30">
      <c r="A383" s="52"/>
      <c r="B383" s="53" t="s">
        <v>521</v>
      </c>
      <c r="C383" s="54">
        <v>905</v>
      </c>
      <c r="D383" s="55">
        <v>1006</v>
      </c>
      <c r="E383" s="56">
        <v>5140113</v>
      </c>
      <c r="F383" s="54">
        <v>0</v>
      </c>
      <c r="G383" s="58">
        <v>2474.37568</v>
      </c>
    </row>
    <row r="384" spans="1:7" ht="30">
      <c r="A384" s="52"/>
      <c r="B384" s="53" t="s">
        <v>972</v>
      </c>
      <c r="C384" s="54">
        <v>905</v>
      </c>
      <c r="D384" s="55">
        <v>1006</v>
      </c>
      <c r="E384" s="56">
        <v>5140113</v>
      </c>
      <c r="F384" s="54">
        <v>500</v>
      </c>
      <c r="G384" s="58">
        <v>2474.37568</v>
      </c>
    </row>
    <row r="385" spans="1:7" ht="75">
      <c r="A385" s="52"/>
      <c r="B385" s="53" t="s">
        <v>1079</v>
      </c>
      <c r="C385" s="54">
        <v>905</v>
      </c>
      <c r="D385" s="55">
        <v>1006</v>
      </c>
      <c r="E385" s="56">
        <v>5140114</v>
      </c>
      <c r="F385" s="54">
        <v>0</v>
      </c>
      <c r="G385" s="58">
        <v>111.159</v>
      </c>
    </row>
    <row r="386" spans="1:7" ht="30">
      <c r="A386" s="52"/>
      <c r="B386" s="53" t="s">
        <v>972</v>
      </c>
      <c r="C386" s="54">
        <v>905</v>
      </c>
      <c r="D386" s="55">
        <v>1006</v>
      </c>
      <c r="E386" s="56">
        <v>5140114</v>
      </c>
      <c r="F386" s="54">
        <v>500</v>
      </c>
      <c r="G386" s="58">
        <v>111.159</v>
      </c>
    </row>
    <row r="387" spans="1:7" ht="30">
      <c r="A387" s="52"/>
      <c r="B387" s="53" t="s">
        <v>1080</v>
      </c>
      <c r="C387" s="54">
        <v>905</v>
      </c>
      <c r="D387" s="55">
        <v>1006</v>
      </c>
      <c r="E387" s="56">
        <v>5140118</v>
      </c>
      <c r="F387" s="54">
        <v>0</v>
      </c>
      <c r="G387" s="58">
        <v>82.29532</v>
      </c>
    </row>
    <row r="388" spans="1:7" ht="30">
      <c r="A388" s="52"/>
      <c r="B388" s="53" t="s">
        <v>972</v>
      </c>
      <c r="C388" s="54">
        <v>905</v>
      </c>
      <c r="D388" s="55">
        <v>1006</v>
      </c>
      <c r="E388" s="56">
        <v>5140118</v>
      </c>
      <c r="F388" s="54">
        <v>500</v>
      </c>
      <c r="G388" s="58">
        <v>82.29532</v>
      </c>
    </row>
    <row r="389" spans="1:7" ht="15">
      <c r="A389" s="52"/>
      <c r="B389" s="53" t="s">
        <v>878</v>
      </c>
      <c r="C389" s="54">
        <v>905</v>
      </c>
      <c r="D389" s="55">
        <v>1101</v>
      </c>
      <c r="E389" s="56">
        <v>0</v>
      </c>
      <c r="F389" s="54">
        <v>0</v>
      </c>
      <c r="G389" s="58">
        <v>682</v>
      </c>
    </row>
    <row r="390" spans="1:7" ht="30">
      <c r="A390" s="52"/>
      <c r="B390" s="53" t="s">
        <v>510</v>
      </c>
      <c r="C390" s="54">
        <v>905</v>
      </c>
      <c r="D390" s="55">
        <v>1101</v>
      </c>
      <c r="E390" s="56">
        <v>5120000</v>
      </c>
      <c r="F390" s="54">
        <v>0</v>
      </c>
      <c r="G390" s="58">
        <v>682</v>
      </c>
    </row>
    <row r="391" spans="1:7" ht="30">
      <c r="A391" s="52"/>
      <c r="B391" s="53" t="s">
        <v>511</v>
      </c>
      <c r="C391" s="54">
        <v>905</v>
      </c>
      <c r="D391" s="55">
        <v>1101</v>
      </c>
      <c r="E391" s="56">
        <v>5129700</v>
      </c>
      <c r="F391" s="54">
        <v>0</v>
      </c>
      <c r="G391" s="58">
        <v>682</v>
      </c>
    </row>
    <row r="392" spans="1:7" ht="15">
      <c r="A392" s="52"/>
      <c r="B392" s="53" t="s">
        <v>1034</v>
      </c>
      <c r="C392" s="54">
        <v>905</v>
      </c>
      <c r="D392" s="55">
        <v>1101</v>
      </c>
      <c r="E392" s="56">
        <v>5129700</v>
      </c>
      <c r="F392" s="54">
        <v>1</v>
      </c>
      <c r="G392" s="58">
        <v>682</v>
      </c>
    </row>
    <row r="393" spans="1:7" ht="30">
      <c r="A393" s="52"/>
      <c r="B393" s="53" t="s">
        <v>879</v>
      </c>
      <c r="C393" s="54">
        <v>905</v>
      </c>
      <c r="D393" s="55">
        <v>1105</v>
      </c>
      <c r="E393" s="56">
        <v>0</v>
      </c>
      <c r="F393" s="54">
        <v>0</v>
      </c>
      <c r="G393" s="58">
        <v>17080.229760000002</v>
      </c>
    </row>
    <row r="394" spans="1:7" ht="30">
      <c r="A394" s="52"/>
      <c r="B394" s="53" t="s">
        <v>510</v>
      </c>
      <c r="C394" s="54">
        <v>905</v>
      </c>
      <c r="D394" s="55">
        <v>1105</v>
      </c>
      <c r="E394" s="56">
        <v>5120000</v>
      </c>
      <c r="F394" s="54">
        <v>0</v>
      </c>
      <c r="G394" s="58">
        <v>13340.22976</v>
      </c>
    </row>
    <row r="395" spans="1:7" ht="30">
      <c r="A395" s="52"/>
      <c r="B395" s="53" t="s">
        <v>511</v>
      </c>
      <c r="C395" s="54">
        <v>905</v>
      </c>
      <c r="D395" s="55">
        <v>1105</v>
      </c>
      <c r="E395" s="56">
        <v>5129700</v>
      </c>
      <c r="F395" s="54">
        <v>0</v>
      </c>
      <c r="G395" s="58">
        <v>13340.22976</v>
      </c>
    </row>
    <row r="396" spans="1:7" ht="30">
      <c r="A396" s="52"/>
      <c r="B396" s="53" t="s">
        <v>1081</v>
      </c>
      <c r="C396" s="54">
        <v>905</v>
      </c>
      <c r="D396" s="55">
        <v>1105</v>
      </c>
      <c r="E396" s="56">
        <v>5129701</v>
      </c>
      <c r="F396" s="54">
        <v>0</v>
      </c>
      <c r="G396" s="58">
        <v>12000.000759999999</v>
      </c>
    </row>
    <row r="397" spans="1:7" ht="15">
      <c r="A397" s="52"/>
      <c r="B397" s="53" t="s">
        <v>1082</v>
      </c>
      <c r="C397" s="54">
        <v>905</v>
      </c>
      <c r="D397" s="55">
        <v>1105</v>
      </c>
      <c r="E397" s="56">
        <v>5129701</v>
      </c>
      <c r="F397" s="54">
        <v>19</v>
      </c>
      <c r="G397" s="58">
        <v>12000.000759999999</v>
      </c>
    </row>
    <row r="398" spans="1:7" ht="60">
      <c r="A398" s="52"/>
      <c r="B398" s="53" t="s">
        <v>1083</v>
      </c>
      <c r="C398" s="54">
        <v>905</v>
      </c>
      <c r="D398" s="55">
        <v>1105</v>
      </c>
      <c r="E398" s="56">
        <v>5129703</v>
      </c>
      <c r="F398" s="54">
        <v>0</v>
      </c>
      <c r="G398" s="58">
        <v>462.677</v>
      </c>
    </row>
    <row r="399" spans="1:7" ht="15">
      <c r="A399" s="52"/>
      <c r="B399" s="53" t="s">
        <v>966</v>
      </c>
      <c r="C399" s="54">
        <v>905</v>
      </c>
      <c r="D399" s="55">
        <v>1105</v>
      </c>
      <c r="E399" s="56">
        <v>5129703</v>
      </c>
      <c r="F399" s="54">
        <v>18</v>
      </c>
      <c r="G399" s="58">
        <v>462.677</v>
      </c>
    </row>
    <row r="400" spans="1:7" ht="60">
      <c r="A400" s="52"/>
      <c r="B400" s="53" t="s">
        <v>1084</v>
      </c>
      <c r="C400" s="54">
        <v>905</v>
      </c>
      <c r="D400" s="55">
        <v>1105</v>
      </c>
      <c r="E400" s="56">
        <v>5129704</v>
      </c>
      <c r="F400" s="54">
        <v>0</v>
      </c>
      <c r="G400" s="58">
        <v>877.552</v>
      </c>
    </row>
    <row r="401" spans="1:7" ht="15">
      <c r="A401" s="52"/>
      <c r="B401" s="53" t="s">
        <v>966</v>
      </c>
      <c r="C401" s="54">
        <v>905</v>
      </c>
      <c r="D401" s="55">
        <v>1105</v>
      </c>
      <c r="E401" s="56">
        <v>5129704</v>
      </c>
      <c r="F401" s="54">
        <v>18</v>
      </c>
      <c r="G401" s="58">
        <v>877.552</v>
      </c>
    </row>
    <row r="402" spans="1:7" ht="15">
      <c r="A402" s="52"/>
      <c r="B402" s="53" t="s">
        <v>911</v>
      </c>
      <c r="C402" s="54">
        <v>905</v>
      </c>
      <c r="D402" s="55">
        <v>1105</v>
      </c>
      <c r="E402" s="56">
        <v>7950000</v>
      </c>
      <c r="F402" s="54">
        <v>0</v>
      </c>
      <c r="G402" s="58">
        <v>3740</v>
      </c>
    </row>
    <row r="403" spans="1:7" ht="15">
      <c r="A403" s="52"/>
      <c r="B403" s="53" t="s">
        <v>911</v>
      </c>
      <c r="C403" s="54">
        <v>905</v>
      </c>
      <c r="D403" s="55">
        <v>1105</v>
      </c>
      <c r="E403" s="56">
        <v>7950000</v>
      </c>
      <c r="F403" s="54">
        <v>0</v>
      </c>
      <c r="G403" s="58">
        <v>3740</v>
      </c>
    </row>
    <row r="404" spans="1:7" ht="75">
      <c r="A404" s="52"/>
      <c r="B404" s="53" t="s">
        <v>1157</v>
      </c>
      <c r="C404" s="54">
        <v>905</v>
      </c>
      <c r="D404" s="55">
        <v>1105</v>
      </c>
      <c r="E404" s="56">
        <v>7950038</v>
      </c>
      <c r="F404" s="54">
        <v>0</v>
      </c>
      <c r="G404" s="58">
        <v>3740</v>
      </c>
    </row>
    <row r="405" spans="1:7" ht="30">
      <c r="A405" s="52"/>
      <c r="B405" s="53" t="s">
        <v>972</v>
      </c>
      <c r="C405" s="54">
        <v>905</v>
      </c>
      <c r="D405" s="55">
        <v>1105</v>
      </c>
      <c r="E405" s="56">
        <v>7950038</v>
      </c>
      <c r="F405" s="54">
        <v>500</v>
      </c>
      <c r="G405" s="58">
        <v>3740</v>
      </c>
    </row>
    <row r="406" spans="1:7" ht="43.5">
      <c r="A406" s="59">
        <v>7</v>
      </c>
      <c r="B406" s="60" t="s">
        <v>453</v>
      </c>
      <c r="C406" s="61">
        <v>906</v>
      </c>
      <c r="D406" s="62">
        <v>0</v>
      </c>
      <c r="E406" s="63">
        <v>0</v>
      </c>
      <c r="F406" s="61">
        <v>0</v>
      </c>
      <c r="G406" s="65">
        <v>192114</v>
      </c>
    </row>
    <row r="407" spans="1:7" ht="60">
      <c r="A407" s="52"/>
      <c r="B407" s="53" t="s">
        <v>968</v>
      </c>
      <c r="C407" s="54">
        <v>906</v>
      </c>
      <c r="D407" s="55">
        <v>104</v>
      </c>
      <c r="E407" s="56">
        <v>0</v>
      </c>
      <c r="F407" s="54">
        <v>0</v>
      </c>
      <c r="G407" s="58">
        <v>32935</v>
      </c>
    </row>
    <row r="408" spans="1:7" ht="30">
      <c r="A408" s="52"/>
      <c r="B408" s="53" t="s">
        <v>969</v>
      </c>
      <c r="C408" s="54">
        <v>906</v>
      </c>
      <c r="D408" s="55">
        <v>104</v>
      </c>
      <c r="E408" s="56">
        <v>20000</v>
      </c>
      <c r="F408" s="54">
        <v>0</v>
      </c>
      <c r="G408" s="58">
        <v>32935</v>
      </c>
    </row>
    <row r="409" spans="1:7" ht="15">
      <c r="A409" s="52"/>
      <c r="B409" s="53" t="s">
        <v>970</v>
      </c>
      <c r="C409" s="54">
        <v>906</v>
      </c>
      <c r="D409" s="55">
        <v>104</v>
      </c>
      <c r="E409" s="56">
        <v>20400</v>
      </c>
      <c r="F409" s="54">
        <v>0</v>
      </c>
      <c r="G409" s="58">
        <v>32935</v>
      </c>
    </row>
    <row r="410" spans="1:7" ht="30">
      <c r="A410" s="52"/>
      <c r="B410" s="53" t="s">
        <v>972</v>
      </c>
      <c r="C410" s="54">
        <v>906</v>
      </c>
      <c r="D410" s="55">
        <v>104</v>
      </c>
      <c r="E410" s="56">
        <v>20400</v>
      </c>
      <c r="F410" s="54">
        <v>500</v>
      </c>
      <c r="G410" s="58">
        <v>32935</v>
      </c>
    </row>
    <row r="411" spans="1:7" ht="15">
      <c r="A411" s="52"/>
      <c r="B411" s="53" t="s">
        <v>963</v>
      </c>
      <c r="C411" s="54">
        <v>906</v>
      </c>
      <c r="D411" s="55">
        <v>113</v>
      </c>
      <c r="E411" s="56">
        <v>0</v>
      </c>
      <c r="F411" s="54">
        <v>0</v>
      </c>
      <c r="G411" s="58">
        <v>4989</v>
      </c>
    </row>
    <row r="412" spans="1:7" ht="45" customHeight="1">
      <c r="A412" s="52"/>
      <c r="B412" s="53" t="s">
        <v>1085</v>
      </c>
      <c r="C412" s="54">
        <v>906</v>
      </c>
      <c r="D412" s="55">
        <v>113</v>
      </c>
      <c r="E412" s="56">
        <v>900000</v>
      </c>
      <c r="F412" s="54">
        <v>0</v>
      </c>
      <c r="G412" s="58">
        <v>1134.109</v>
      </c>
    </row>
    <row r="413" spans="1:7" ht="45">
      <c r="A413" s="52"/>
      <c r="B413" s="53" t="s">
        <v>1086</v>
      </c>
      <c r="C413" s="54">
        <v>906</v>
      </c>
      <c r="D413" s="55">
        <v>113</v>
      </c>
      <c r="E413" s="56">
        <v>900200</v>
      </c>
      <c r="F413" s="54">
        <v>0</v>
      </c>
      <c r="G413" s="58">
        <v>1134.109</v>
      </c>
    </row>
    <row r="414" spans="1:7" ht="30">
      <c r="A414" s="52"/>
      <c r="B414" s="53" t="s">
        <v>972</v>
      </c>
      <c r="C414" s="54">
        <v>906</v>
      </c>
      <c r="D414" s="55">
        <v>113</v>
      </c>
      <c r="E414" s="56">
        <v>900200</v>
      </c>
      <c r="F414" s="54">
        <v>500</v>
      </c>
      <c r="G414" s="58">
        <v>1134.109</v>
      </c>
    </row>
    <row r="415" spans="1:7" ht="27.75" customHeight="1">
      <c r="A415" s="52"/>
      <c r="B415" s="53" t="s">
        <v>964</v>
      </c>
      <c r="C415" s="54">
        <v>906</v>
      </c>
      <c r="D415" s="55">
        <v>113</v>
      </c>
      <c r="E415" s="56">
        <v>920000</v>
      </c>
      <c r="F415" s="54">
        <v>0</v>
      </c>
      <c r="G415" s="58">
        <v>3854.891</v>
      </c>
    </row>
    <row r="416" spans="1:7" ht="15">
      <c r="A416" s="52"/>
      <c r="B416" s="53" t="s">
        <v>965</v>
      </c>
      <c r="C416" s="54">
        <v>906</v>
      </c>
      <c r="D416" s="55">
        <v>113</v>
      </c>
      <c r="E416" s="56">
        <v>920300</v>
      </c>
      <c r="F416" s="54">
        <v>0</v>
      </c>
      <c r="G416" s="58">
        <v>3854.891</v>
      </c>
    </row>
    <row r="417" spans="1:7" ht="15">
      <c r="A417" s="52"/>
      <c r="B417" s="53" t="s">
        <v>1087</v>
      </c>
      <c r="C417" s="54">
        <v>906</v>
      </c>
      <c r="D417" s="55">
        <v>113</v>
      </c>
      <c r="E417" s="56">
        <v>920347</v>
      </c>
      <c r="F417" s="54">
        <v>0</v>
      </c>
      <c r="G417" s="58">
        <v>1931.952</v>
      </c>
    </row>
    <row r="418" spans="1:7" ht="30">
      <c r="A418" s="52"/>
      <c r="B418" s="53" t="s">
        <v>972</v>
      </c>
      <c r="C418" s="54">
        <v>906</v>
      </c>
      <c r="D418" s="55">
        <v>113</v>
      </c>
      <c r="E418" s="56">
        <v>920347</v>
      </c>
      <c r="F418" s="54">
        <v>500</v>
      </c>
      <c r="G418" s="58">
        <v>1931.952</v>
      </c>
    </row>
    <row r="419" spans="1:7" ht="30">
      <c r="A419" s="52"/>
      <c r="B419" s="53" t="s">
        <v>1088</v>
      </c>
      <c r="C419" s="54">
        <v>906</v>
      </c>
      <c r="D419" s="55">
        <v>113</v>
      </c>
      <c r="E419" s="56">
        <v>920348</v>
      </c>
      <c r="F419" s="54">
        <v>0</v>
      </c>
      <c r="G419" s="58">
        <v>1922.939</v>
      </c>
    </row>
    <row r="420" spans="1:7" ht="30">
      <c r="A420" s="52"/>
      <c r="B420" s="53" t="s">
        <v>972</v>
      </c>
      <c r="C420" s="54">
        <v>906</v>
      </c>
      <c r="D420" s="55">
        <v>113</v>
      </c>
      <c r="E420" s="56">
        <v>920348</v>
      </c>
      <c r="F420" s="54">
        <v>500</v>
      </c>
      <c r="G420" s="58">
        <v>1922.939</v>
      </c>
    </row>
    <row r="421" spans="1:7" ht="15">
      <c r="A421" s="52"/>
      <c r="B421" s="53" t="s">
        <v>454</v>
      </c>
      <c r="C421" s="54">
        <v>906</v>
      </c>
      <c r="D421" s="55">
        <v>501</v>
      </c>
      <c r="E421" s="56">
        <v>0</v>
      </c>
      <c r="F421" s="54">
        <v>0</v>
      </c>
      <c r="G421" s="58">
        <v>154190</v>
      </c>
    </row>
    <row r="422" spans="1:7" ht="15">
      <c r="A422" s="52"/>
      <c r="B422" s="53" t="s">
        <v>455</v>
      </c>
      <c r="C422" s="54">
        <v>906</v>
      </c>
      <c r="D422" s="55">
        <v>501</v>
      </c>
      <c r="E422" s="56">
        <v>3500000</v>
      </c>
      <c r="F422" s="54">
        <v>0</v>
      </c>
      <c r="G422" s="58">
        <v>154190</v>
      </c>
    </row>
    <row r="423" spans="1:7" ht="45">
      <c r="A423" s="52"/>
      <c r="B423" s="53" t="s">
        <v>456</v>
      </c>
      <c r="C423" s="54">
        <v>906</v>
      </c>
      <c r="D423" s="55">
        <v>501</v>
      </c>
      <c r="E423" s="56">
        <v>3500200</v>
      </c>
      <c r="F423" s="54">
        <v>0</v>
      </c>
      <c r="G423" s="58">
        <v>154190</v>
      </c>
    </row>
    <row r="424" spans="1:7" ht="15">
      <c r="A424" s="52"/>
      <c r="B424" s="53" t="s">
        <v>457</v>
      </c>
      <c r="C424" s="54">
        <v>906</v>
      </c>
      <c r="D424" s="55">
        <v>501</v>
      </c>
      <c r="E424" s="56">
        <v>3500202</v>
      </c>
      <c r="F424" s="54">
        <v>0</v>
      </c>
      <c r="G424" s="58">
        <v>154190</v>
      </c>
    </row>
    <row r="425" spans="1:7" ht="30">
      <c r="A425" s="52"/>
      <c r="B425" s="53" t="s">
        <v>972</v>
      </c>
      <c r="C425" s="54">
        <v>906</v>
      </c>
      <c r="D425" s="55">
        <v>501</v>
      </c>
      <c r="E425" s="56">
        <v>3500202</v>
      </c>
      <c r="F425" s="54">
        <v>500</v>
      </c>
      <c r="G425" s="58">
        <v>154190</v>
      </c>
    </row>
    <row r="426" spans="1:7" ht="43.5">
      <c r="A426" s="59">
        <v>8</v>
      </c>
      <c r="B426" s="60" t="s">
        <v>458</v>
      </c>
      <c r="C426" s="61">
        <v>907</v>
      </c>
      <c r="D426" s="62">
        <v>0</v>
      </c>
      <c r="E426" s="63">
        <v>0</v>
      </c>
      <c r="F426" s="61">
        <v>0</v>
      </c>
      <c r="G426" s="65">
        <v>512191.76049</v>
      </c>
    </row>
    <row r="427" spans="1:7" ht="60">
      <c r="A427" s="52"/>
      <c r="B427" s="53" t="s">
        <v>968</v>
      </c>
      <c r="C427" s="54">
        <v>907</v>
      </c>
      <c r="D427" s="55">
        <v>104</v>
      </c>
      <c r="E427" s="56">
        <v>0</v>
      </c>
      <c r="F427" s="54">
        <v>0</v>
      </c>
      <c r="G427" s="58">
        <v>20169</v>
      </c>
    </row>
    <row r="428" spans="1:7" ht="30">
      <c r="A428" s="52"/>
      <c r="B428" s="53" t="s">
        <v>969</v>
      </c>
      <c r="C428" s="54">
        <v>907</v>
      </c>
      <c r="D428" s="55">
        <v>104</v>
      </c>
      <c r="E428" s="56">
        <v>20000</v>
      </c>
      <c r="F428" s="54">
        <v>0</v>
      </c>
      <c r="G428" s="58">
        <v>20169</v>
      </c>
    </row>
    <row r="429" spans="1:7" ht="15">
      <c r="A429" s="52"/>
      <c r="B429" s="53" t="s">
        <v>970</v>
      </c>
      <c r="C429" s="54">
        <v>907</v>
      </c>
      <c r="D429" s="55">
        <v>104</v>
      </c>
      <c r="E429" s="56">
        <v>20400</v>
      </c>
      <c r="F429" s="54">
        <v>0</v>
      </c>
      <c r="G429" s="58">
        <v>20169</v>
      </c>
    </row>
    <row r="430" spans="1:7" ht="30">
      <c r="A430" s="52"/>
      <c r="B430" s="53" t="s">
        <v>972</v>
      </c>
      <c r="C430" s="54">
        <v>907</v>
      </c>
      <c r="D430" s="55">
        <v>104</v>
      </c>
      <c r="E430" s="56">
        <v>20400</v>
      </c>
      <c r="F430" s="54">
        <v>500</v>
      </c>
      <c r="G430" s="58">
        <v>20169</v>
      </c>
    </row>
    <row r="431" spans="1:7" ht="15">
      <c r="A431" s="52"/>
      <c r="B431" s="53" t="s">
        <v>963</v>
      </c>
      <c r="C431" s="54">
        <v>907</v>
      </c>
      <c r="D431" s="55">
        <v>113</v>
      </c>
      <c r="E431" s="56">
        <v>0</v>
      </c>
      <c r="F431" s="54">
        <v>0</v>
      </c>
      <c r="G431" s="58">
        <v>57013</v>
      </c>
    </row>
    <row r="432" spans="1:7" ht="35.25" customHeight="1">
      <c r="A432" s="52"/>
      <c r="B432" s="53" t="s">
        <v>964</v>
      </c>
      <c r="C432" s="54">
        <v>907</v>
      </c>
      <c r="D432" s="55">
        <v>113</v>
      </c>
      <c r="E432" s="56">
        <v>920000</v>
      </c>
      <c r="F432" s="54">
        <v>0</v>
      </c>
      <c r="G432" s="58">
        <v>26532.012469999998</v>
      </c>
    </row>
    <row r="433" spans="1:7" ht="15">
      <c r="A433" s="52"/>
      <c r="B433" s="53" t="s">
        <v>965</v>
      </c>
      <c r="C433" s="54">
        <v>907</v>
      </c>
      <c r="D433" s="55">
        <v>113</v>
      </c>
      <c r="E433" s="56">
        <v>920300</v>
      </c>
      <c r="F433" s="54">
        <v>0</v>
      </c>
      <c r="G433" s="58">
        <v>26532.012469999998</v>
      </c>
    </row>
    <row r="434" spans="1:7" ht="75">
      <c r="A434" s="52"/>
      <c r="B434" s="53" t="s">
        <v>1090</v>
      </c>
      <c r="C434" s="54">
        <v>907</v>
      </c>
      <c r="D434" s="55">
        <v>113</v>
      </c>
      <c r="E434" s="56">
        <v>920314</v>
      </c>
      <c r="F434" s="54">
        <v>0</v>
      </c>
      <c r="G434" s="58">
        <v>10285.357</v>
      </c>
    </row>
    <row r="435" spans="1:7" ht="15">
      <c r="A435" s="52"/>
      <c r="B435" s="53" t="s">
        <v>894</v>
      </c>
      <c r="C435" s="54">
        <v>907</v>
      </c>
      <c r="D435" s="55">
        <v>113</v>
      </c>
      <c r="E435" s="56">
        <v>920314</v>
      </c>
      <c r="F435" s="54">
        <v>6</v>
      </c>
      <c r="G435" s="58">
        <v>10285.357</v>
      </c>
    </row>
    <row r="436" spans="1:7" ht="105">
      <c r="A436" s="52"/>
      <c r="B436" s="53" t="s">
        <v>392</v>
      </c>
      <c r="C436" s="54">
        <v>907</v>
      </c>
      <c r="D436" s="55">
        <v>113</v>
      </c>
      <c r="E436" s="56">
        <v>920317</v>
      </c>
      <c r="F436" s="54">
        <v>0</v>
      </c>
      <c r="G436" s="58">
        <v>15202.932</v>
      </c>
    </row>
    <row r="437" spans="1:7" ht="15">
      <c r="A437" s="52"/>
      <c r="B437" s="53" t="s">
        <v>966</v>
      </c>
      <c r="C437" s="54">
        <v>907</v>
      </c>
      <c r="D437" s="55">
        <v>113</v>
      </c>
      <c r="E437" s="56">
        <v>920317</v>
      </c>
      <c r="F437" s="54">
        <v>18</v>
      </c>
      <c r="G437" s="58">
        <v>15202.932</v>
      </c>
    </row>
    <row r="438" spans="1:7" ht="75">
      <c r="A438" s="52"/>
      <c r="B438" s="53" t="s">
        <v>1091</v>
      </c>
      <c r="C438" s="54">
        <v>907</v>
      </c>
      <c r="D438" s="55">
        <v>113</v>
      </c>
      <c r="E438" s="56">
        <v>920318</v>
      </c>
      <c r="F438" s="54">
        <v>0</v>
      </c>
      <c r="G438" s="58">
        <v>1043.72347</v>
      </c>
    </row>
    <row r="439" spans="1:7" ht="15">
      <c r="A439" s="52"/>
      <c r="B439" s="53" t="s">
        <v>966</v>
      </c>
      <c r="C439" s="54">
        <v>907</v>
      </c>
      <c r="D439" s="55">
        <v>113</v>
      </c>
      <c r="E439" s="56">
        <v>920318</v>
      </c>
      <c r="F439" s="54">
        <v>18</v>
      </c>
      <c r="G439" s="58">
        <v>1043.72347</v>
      </c>
    </row>
    <row r="440" spans="1:7" ht="30">
      <c r="A440" s="52"/>
      <c r="B440" s="53" t="s">
        <v>912</v>
      </c>
      <c r="C440" s="54">
        <v>907</v>
      </c>
      <c r="D440" s="55">
        <v>113</v>
      </c>
      <c r="E440" s="56">
        <v>930000</v>
      </c>
      <c r="F440" s="54">
        <v>0</v>
      </c>
      <c r="G440" s="58">
        <v>30480.987530000002</v>
      </c>
    </row>
    <row r="441" spans="1:7" ht="30">
      <c r="A441" s="52"/>
      <c r="B441" s="53" t="s">
        <v>1033</v>
      </c>
      <c r="C441" s="54">
        <v>907</v>
      </c>
      <c r="D441" s="55">
        <v>113</v>
      </c>
      <c r="E441" s="56">
        <v>939900</v>
      </c>
      <c r="F441" s="54">
        <v>0</v>
      </c>
      <c r="G441" s="58">
        <v>30480.987530000002</v>
      </c>
    </row>
    <row r="442" spans="1:7" ht="30">
      <c r="A442" s="52"/>
      <c r="B442" s="53" t="s">
        <v>1092</v>
      </c>
      <c r="C442" s="54">
        <v>907</v>
      </c>
      <c r="D442" s="55">
        <v>113</v>
      </c>
      <c r="E442" s="56">
        <v>939901</v>
      </c>
      <c r="F442" s="54">
        <v>0</v>
      </c>
      <c r="G442" s="58">
        <v>30480.987530000002</v>
      </c>
    </row>
    <row r="443" spans="1:7" ht="15">
      <c r="A443" s="52"/>
      <c r="B443" s="53" t="s">
        <v>1034</v>
      </c>
      <c r="C443" s="54">
        <v>907</v>
      </c>
      <c r="D443" s="55">
        <v>113</v>
      </c>
      <c r="E443" s="56">
        <v>939901</v>
      </c>
      <c r="F443" s="54">
        <v>1</v>
      </c>
      <c r="G443" s="58">
        <v>30480.987530000002</v>
      </c>
    </row>
    <row r="444" spans="1:7" ht="15">
      <c r="A444" s="52"/>
      <c r="B444" s="53" t="s">
        <v>1134</v>
      </c>
      <c r="C444" s="54">
        <v>907</v>
      </c>
      <c r="D444" s="55">
        <v>407</v>
      </c>
      <c r="E444" s="56">
        <v>0</v>
      </c>
      <c r="F444" s="54">
        <v>0</v>
      </c>
      <c r="G444" s="58">
        <v>117807</v>
      </c>
    </row>
    <row r="445" spans="1:7" ht="15">
      <c r="A445" s="52"/>
      <c r="B445" s="53" t="s">
        <v>1093</v>
      </c>
      <c r="C445" s="54">
        <v>907</v>
      </c>
      <c r="D445" s="55">
        <v>407</v>
      </c>
      <c r="E445" s="56">
        <v>2920000</v>
      </c>
      <c r="F445" s="54">
        <v>0</v>
      </c>
      <c r="G445" s="58">
        <v>1333</v>
      </c>
    </row>
    <row r="446" spans="1:7" ht="30">
      <c r="A446" s="52"/>
      <c r="B446" s="53" t="s">
        <v>1094</v>
      </c>
      <c r="C446" s="54">
        <v>907</v>
      </c>
      <c r="D446" s="55">
        <v>407</v>
      </c>
      <c r="E446" s="56">
        <v>2920200</v>
      </c>
      <c r="F446" s="54">
        <v>0</v>
      </c>
      <c r="G446" s="58">
        <v>1333</v>
      </c>
    </row>
    <row r="447" spans="1:7" ht="30">
      <c r="A447" s="52"/>
      <c r="B447" s="53" t="s">
        <v>972</v>
      </c>
      <c r="C447" s="54">
        <v>907</v>
      </c>
      <c r="D447" s="55">
        <v>407</v>
      </c>
      <c r="E447" s="56">
        <v>2920200</v>
      </c>
      <c r="F447" s="54">
        <v>500</v>
      </c>
      <c r="G447" s="58">
        <v>1333</v>
      </c>
    </row>
    <row r="448" spans="1:7" ht="105">
      <c r="A448" s="52"/>
      <c r="B448" s="53" t="s">
        <v>460</v>
      </c>
      <c r="C448" s="54">
        <v>907</v>
      </c>
      <c r="D448" s="55">
        <v>407</v>
      </c>
      <c r="E448" s="56">
        <v>5210000</v>
      </c>
      <c r="F448" s="54">
        <v>0</v>
      </c>
      <c r="G448" s="58">
        <v>116474</v>
      </c>
    </row>
    <row r="449" spans="1:7" ht="105">
      <c r="A449" s="52"/>
      <c r="B449" s="53" t="s">
        <v>460</v>
      </c>
      <c r="C449" s="54">
        <v>907</v>
      </c>
      <c r="D449" s="55">
        <v>407</v>
      </c>
      <c r="E449" s="56">
        <v>5210200</v>
      </c>
      <c r="F449" s="54">
        <v>0</v>
      </c>
      <c r="G449" s="58">
        <v>116474</v>
      </c>
    </row>
    <row r="450" spans="1:7" ht="105">
      <c r="A450" s="52"/>
      <c r="B450" s="53" t="s">
        <v>460</v>
      </c>
      <c r="C450" s="54">
        <v>907</v>
      </c>
      <c r="D450" s="55">
        <v>407</v>
      </c>
      <c r="E450" s="56">
        <v>5210215</v>
      </c>
      <c r="F450" s="54">
        <v>0</v>
      </c>
      <c r="G450" s="58">
        <v>116474</v>
      </c>
    </row>
    <row r="451" spans="1:7" ht="15">
      <c r="A451" s="52"/>
      <c r="B451" s="53" t="s">
        <v>966</v>
      </c>
      <c r="C451" s="54">
        <v>907</v>
      </c>
      <c r="D451" s="55">
        <v>407</v>
      </c>
      <c r="E451" s="56">
        <v>5210215</v>
      </c>
      <c r="F451" s="54">
        <v>18</v>
      </c>
      <c r="G451" s="58">
        <v>116474</v>
      </c>
    </row>
    <row r="452" spans="1:7" ht="15">
      <c r="A452" s="52"/>
      <c r="B452" s="53" t="s">
        <v>459</v>
      </c>
      <c r="C452" s="54">
        <v>907</v>
      </c>
      <c r="D452" s="55">
        <v>408</v>
      </c>
      <c r="E452" s="56">
        <v>0</v>
      </c>
      <c r="F452" s="54">
        <v>0</v>
      </c>
      <c r="G452" s="58">
        <v>3405</v>
      </c>
    </row>
    <row r="453" spans="1:7" ht="15">
      <c r="A453" s="52"/>
      <c r="B453" s="53" t="s">
        <v>1095</v>
      </c>
      <c r="C453" s="54">
        <v>907</v>
      </c>
      <c r="D453" s="55">
        <v>408</v>
      </c>
      <c r="E453" s="56">
        <v>3030000</v>
      </c>
      <c r="F453" s="54">
        <v>0</v>
      </c>
      <c r="G453" s="58">
        <v>3405</v>
      </c>
    </row>
    <row r="454" spans="1:7" ht="30">
      <c r="A454" s="52"/>
      <c r="B454" s="53" t="s">
        <v>1096</v>
      </c>
      <c r="C454" s="54">
        <v>907</v>
      </c>
      <c r="D454" s="55">
        <v>408</v>
      </c>
      <c r="E454" s="56">
        <v>3030200</v>
      </c>
      <c r="F454" s="54">
        <v>0</v>
      </c>
      <c r="G454" s="58">
        <v>3405</v>
      </c>
    </row>
    <row r="455" spans="1:7" ht="90">
      <c r="A455" s="52"/>
      <c r="B455" s="53" t="s">
        <v>1097</v>
      </c>
      <c r="C455" s="54">
        <v>907</v>
      </c>
      <c r="D455" s="55">
        <v>408</v>
      </c>
      <c r="E455" s="56">
        <v>3030203</v>
      </c>
      <c r="F455" s="54">
        <v>0</v>
      </c>
      <c r="G455" s="58">
        <v>1435.633</v>
      </c>
    </row>
    <row r="456" spans="1:7" ht="15">
      <c r="A456" s="52"/>
      <c r="B456" s="53" t="s">
        <v>966</v>
      </c>
      <c r="C456" s="54">
        <v>907</v>
      </c>
      <c r="D456" s="55">
        <v>408</v>
      </c>
      <c r="E456" s="56">
        <v>3030203</v>
      </c>
      <c r="F456" s="54">
        <v>18</v>
      </c>
      <c r="G456" s="58">
        <v>1435.633</v>
      </c>
    </row>
    <row r="457" spans="1:7" ht="90">
      <c r="A457" s="52"/>
      <c r="B457" s="53" t="s">
        <v>1098</v>
      </c>
      <c r="C457" s="54">
        <v>907</v>
      </c>
      <c r="D457" s="55">
        <v>408</v>
      </c>
      <c r="E457" s="56">
        <v>3030204</v>
      </c>
      <c r="F457" s="54">
        <v>0</v>
      </c>
      <c r="G457" s="58">
        <v>1472.353</v>
      </c>
    </row>
    <row r="458" spans="1:7" ht="15">
      <c r="A458" s="52"/>
      <c r="B458" s="53" t="s">
        <v>966</v>
      </c>
      <c r="C458" s="54">
        <v>907</v>
      </c>
      <c r="D458" s="55">
        <v>408</v>
      </c>
      <c r="E458" s="56">
        <v>3030204</v>
      </c>
      <c r="F458" s="54">
        <v>18</v>
      </c>
      <c r="G458" s="58">
        <v>1472.353</v>
      </c>
    </row>
    <row r="459" spans="1:7" ht="75">
      <c r="A459" s="52"/>
      <c r="B459" s="53" t="s">
        <v>230</v>
      </c>
      <c r="C459" s="54">
        <v>907</v>
      </c>
      <c r="D459" s="55">
        <v>408</v>
      </c>
      <c r="E459" s="56">
        <v>3030205</v>
      </c>
      <c r="F459" s="54">
        <v>0</v>
      </c>
      <c r="G459" s="58">
        <v>497.014</v>
      </c>
    </row>
    <row r="460" spans="1:7" ht="15">
      <c r="A460" s="52"/>
      <c r="B460" s="53" t="s">
        <v>966</v>
      </c>
      <c r="C460" s="54">
        <v>907</v>
      </c>
      <c r="D460" s="55">
        <v>408</v>
      </c>
      <c r="E460" s="56">
        <v>3030205</v>
      </c>
      <c r="F460" s="54">
        <v>18</v>
      </c>
      <c r="G460" s="58">
        <v>497.014</v>
      </c>
    </row>
    <row r="461" spans="1:7" ht="15">
      <c r="A461" s="52"/>
      <c r="B461" s="53" t="s">
        <v>865</v>
      </c>
      <c r="C461" s="54">
        <v>907</v>
      </c>
      <c r="D461" s="55">
        <v>409</v>
      </c>
      <c r="E461" s="56">
        <v>0</v>
      </c>
      <c r="F461" s="54">
        <v>0</v>
      </c>
      <c r="G461" s="58">
        <v>11532.75</v>
      </c>
    </row>
    <row r="462" spans="1:7" ht="15">
      <c r="A462" s="52"/>
      <c r="B462" s="53" t="s">
        <v>461</v>
      </c>
      <c r="C462" s="54">
        <v>907</v>
      </c>
      <c r="D462" s="55">
        <v>409</v>
      </c>
      <c r="E462" s="56">
        <v>6000000</v>
      </c>
      <c r="F462" s="54">
        <v>0</v>
      </c>
      <c r="G462" s="58">
        <v>11532.75</v>
      </c>
    </row>
    <row r="463" spans="1:7" ht="45">
      <c r="A463" s="52"/>
      <c r="B463" s="53" t="s">
        <v>1099</v>
      </c>
      <c r="C463" s="54">
        <v>907</v>
      </c>
      <c r="D463" s="55">
        <v>409</v>
      </c>
      <c r="E463" s="56">
        <v>6000200</v>
      </c>
      <c r="F463" s="54">
        <v>0</v>
      </c>
      <c r="G463" s="58">
        <v>11532.75</v>
      </c>
    </row>
    <row r="464" spans="1:7" ht="90">
      <c r="A464" s="52"/>
      <c r="B464" s="53" t="s">
        <v>1100</v>
      </c>
      <c r="C464" s="54">
        <v>907</v>
      </c>
      <c r="D464" s="55">
        <v>409</v>
      </c>
      <c r="E464" s="56">
        <v>6000211</v>
      </c>
      <c r="F464" s="54">
        <v>0</v>
      </c>
      <c r="G464" s="58">
        <v>11532.75</v>
      </c>
    </row>
    <row r="465" spans="1:7" ht="15">
      <c r="A465" s="52"/>
      <c r="B465" s="53" t="s">
        <v>966</v>
      </c>
      <c r="C465" s="54">
        <v>907</v>
      </c>
      <c r="D465" s="55">
        <v>409</v>
      </c>
      <c r="E465" s="56">
        <v>6000211</v>
      </c>
      <c r="F465" s="54">
        <v>18</v>
      </c>
      <c r="G465" s="58">
        <v>11532.75</v>
      </c>
    </row>
    <row r="466" spans="1:7" ht="15">
      <c r="A466" s="52"/>
      <c r="B466" s="53" t="s">
        <v>454</v>
      </c>
      <c r="C466" s="54">
        <v>907</v>
      </c>
      <c r="D466" s="55">
        <v>501</v>
      </c>
      <c r="E466" s="56">
        <v>0</v>
      </c>
      <c r="F466" s="54">
        <v>0</v>
      </c>
      <c r="G466" s="58">
        <v>101884.0564</v>
      </c>
    </row>
    <row r="467" spans="1:7" ht="15">
      <c r="A467" s="52"/>
      <c r="B467" s="53" t="s">
        <v>455</v>
      </c>
      <c r="C467" s="54">
        <v>907</v>
      </c>
      <c r="D467" s="55">
        <v>501</v>
      </c>
      <c r="E467" s="56">
        <v>3500000</v>
      </c>
      <c r="F467" s="54">
        <v>0</v>
      </c>
      <c r="G467" s="58">
        <v>101884.0564</v>
      </c>
    </row>
    <row r="468" spans="1:7" ht="60">
      <c r="A468" s="52"/>
      <c r="B468" s="53" t="s">
        <v>1101</v>
      </c>
      <c r="C468" s="54">
        <v>907</v>
      </c>
      <c r="D468" s="55">
        <v>501</v>
      </c>
      <c r="E468" s="56">
        <v>3500100</v>
      </c>
      <c r="F468" s="54">
        <v>0</v>
      </c>
      <c r="G468" s="58">
        <v>101884.0564</v>
      </c>
    </row>
    <row r="469" spans="1:7" ht="60">
      <c r="A469" s="52"/>
      <c r="B469" s="53" t="s">
        <v>1102</v>
      </c>
      <c r="C469" s="54">
        <v>907</v>
      </c>
      <c r="D469" s="55">
        <v>501</v>
      </c>
      <c r="E469" s="56">
        <v>3500104</v>
      </c>
      <c r="F469" s="54">
        <v>0</v>
      </c>
      <c r="G469" s="58">
        <v>101884.0564</v>
      </c>
    </row>
    <row r="470" spans="1:7" ht="15">
      <c r="A470" s="52"/>
      <c r="B470" s="53" t="s">
        <v>894</v>
      </c>
      <c r="C470" s="54">
        <v>907</v>
      </c>
      <c r="D470" s="55">
        <v>501</v>
      </c>
      <c r="E470" s="56">
        <v>3500104</v>
      </c>
      <c r="F470" s="54">
        <v>6</v>
      </c>
      <c r="G470" s="58">
        <v>101884.0564</v>
      </c>
    </row>
    <row r="471" spans="1:7" ht="15">
      <c r="A471" s="52"/>
      <c r="B471" s="53" t="s">
        <v>867</v>
      </c>
      <c r="C471" s="54">
        <v>907</v>
      </c>
      <c r="D471" s="55">
        <v>502</v>
      </c>
      <c r="E471" s="56">
        <v>0</v>
      </c>
      <c r="F471" s="54">
        <v>0</v>
      </c>
      <c r="G471" s="58">
        <v>4446</v>
      </c>
    </row>
    <row r="472" spans="1:7" ht="15">
      <c r="A472" s="52"/>
      <c r="B472" s="53" t="s">
        <v>911</v>
      </c>
      <c r="C472" s="54">
        <v>907</v>
      </c>
      <c r="D472" s="55">
        <v>502</v>
      </c>
      <c r="E472" s="56">
        <v>7950000</v>
      </c>
      <c r="F472" s="54">
        <v>0</v>
      </c>
      <c r="G472" s="58">
        <v>4446</v>
      </c>
    </row>
    <row r="473" spans="1:7" ht="15">
      <c r="A473" s="52"/>
      <c r="B473" s="53" t="s">
        <v>911</v>
      </c>
      <c r="C473" s="54">
        <v>907</v>
      </c>
      <c r="D473" s="55">
        <v>502</v>
      </c>
      <c r="E473" s="56">
        <v>7950000</v>
      </c>
      <c r="F473" s="54">
        <v>0</v>
      </c>
      <c r="G473" s="58">
        <v>4446</v>
      </c>
    </row>
    <row r="474" spans="1:7" ht="90">
      <c r="A474" s="52"/>
      <c r="B474" s="53" t="s">
        <v>1103</v>
      </c>
      <c r="C474" s="54">
        <v>907</v>
      </c>
      <c r="D474" s="55">
        <v>502</v>
      </c>
      <c r="E474" s="56">
        <v>7950021</v>
      </c>
      <c r="F474" s="54">
        <v>0</v>
      </c>
      <c r="G474" s="58">
        <v>2040</v>
      </c>
    </row>
    <row r="475" spans="1:7" ht="30">
      <c r="A475" s="52"/>
      <c r="B475" s="53" t="s">
        <v>972</v>
      </c>
      <c r="C475" s="54">
        <v>907</v>
      </c>
      <c r="D475" s="55">
        <v>502</v>
      </c>
      <c r="E475" s="56">
        <v>7950021</v>
      </c>
      <c r="F475" s="54">
        <v>500</v>
      </c>
      <c r="G475" s="58">
        <v>2040</v>
      </c>
    </row>
    <row r="476" spans="1:7" ht="120">
      <c r="A476" s="52"/>
      <c r="B476" s="53" t="s">
        <v>394</v>
      </c>
      <c r="C476" s="54">
        <v>907</v>
      </c>
      <c r="D476" s="55">
        <v>502</v>
      </c>
      <c r="E476" s="56">
        <v>7950022</v>
      </c>
      <c r="F476" s="54">
        <v>0</v>
      </c>
      <c r="G476" s="58">
        <v>441</v>
      </c>
    </row>
    <row r="477" spans="1:7" ht="30">
      <c r="A477" s="52"/>
      <c r="B477" s="53" t="s">
        <v>972</v>
      </c>
      <c r="C477" s="54">
        <v>907</v>
      </c>
      <c r="D477" s="55">
        <v>502</v>
      </c>
      <c r="E477" s="56">
        <v>7950022</v>
      </c>
      <c r="F477" s="54">
        <v>500</v>
      </c>
      <c r="G477" s="58">
        <v>441</v>
      </c>
    </row>
    <row r="478" spans="1:7" ht="90">
      <c r="A478" s="52"/>
      <c r="B478" s="53" t="s">
        <v>1104</v>
      </c>
      <c r="C478" s="54">
        <v>907</v>
      </c>
      <c r="D478" s="55">
        <v>502</v>
      </c>
      <c r="E478" s="56">
        <v>7950023</v>
      </c>
      <c r="F478" s="54">
        <v>0</v>
      </c>
      <c r="G478" s="58">
        <v>780</v>
      </c>
    </row>
    <row r="479" spans="1:7" ht="30">
      <c r="A479" s="52"/>
      <c r="B479" s="53" t="s">
        <v>972</v>
      </c>
      <c r="C479" s="54">
        <v>907</v>
      </c>
      <c r="D479" s="55">
        <v>502</v>
      </c>
      <c r="E479" s="56">
        <v>7950023</v>
      </c>
      <c r="F479" s="54">
        <v>500</v>
      </c>
      <c r="G479" s="58">
        <v>780</v>
      </c>
    </row>
    <row r="480" spans="1:7" ht="90">
      <c r="A480" s="52"/>
      <c r="B480" s="53" t="s">
        <v>696</v>
      </c>
      <c r="C480" s="54">
        <v>907</v>
      </c>
      <c r="D480" s="55">
        <v>502</v>
      </c>
      <c r="E480" s="56">
        <v>7950043</v>
      </c>
      <c r="F480" s="54">
        <v>0</v>
      </c>
      <c r="G480" s="58">
        <v>1185</v>
      </c>
    </row>
    <row r="481" spans="1:7" ht="30">
      <c r="A481" s="52"/>
      <c r="B481" s="53" t="s">
        <v>972</v>
      </c>
      <c r="C481" s="54">
        <v>907</v>
      </c>
      <c r="D481" s="55">
        <v>502</v>
      </c>
      <c r="E481" s="56">
        <v>7950043</v>
      </c>
      <c r="F481" s="54">
        <v>500</v>
      </c>
      <c r="G481" s="58">
        <v>1185</v>
      </c>
    </row>
    <row r="482" spans="1:7" ht="15">
      <c r="A482" s="52"/>
      <c r="B482" s="53" t="s">
        <v>461</v>
      </c>
      <c r="C482" s="54">
        <v>907</v>
      </c>
      <c r="D482" s="55">
        <v>503</v>
      </c>
      <c r="E482" s="56">
        <v>0</v>
      </c>
      <c r="F482" s="54">
        <v>0</v>
      </c>
      <c r="G482" s="58">
        <v>195934.95409</v>
      </c>
    </row>
    <row r="483" spans="1:7" ht="15">
      <c r="A483" s="52"/>
      <c r="B483" s="53" t="s">
        <v>461</v>
      </c>
      <c r="C483" s="54">
        <v>907</v>
      </c>
      <c r="D483" s="55">
        <v>503</v>
      </c>
      <c r="E483" s="56">
        <v>6000000</v>
      </c>
      <c r="F483" s="54">
        <v>0</v>
      </c>
      <c r="G483" s="58">
        <v>190260.35409</v>
      </c>
    </row>
    <row r="484" spans="1:7" ht="15">
      <c r="A484" s="52"/>
      <c r="B484" s="53" t="s">
        <v>461</v>
      </c>
      <c r="C484" s="54">
        <v>907</v>
      </c>
      <c r="D484" s="55">
        <v>503</v>
      </c>
      <c r="E484" s="56">
        <v>6000000</v>
      </c>
      <c r="F484" s="54">
        <v>0</v>
      </c>
      <c r="G484" s="58">
        <v>3849.072</v>
      </c>
    </row>
    <row r="485" spans="1:7" ht="15">
      <c r="A485" s="52"/>
      <c r="B485" s="53" t="s">
        <v>461</v>
      </c>
      <c r="C485" s="54">
        <v>907</v>
      </c>
      <c r="D485" s="55">
        <v>503</v>
      </c>
      <c r="E485" s="56">
        <v>6000001</v>
      </c>
      <c r="F485" s="54">
        <v>0</v>
      </c>
      <c r="G485" s="58">
        <v>3849.072</v>
      </c>
    </row>
    <row r="486" spans="1:7" ht="30">
      <c r="A486" s="52"/>
      <c r="B486" s="53" t="s">
        <v>972</v>
      </c>
      <c r="C486" s="54">
        <v>907</v>
      </c>
      <c r="D486" s="55">
        <v>503</v>
      </c>
      <c r="E486" s="56">
        <v>6000001</v>
      </c>
      <c r="F486" s="54">
        <v>500</v>
      </c>
      <c r="G486" s="58">
        <v>3849.072</v>
      </c>
    </row>
    <row r="487" spans="1:7" ht="15">
      <c r="A487" s="52"/>
      <c r="B487" s="53" t="s">
        <v>1106</v>
      </c>
      <c r="C487" s="54">
        <v>907</v>
      </c>
      <c r="D487" s="55">
        <v>503</v>
      </c>
      <c r="E487" s="56">
        <v>6000100</v>
      </c>
      <c r="F487" s="54">
        <v>0</v>
      </c>
      <c r="G487" s="58">
        <v>27197.351</v>
      </c>
    </row>
    <row r="488" spans="1:7" ht="90">
      <c r="A488" s="52"/>
      <c r="B488" s="53" t="s">
        <v>1107</v>
      </c>
      <c r="C488" s="54">
        <v>907</v>
      </c>
      <c r="D488" s="55">
        <v>503</v>
      </c>
      <c r="E488" s="56">
        <v>6000105</v>
      </c>
      <c r="F488" s="54">
        <v>0</v>
      </c>
      <c r="G488" s="58">
        <v>27197.351</v>
      </c>
    </row>
    <row r="489" spans="1:7" ht="15">
      <c r="A489" s="52"/>
      <c r="B489" s="53" t="s">
        <v>966</v>
      </c>
      <c r="C489" s="54">
        <v>907</v>
      </c>
      <c r="D489" s="55">
        <v>503</v>
      </c>
      <c r="E489" s="56">
        <v>6000105</v>
      </c>
      <c r="F489" s="54">
        <v>18</v>
      </c>
      <c r="G489" s="58">
        <v>27197.351</v>
      </c>
    </row>
    <row r="490" spans="1:7" ht="45">
      <c r="A490" s="52"/>
      <c r="B490" s="53" t="s">
        <v>1099</v>
      </c>
      <c r="C490" s="54">
        <v>907</v>
      </c>
      <c r="D490" s="55">
        <v>503</v>
      </c>
      <c r="E490" s="56">
        <v>6000200</v>
      </c>
      <c r="F490" s="54">
        <v>0</v>
      </c>
      <c r="G490" s="58">
        <v>118591.44109000001</v>
      </c>
    </row>
    <row r="491" spans="1:7" ht="90">
      <c r="A491" s="52"/>
      <c r="B491" s="53" t="s">
        <v>1108</v>
      </c>
      <c r="C491" s="54">
        <v>907</v>
      </c>
      <c r="D491" s="55">
        <v>503</v>
      </c>
      <c r="E491" s="56">
        <v>6000209</v>
      </c>
      <c r="F491" s="54">
        <v>0</v>
      </c>
      <c r="G491" s="58">
        <v>10132.492</v>
      </c>
    </row>
    <row r="492" spans="1:7" ht="15">
      <c r="A492" s="52"/>
      <c r="B492" s="53" t="s">
        <v>966</v>
      </c>
      <c r="C492" s="54">
        <v>907</v>
      </c>
      <c r="D492" s="55">
        <v>503</v>
      </c>
      <c r="E492" s="56">
        <v>6000209</v>
      </c>
      <c r="F492" s="54">
        <v>18</v>
      </c>
      <c r="G492" s="58">
        <v>10132.492</v>
      </c>
    </row>
    <row r="493" spans="1:7" ht="75">
      <c r="A493" s="52"/>
      <c r="B493" s="53" t="s">
        <v>376</v>
      </c>
      <c r="C493" s="54">
        <v>907</v>
      </c>
      <c r="D493" s="55">
        <v>503</v>
      </c>
      <c r="E493" s="56">
        <v>6000212</v>
      </c>
      <c r="F493" s="54">
        <v>0</v>
      </c>
      <c r="G493" s="58">
        <v>108458.94909000001</v>
      </c>
    </row>
    <row r="494" spans="1:7" ht="15">
      <c r="A494" s="52"/>
      <c r="B494" s="53" t="s">
        <v>966</v>
      </c>
      <c r="C494" s="54">
        <v>907</v>
      </c>
      <c r="D494" s="55">
        <v>503</v>
      </c>
      <c r="E494" s="56">
        <v>6000212</v>
      </c>
      <c r="F494" s="54">
        <v>18</v>
      </c>
      <c r="G494" s="58">
        <v>108458.94909000001</v>
      </c>
    </row>
    <row r="495" spans="1:7" ht="15">
      <c r="A495" s="52"/>
      <c r="B495" s="53" t="s">
        <v>377</v>
      </c>
      <c r="C495" s="54">
        <v>907</v>
      </c>
      <c r="D495" s="55">
        <v>503</v>
      </c>
      <c r="E495" s="56">
        <v>6000300</v>
      </c>
      <c r="F495" s="54">
        <v>0</v>
      </c>
      <c r="G495" s="58">
        <v>3108.482</v>
      </c>
    </row>
    <row r="496" spans="1:7" ht="30">
      <c r="A496" s="52"/>
      <c r="B496" s="53" t="s">
        <v>972</v>
      </c>
      <c r="C496" s="54">
        <v>907</v>
      </c>
      <c r="D496" s="55">
        <v>503</v>
      </c>
      <c r="E496" s="56">
        <v>6000300</v>
      </c>
      <c r="F496" s="54">
        <v>500</v>
      </c>
      <c r="G496" s="58">
        <v>3108.482</v>
      </c>
    </row>
    <row r="497" spans="1:7" ht="15">
      <c r="A497" s="52"/>
      <c r="B497" s="53" t="s">
        <v>378</v>
      </c>
      <c r="C497" s="54">
        <v>907</v>
      </c>
      <c r="D497" s="55">
        <v>503</v>
      </c>
      <c r="E497" s="56">
        <v>6000400</v>
      </c>
      <c r="F497" s="54">
        <v>0</v>
      </c>
      <c r="G497" s="58">
        <v>4899.829</v>
      </c>
    </row>
    <row r="498" spans="1:7" ht="30">
      <c r="A498" s="52"/>
      <c r="B498" s="53" t="s">
        <v>379</v>
      </c>
      <c r="C498" s="54">
        <v>907</v>
      </c>
      <c r="D498" s="55">
        <v>503</v>
      </c>
      <c r="E498" s="56">
        <v>6000401</v>
      </c>
      <c r="F498" s="54">
        <v>0</v>
      </c>
      <c r="G498" s="58">
        <v>4899.829</v>
      </c>
    </row>
    <row r="499" spans="1:7" ht="15">
      <c r="A499" s="52"/>
      <c r="B499" s="53" t="s">
        <v>894</v>
      </c>
      <c r="C499" s="54">
        <v>907</v>
      </c>
      <c r="D499" s="55">
        <v>503</v>
      </c>
      <c r="E499" s="56">
        <v>6000401</v>
      </c>
      <c r="F499" s="54">
        <v>6</v>
      </c>
      <c r="G499" s="58">
        <v>4899.829</v>
      </c>
    </row>
    <row r="500" spans="1:7" ht="30">
      <c r="A500" s="52"/>
      <c r="B500" s="53" t="s">
        <v>380</v>
      </c>
      <c r="C500" s="54">
        <v>907</v>
      </c>
      <c r="D500" s="55">
        <v>503</v>
      </c>
      <c r="E500" s="56">
        <v>6000500</v>
      </c>
      <c r="F500" s="54">
        <v>0</v>
      </c>
      <c r="G500" s="58">
        <v>32614.179</v>
      </c>
    </row>
    <row r="501" spans="1:7" ht="30">
      <c r="A501" s="52"/>
      <c r="B501" s="53" t="s">
        <v>972</v>
      </c>
      <c r="C501" s="54">
        <v>907</v>
      </c>
      <c r="D501" s="55">
        <v>503</v>
      </c>
      <c r="E501" s="56">
        <v>6000500</v>
      </c>
      <c r="F501" s="54">
        <v>500</v>
      </c>
      <c r="G501" s="58">
        <v>32575.461</v>
      </c>
    </row>
    <row r="502" spans="1:7" ht="105">
      <c r="A502" s="52"/>
      <c r="B502" s="53" t="s">
        <v>381</v>
      </c>
      <c r="C502" s="54">
        <v>907</v>
      </c>
      <c r="D502" s="55">
        <v>503</v>
      </c>
      <c r="E502" s="56">
        <v>6000516</v>
      </c>
      <c r="F502" s="54">
        <v>0</v>
      </c>
      <c r="G502" s="58">
        <v>38.718</v>
      </c>
    </row>
    <row r="503" spans="1:7" ht="15">
      <c r="A503" s="52"/>
      <c r="B503" s="53" t="s">
        <v>966</v>
      </c>
      <c r="C503" s="54">
        <v>907</v>
      </c>
      <c r="D503" s="55">
        <v>503</v>
      </c>
      <c r="E503" s="56">
        <v>6000516</v>
      </c>
      <c r="F503" s="54">
        <v>18</v>
      </c>
      <c r="G503" s="58">
        <v>38.718</v>
      </c>
    </row>
    <row r="504" spans="1:7" ht="15">
      <c r="A504" s="52"/>
      <c r="B504" s="53" t="s">
        <v>911</v>
      </c>
      <c r="C504" s="54">
        <v>907</v>
      </c>
      <c r="D504" s="55">
        <v>503</v>
      </c>
      <c r="E504" s="56">
        <v>7950000</v>
      </c>
      <c r="F504" s="54">
        <v>0</v>
      </c>
      <c r="G504" s="58">
        <v>5674.6</v>
      </c>
    </row>
    <row r="505" spans="1:7" ht="15">
      <c r="A505" s="52"/>
      <c r="B505" s="53" t="s">
        <v>911</v>
      </c>
      <c r="C505" s="54">
        <v>907</v>
      </c>
      <c r="D505" s="55">
        <v>503</v>
      </c>
      <c r="E505" s="56">
        <v>7950000</v>
      </c>
      <c r="F505" s="54">
        <v>0</v>
      </c>
      <c r="G505" s="58">
        <v>5674.6</v>
      </c>
    </row>
    <row r="506" spans="1:7" ht="74.25" customHeight="1">
      <c r="A506" s="52"/>
      <c r="B506" s="53" t="s">
        <v>917</v>
      </c>
      <c r="C506" s="54">
        <v>907</v>
      </c>
      <c r="D506" s="55">
        <v>503</v>
      </c>
      <c r="E506" s="56">
        <v>7950047</v>
      </c>
      <c r="F506" s="54">
        <v>0</v>
      </c>
      <c r="G506" s="58">
        <v>5674.6</v>
      </c>
    </row>
    <row r="507" spans="1:7" ht="30">
      <c r="A507" s="52"/>
      <c r="B507" s="53" t="s">
        <v>972</v>
      </c>
      <c r="C507" s="54">
        <v>907</v>
      </c>
      <c r="D507" s="55">
        <v>503</v>
      </c>
      <c r="E507" s="56">
        <v>7950047</v>
      </c>
      <c r="F507" s="54">
        <v>500</v>
      </c>
      <c r="G507" s="58">
        <v>5674.6</v>
      </c>
    </row>
    <row r="508" spans="1:7" ht="43.5">
      <c r="A508" s="59">
        <v>9</v>
      </c>
      <c r="B508" s="60" t="s">
        <v>1112</v>
      </c>
      <c r="C508" s="61">
        <v>908</v>
      </c>
      <c r="D508" s="62">
        <v>0</v>
      </c>
      <c r="E508" s="63">
        <v>0</v>
      </c>
      <c r="F508" s="61">
        <v>0</v>
      </c>
      <c r="G508" s="65">
        <v>394053.0133</v>
      </c>
    </row>
    <row r="509" spans="1:7" ht="60">
      <c r="A509" s="52"/>
      <c r="B509" s="53" t="s">
        <v>968</v>
      </c>
      <c r="C509" s="54">
        <v>908</v>
      </c>
      <c r="D509" s="55">
        <v>104</v>
      </c>
      <c r="E509" s="56">
        <v>0</v>
      </c>
      <c r="F509" s="54">
        <v>0</v>
      </c>
      <c r="G509" s="58">
        <v>35337</v>
      </c>
    </row>
    <row r="510" spans="1:7" ht="30">
      <c r="A510" s="52"/>
      <c r="B510" s="53" t="s">
        <v>969</v>
      </c>
      <c r="C510" s="54">
        <v>908</v>
      </c>
      <c r="D510" s="55">
        <v>104</v>
      </c>
      <c r="E510" s="56">
        <v>20000</v>
      </c>
      <c r="F510" s="54">
        <v>0</v>
      </c>
      <c r="G510" s="58">
        <v>35337</v>
      </c>
    </row>
    <row r="511" spans="1:7" ht="15">
      <c r="A511" s="52"/>
      <c r="B511" s="53" t="s">
        <v>970</v>
      </c>
      <c r="C511" s="54">
        <v>908</v>
      </c>
      <c r="D511" s="55">
        <v>104</v>
      </c>
      <c r="E511" s="56">
        <v>20400</v>
      </c>
      <c r="F511" s="54">
        <v>0</v>
      </c>
      <c r="G511" s="58">
        <v>35337</v>
      </c>
    </row>
    <row r="512" spans="1:7" ht="30">
      <c r="A512" s="52"/>
      <c r="B512" s="53" t="s">
        <v>972</v>
      </c>
      <c r="C512" s="54">
        <v>908</v>
      </c>
      <c r="D512" s="55">
        <v>104</v>
      </c>
      <c r="E512" s="56">
        <v>20400</v>
      </c>
      <c r="F512" s="54">
        <v>500</v>
      </c>
      <c r="G512" s="58">
        <v>35337</v>
      </c>
    </row>
    <row r="513" spans="1:7" ht="15">
      <c r="A513" s="52"/>
      <c r="B513" s="53" t="s">
        <v>963</v>
      </c>
      <c r="C513" s="54">
        <v>908</v>
      </c>
      <c r="D513" s="55">
        <v>113</v>
      </c>
      <c r="E513" s="56">
        <v>0</v>
      </c>
      <c r="F513" s="54">
        <v>0</v>
      </c>
      <c r="G513" s="58">
        <v>29676.25423</v>
      </c>
    </row>
    <row r="514" spans="1:7" ht="30">
      <c r="A514" s="52"/>
      <c r="B514" s="53" t="s">
        <v>912</v>
      </c>
      <c r="C514" s="54">
        <v>908</v>
      </c>
      <c r="D514" s="55">
        <v>113</v>
      </c>
      <c r="E514" s="56">
        <v>930000</v>
      </c>
      <c r="F514" s="54">
        <v>0</v>
      </c>
      <c r="G514" s="58">
        <v>29676.25423</v>
      </c>
    </row>
    <row r="515" spans="1:7" ht="30">
      <c r="A515" s="52"/>
      <c r="B515" s="53" t="s">
        <v>1033</v>
      </c>
      <c r="C515" s="54">
        <v>908</v>
      </c>
      <c r="D515" s="55">
        <v>113</v>
      </c>
      <c r="E515" s="56">
        <v>939900</v>
      </c>
      <c r="F515" s="54">
        <v>0</v>
      </c>
      <c r="G515" s="58">
        <v>29676.25423</v>
      </c>
    </row>
    <row r="516" spans="1:7" ht="30">
      <c r="A516" s="52"/>
      <c r="B516" s="53" t="s">
        <v>928</v>
      </c>
      <c r="C516" s="54">
        <v>908</v>
      </c>
      <c r="D516" s="55">
        <v>113</v>
      </c>
      <c r="E516" s="56">
        <v>939902</v>
      </c>
      <c r="F516" s="54">
        <v>0</v>
      </c>
      <c r="G516" s="58">
        <v>29676.25423</v>
      </c>
    </row>
    <row r="517" spans="1:7" ht="15">
      <c r="A517" s="52"/>
      <c r="B517" s="53" t="s">
        <v>1034</v>
      </c>
      <c r="C517" s="54">
        <v>908</v>
      </c>
      <c r="D517" s="55">
        <v>113</v>
      </c>
      <c r="E517" s="56">
        <v>939902</v>
      </c>
      <c r="F517" s="54">
        <v>1</v>
      </c>
      <c r="G517" s="58">
        <v>29676.25423</v>
      </c>
    </row>
    <row r="518" spans="1:7" ht="15">
      <c r="A518" s="52"/>
      <c r="B518" s="53" t="s">
        <v>454</v>
      </c>
      <c r="C518" s="54">
        <v>908</v>
      </c>
      <c r="D518" s="55">
        <v>501</v>
      </c>
      <c r="E518" s="56">
        <v>0</v>
      </c>
      <c r="F518" s="54">
        <v>0</v>
      </c>
      <c r="G518" s="58">
        <v>52530.3</v>
      </c>
    </row>
    <row r="519" spans="1:7" ht="15">
      <c r="A519" s="52"/>
      <c r="B519" s="53" t="s">
        <v>911</v>
      </c>
      <c r="C519" s="54">
        <v>908</v>
      </c>
      <c r="D519" s="55">
        <v>501</v>
      </c>
      <c r="E519" s="56">
        <v>7950000</v>
      </c>
      <c r="F519" s="54">
        <v>0</v>
      </c>
      <c r="G519" s="58">
        <v>52530.3</v>
      </c>
    </row>
    <row r="520" spans="1:7" ht="15">
      <c r="A520" s="52"/>
      <c r="B520" s="53" t="s">
        <v>911</v>
      </c>
      <c r="C520" s="54">
        <v>908</v>
      </c>
      <c r="D520" s="55">
        <v>501</v>
      </c>
      <c r="E520" s="56">
        <v>7950000</v>
      </c>
      <c r="F520" s="54">
        <v>0</v>
      </c>
      <c r="G520" s="58">
        <v>52530.3</v>
      </c>
    </row>
    <row r="521" spans="1:7" ht="90">
      <c r="A521" s="52"/>
      <c r="B521" s="53" t="s">
        <v>1159</v>
      </c>
      <c r="C521" s="54">
        <v>908</v>
      </c>
      <c r="D521" s="55">
        <v>501</v>
      </c>
      <c r="E521" s="56">
        <v>7950042</v>
      </c>
      <c r="F521" s="54">
        <v>0</v>
      </c>
      <c r="G521" s="58">
        <v>52530.3</v>
      </c>
    </row>
    <row r="522" spans="1:7" ht="30">
      <c r="A522" s="52"/>
      <c r="B522" s="53" t="s">
        <v>972</v>
      </c>
      <c r="C522" s="54">
        <v>908</v>
      </c>
      <c r="D522" s="55">
        <v>501</v>
      </c>
      <c r="E522" s="56">
        <v>7950042</v>
      </c>
      <c r="F522" s="54">
        <v>500</v>
      </c>
      <c r="G522" s="58">
        <v>52530.3</v>
      </c>
    </row>
    <row r="523" spans="1:7" ht="15">
      <c r="A523" s="52"/>
      <c r="B523" s="53" t="s">
        <v>867</v>
      </c>
      <c r="C523" s="54">
        <v>908</v>
      </c>
      <c r="D523" s="55">
        <v>502</v>
      </c>
      <c r="E523" s="56">
        <v>0</v>
      </c>
      <c r="F523" s="54">
        <v>0</v>
      </c>
      <c r="G523" s="58">
        <v>49799</v>
      </c>
    </row>
    <row r="524" spans="1:7" ht="45">
      <c r="A524" s="52"/>
      <c r="B524" s="53" t="s">
        <v>1113</v>
      </c>
      <c r="C524" s="54">
        <v>908</v>
      </c>
      <c r="D524" s="55">
        <v>502</v>
      </c>
      <c r="E524" s="56">
        <v>1020000</v>
      </c>
      <c r="F524" s="54">
        <v>0</v>
      </c>
      <c r="G524" s="58">
        <v>2530</v>
      </c>
    </row>
    <row r="525" spans="1:7" ht="75">
      <c r="A525" s="52"/>
      <c r="B525" s="53" t="s">
        <v>1114</v>
      </c>
      <c r="C525" s="54">
        <v>908</v>
      </c>
      <c r="D525" s="55">
        <v>502</v>
      </c>
      <c r="E525" s="56">
        <v>1020100</v>
      </c>
      <c r="F525" s="54">
        <v>0</v>
      </c>
      <c r="G525" s="58">
        <v>2530</v>
      </c>
    </row>
    <row r="526" spans="1:7" ht="45">
      <c r="A526" s="52"/>
      <c r="B526" s="53" t="s">
        <v>1115</v>
      </c>
      <c r="C526" s="54">
        <v>908</v>
      </c>
      <c r="D526" s="55">
        <v>502</v>
      </c>
      <c r="E526" s="56">
        <v>1020102</v>
      </c>
      <c r="F526" s="54">
        <v>0</v>
      </c>
      <c r="G526" s="58">
        <v>2530</v>
      </c>
    </row>
    <row r="527" spans="1:7" ht="15">
      <c r="A527" s="52"/>
      <c r="B527" s="53" t="s">
        <v>1116</v>
      </c>
      <c r="C527" s="54">
        <v>908</v>
      </c>
      <c r="D527" s="55">
        <v>502</v>
      </c>
      <c r="E527" s="56">
        <v>1020102</v>
      </c>
      <c r="F527" s="54">
        <v>3</v>
      </c>
      <c r="G527" s="58">
        <v>2530</v>
      </c>
    </row>
    <row r="528" spans="1:7" ht="15">
      <c r="A528" s="52"/>
      <c r="B528" s="53" t="s">
        <v>911</v>
      </c>
      <c r="C528" s="54">
        <v>908</v>
      </c>
      <c r="D528" s="55">
        <v>502</v>
      </c>
      <c r="E528" s="56">
        <v>7950000</v>
      </c>
      <c r="F528" s="54">
        <v>0</v>
      </c>
      <c r="G528" s="58">
        <v>47269</v>
      </c>
    </row>
    <row r="529" spans="1:7" ht="15">
      <c r="A529" s="52"/>
      <c r="B529" s="53" t="s">
        <v>911</v>
      </c>
      <c r="C529" s="54">
        <v>908</v>
      </c>
      <c r="D529" s="55">
        <v>502</v>
      </c>
      <c r="E529" s="56">
        <v>7950000</v>
      </c>
      <c r="F529" s="54">
        <v>0</v>
      </c>
      <c r="G529" s="58">
        <v>47269</v>
      </c>
    </row>
    <row r="530" spans="1:7" ht="137.25" customHeight="1">
      <c r="A530" s="52"/>
      <c r="B530" s="53" t="s">
        <v>100</v>
      </c>
      <c r="C530" s="54">
        <v>908</v>
      </c>
      <c r="D530" s="55">
        <v>502</v>
      </c>
      <c r="E530" s="56">
        <v>7950020</v>
      </c>
      <c r="F530" s="54">
        <v>0</v>
      </c>
      <c r="G530" s="58">
        <v>47269</v>
      </c>
    </row>
    <row r="531" spans="1:7" ht="30">
      <c r="A531" s="52"/>
      <c r="B531" s="53" t="s">
        <v>972</v>
      </c>
      <c r="C531" s="54">
        <v>908</v>
      </c>
      <c r="D531" s="55">
        <v>502</v>
      </c>
      <c r="E531" s="56">
        <v>7950020</v>
      </c>
      <c r="F531" s="54">
        <v>500</v>
      </c>
      <c r="G531" s="58">
        <v>47269</v>
      </c>
    </row>
    <row r="532" spans="1:7" ht="15">
      <c r="A532" s="52"/>
      <c r="B532" s="53" t="s">
        <v>461</v>
      </c>
      <c r="C532" s="54">
        <v>908</v>
      </c>
      <c r="D532" s="55">
        <v>503</v>
      </c>
      <c r="E532" s="56">
        <v>0</v>
      </c>
      <c r="F532" s="54">
        <v>0</v>
      </c>
      <c r="G532" s="58">
        <v>132813.02559</v>
      </c>
    </row>
    <row r="533" spans="1:7" ht="45">
      <c r="A533" s="52"/>
      <c r="B533" s="53" t="s">
        <v>1113</v>
      </c>
      <c r="C533" s="54">
        <v>908</v>
      </c>
      <c r="D533" s="55">
        <v>503</v>
      </c>
      <c r="E533" s="56">
        <v>1020000</v>
      </c>
      <c r="F533" s="54">
        <v>0</v>
      </c>
      <c r="G533" s="58">
        <v>50967.31809</v>
      </c>
    </row>
    <row r="534" spans="1:7" ht="77.25" customHeight="1">
      <c r="A534" s="52"/>
      <c r="B534" s="53" t="s">
        <v>1114</v>
      </c>
      <c r="C534" s="54">
        <v>908</v>
      </c>
      <c r="D534" s="55">
        <v>503</v>
      </c>
      <c r="E534" s="56">
        <v>1020100</v>
      </c>
      <c r="F534" s="54">
        <v>0</v>
      </c>
      <c r="G534" s="58">
        <v>50967.31809</v>
      </c>
    </row>
    <row r="535" spans="1:7" ht="45">
      <c r="A535" s="52"/>
      <c r="B535" s="53" t="s">
        <v>1115</v>
      </c>
      <c r="C535" s="54">
        <v>908</v>
      </c>
      <c r="D535" s="55">
        <v>503</v>
      </c>
      <c r="E535" s="56">
        <v>1020102</v>
      </c>
      <c r="F535" s="54">
        <v>0</v>
      </c>
      <c r="G535" s="58">
        <v>50967.31809</v>
      </c>
    </row>
    <row r="536" spans="1:7" ht="15">
      <c r="A536" s="52"/>
      <c r="B536" s="53" t="s">
        <v>1116</v>
      </c>
      <c r="C536" s="54">
        <v>908</v>
      </c>
      <c r="D536" s="55">
        <v>503</v>
      </c>
      <c r="E536" s="56">
        <v>1020102</v>
      </c>
      <c r="F536" s="54">
        <v>3</v>
      </c>
      <c r="G536" s="58">
        <v>50967.31809</v>
      </c>
    </row>
    <row r="537" spans="1:7" ht="15">
      <c r="A537" s="52"/>
      <c r="B537" s="53" t="s">
        <v>461</v>
      </c>
      <c r="C537" s="54">
        <v>908</v>
      </c>
      <c r="D537" s="55">
        <v>503</v>
      </c>
      <c r="E537" s="56">
        <v>6000000</v>
      </c>
      <c r="F537" s="54">
        <v>0</v>
      </c>
      <c r="G537" s="58">
        <v>81845.7075</v>
      </c>
    </row>
    <row r="538" spans="1:7" ht="47.25" customHeight="1">
      <c r="A538" s="52"/>
      <c r="B538" s="53" t="s">
        <v>1099</v>
      </c>
      <c r="C538" s="54">
        <v>908</v>
      </c>
      <c r="D538" s="55">
        <v>503</v>
      </c>
      <c r="E538" s="56">
        <v>6000200</v>
      </c>
      <c r="F538" s="54">
        <v>0</v>
      </c>
      <c r="G538" s="58">
        <v>10618.1912</v>
      </c>
    </row>
    <row r="539" spans="1:7" ht="30">
      <c r="A539" s="52"/>
      <c r="B539" s="53" t="s">
        <v>972</v>
      </c>
      <c r="C539" s="54">
        <v>908</v>
      </c>
      <c r="D539" s="55">
        <v>503</v>
      </c>
      <c r="E539" s="56">
        <v>6000200</v>
      </c>
      <c r="F539" s="54">
        <v>500</v>
      </c>
      <c r="G539" s="58">
        <v>10618.1912</v>
      </c>
    </row>
    <row r="540" spans="1:7" ht="30">
      <c r="A540" s="52"/>
      <c r="B540" s="53" t="s">
        <v>380</v>
      </c>
      <c r="C540" s="54">
        <v>908</v>
      </c>
      <c r="D540" s="55">
        <v>503</v>
      </c>
      <c r="E540" s="56">
        <v>6000500</v>
      </c>
      <c r="F540" s="54">
        <v>0</v>
      </c>
      <c r="G540" s="58">
        <v>71227.5163</v>
      </c>
    </row>
    <row r="541" spans="1:7" ht="30">
      <c r="A541" s="52"/>
      <c r="B541" s="53" t="s">
        <v>972</v>
      </c>
      <c r="C541" s="54">
        <v>908</v>
      </c>
      <c r="D541" s="55">
        <v>503</v>
      </c>
      <c r="E541" s="56">
        <v>6000500</v>
      </c>
      <c r="F541" s="54">
        <v>500</v>
      </c>
      <c r="G541" s="58">
        <v>71227.5163</v>
      </c>
    </row>
    <row r="542" spans="1:7" ht="15">
      <c r="A542" s="52"/>
      <c r="B542" s="53" t="s">
        <v>1031</v>
      </c>
      <c r="C542" s="54">
        <v>908</v>
      </c>
      <c r="D542" s="55">
        <v>701</v>
      </c>
      <c r="E542" s="56">
        <v>0</v>
      </c>
      <c r="F542" s="54">
        <v>0</v>
      </c>
      <c r="G542" s="58">
        <v>20744.84352</v>
      </c>
    </row>
    <row r="543" spans="1:7" ht="15">
      <c r="A543" s="52"/>
      <c r="B543" s="53" t="s">
        <v>1032</v>
      </c>
      <c r="C543" s="54">
        <v>908</v>
      </c>
      <c r="D543" s="55">
        <v>701</v>
      </c>
      <c r="E543" s="56">
        <v>4200000</v>
      </c>
      <c r="F543" s="54">
        <v>0</v>
      </c>
      <c r="G543" s="58">
        <v>8831.84352</v>
      </c>
    </row>
    <row r="544" spans="1:7" ht="30">
      <c r="A544" s="52"/>
      <c r="B544" s="53" t="s">
        <v>1033</v>
      </c>
      <c r="C544" s="54">
        <v>908</v>
      </c>
      <c r="D544" s="55">
        <v>701</v>
      </c>
      <c r="E544" s="56">
        <v>4209900</v>
      </c>
      <c r="F544" s="54">
        <v>0</v>
      </c>
      <c r="G544" s="58">
        <v>8831.84352</v>
      </c>
    </row>
    <row r="545" spans="1:7" ht="15">
      <c r="A545" s="52"/>
      <c r="B545" s="53" t="s">
        <v>1034</v>
      </c>
      <c r="C545" s="54">
        <v>908</v>
      </c>
      <c r="D545" s="55">
        <v>701</v>
      </c>
      <c r="E545" s="56">
        <v>4209900</v>
      </c>
      <c r="F545" s="54">
        <v>1</v>
      </c>
      <c r="G545" s="58">
        <v>8831.84352</v>
      </c>
    </row>
    <row r="546" spans="1:7" ht="15">
      <c r="A546" s="52"/>
      <c r="B546" s="53" t="s">
        <v>911</v>
      </c>
      <c r="C546" s="54">
        <v>908</v>
      </c>
      <c r="D546" s="55">
        <v>701</v>
      </c>
      <c r="E546" s="56">
        <v>7950000</v>
      </c>
      <c r="F546" s="54">
        <v>0</v>
      </c>
      <c r="G546" s="58">
        <v>11913</v>
      </c>
    </row>
    <row r="547" spans="1:7" ht="15">
      <c r="A547" s="52"/>
      <c r="B547" s="53" t="s">
        <v>911</v>
      </c>
      <c r="C547" s="54">
        <v>908</v>
      </c>
      <c r="D547" s="55">
        <v>701</v>
      </c>
      <c r="E547" s="56">
        <v>7950000</v>
      </c>
      <c r="F547" s="54">
        <v>0</v>
      </c>
      <c r="G547" s="58">
        <v>11913</v>
      </c>
    </row>
    <row r="548" spans="1:7" ht="92.25" customHeight="1">
      <c r="A548" s="52"/>
      <c r="B548" s="53" t="s">
        <v>696</v>
      </c>
      <c r="C548" s="54">
        <v>908</v>
      </c>
      <c r="D548" s="55">
        <v>701</v>
      </c>
      <c r="E548" s="56">
        <v>7950043</v>
      </c>
      <c r="F548" s="54">
        <v>0</v>
      </c>
      <c r="G548" s="58">
        <v>11913</v>
      </c>
    </row>
    <row r="549" spans="1:7" ht="30">
      <c r="A549" s="52"/>
      <c r="B549" s="53" t="s">
        <v>972</v>
      </c>
      <c r="C549" s="54">
        <v>908</v>
      </c>
      <c r="D549" s="55">
        <v>701</v>
      </c>
      <c r="E549" s="56">
        <v>7950043</v>
      </c>
      <c r="F549" s="54">
        <v>500</v>
      </c>
      <c r="G549" s="58">
        <v>11913</v>
      </c>
    </row>
    <row r="550" spans="1:7" ht="15">
      <c r="A550" s="52"/>
      <c r="B550" s="53" t="s">
        <v>1035</v>
      </c>
      <c r="C550" s="54">
        <v>908</v>
      </c>
      <c r="D550" s="55">
        <v>702</v>
      </c>
      <c r="E550" s="56">
        <v>0</v>
      </c>
      <c r="F550" s="54">
        <v>0</v>
      </c>
      <c r="G550" s="58">
        <v>43006.429560000004</v>
      </c>
    </row>
    <row r="551" spans="1:7" ht="30">
      <c r="A551" s="52"/>
      <c r="B551" s="53" t="s">
        <v>1036</v>
      </c>
      <c r="C551" s="54">
        <v>908</v>
      </c>
      <c r="D551" s="55">
        <v>702</v>
      </c>
      <c r="E551" s="56">
        <v>4210000</v>
      </c>
      <c r="F551" s="54">
        <v>0</v>
      </c>
      <c r="G551" s="58">
        <v>16337.04316</v>
      </c>
    </row>
    <row r="552" spans="1:7" ht="30">
      <c r="A552" s="52"/>
      <c r="B552" s="53" t="s">
        <v>1033</v>
      </c>
      <c r="C552" s="54">
        <v>908</v>
      </c>
      <c r="D552" s="55">
        <v>702</v>
      </c>
      <c r="E552" s="56">
        <v>4219900</v>
      </c>
      <c r="F552" s="54">
        <v>0</v>
      </c>
      <c r="G552" s="58">
        <v>16337.04316</v>
      </c>
    </row>
    <row r="553" spans="1:7" ht="15">
      <c r="A553" s="52"/>
      <c r="B553" s="53" t="s">
        <v>1034</v>
      </c>
      <c r="C553" s="54">
        <v>908</v>
      </c>
      <c r="D553" s="55">
        <v>702</v>
      </c>
      <c r="E553" s="56">
        <v>4219900</v>
      </c>
      <c r="F553" s="54">
        <v>1</v>
      </c>
      <c r="G553" s="58">
        <v>16337.04316</v>
      </c>
    </row>
    <row r="554" spans="1:7" ht="15">
      <c r="A554" s="52"/>
      <c r="B554" s="53" t="s">
        <v>1037</v>
      </c>
      <c r="C554" s="54">
        <v>908</v>
      </c>
      <c r="D554" s="55">
        <v>702</v>
      </c>
      <c r="E554" s="56">
        <v>4230000</v>
      </c>
      <c r="F554" s="54">
        <v>0</v>
      </c>
      <c r="G554" s="58">
        <v>1904.3863999999999</v>
      </c>
    </row>
    <row r="555" spans="1:7" ht="30">
      <c r="A555" s="52"/>
      <c r="B555" s="53" t="s">
        <v>1033</v>
      </c>
      <c r="C555" s="54">
        <v>908</v>
      </c>
      <c r="D555" s="55">
        <v>702</v>
      </c>
      <c r="E555" s="56">
        <v>4239900</v>
      </c>
      <c r="F555" s="54">
        <v>0</v>
      </c>
      <c r="G555" s="58">
        <v>1904.3863999999999</v>
      </c>
    </row>
    <row r="556" spans="1:7" ht="30">
      <c r="A556" s="52"/>
      <c r="B556" s="53" t="s">
        <v>921</v>
      </c>
      <c r="C556" s="54">
        <v>908</v>
      </c>
      <c r="D556" s="55">
        <v>702</v>
      </c>
      <c r="E556" s="56">
        <v>4239901</v>
      </c>
      <c r="F556" s="54">
        <v>0</v>
      </c>
      <c r="G556" s="58">
        <v>1226.7602</v>
      </c>
    </row>
    <row r="557" spans="1:7" ht="15">
      <c r="A557" s="52"/>
      <c r="B557" s="53" t="s">
        <v>1034</v>
      </c>
      <c r="C557" s="54">
        <v>908</v>
      </c>
      <c r="D557" s="55">
        <v>702</v>
      </c>
      <c r="E557" s="56">
        <v>4239901</v>
      </c>
      <c r="F557" s="54">
        <v>1</v>
      </c>
      <c r="G557" s="58">
        <v>1226.7602</v>
      </c>
    </row>
    <row r="558" spans="1:7" ht="30">
      <c r="A558" s="52"/>
      <c r="B558" s="53" t="s">
        <v>922</v>
      </c>
      <c r="C558" s="54">
        <v>908</v>
      </c>
      <c r="D558" s="55">
        <v>702</v>
      </c>
      <c r="E558" s="56">
        <v>4239902</v>
      </c>
      <c r="F558" s="54">
        <v>0</v>
      </c>
      <c r="G558" s="58">
        <v>677.6261999999999</v>
      </c>
    </row>
    <row r="559" spans="1:7" ht="15">
      <c r="A559" s="52"/>
      <c r="B559" s="53" t="s">
        <v>1034</v>
      </c>
      <c r="C559" s="54">
        <v>908</v>
      </c>
      <c r="D559" s="55">
        <v>702</v>
      </c>
      <c r="E559" s="56">
        <v>4239902</v>
      </c>
      <c r="F559" s="54">
        <v>1</v>
      </c>
      <c r="G559" s="58">
        <v>677.6261999999999</v>
      </c>
    </row>
    <row r="560" spans="1:7" ht="15">
      <c r="A560" s="52"/>
      <c r="B560" s="53" t="s">
        <v>911</v>
      </c>
      <c r="C560" s="54">
        <v>908</v>
      </c>
      <c r="D560" s="55">
        <v>702</v>
      </c>
      <c r="E560" s="56">
        <v>7950000</v>
      </c>
      <c r="F560" s="54">
        <v>0</v>
      </c>
      <c r="G560" s="58">
        <v>24765</v>
      </c>
    </row>
    <row r="561" spans="1:7" ht="15">
      <c r="A561" s="52"/>
      <c r="B561" s="53" t="s">
        <v>911</v>
      </c>
      <c r="C561" s="54">
        <v>908</v>
      </c>
      <c r="D561" s="55">
        <v>702</v>
      </c>
      <c r="E561" s="56">
        <v>7950000</v>
      </c>
      <c r="F561" s="54">
        <v>0</v>
      </c>
      <c r="G561" s="58">
        <v>24765</v>
      </c>
    </row>
    <row r="562" spans="1:7" ht="87.75" customHeight="1">
      <c r="A562" s="52"/>
      <c r="B562" s="53" t="s">
        <v>696</v>
      </c>
      <c r="C562" s="54">
        <v>908</v>
      </c>
      <c r="D562" s="55">
        <v>702</v>
      </c>
      <c r="E562" s="56">
        <v>7950043</v>
      </c>
      <c r="F562" s="54">
        <v>0</v>
      </c>
      <c r="G562" s="58">
        <v>24765</v>
      </c>
    </row>
    <row r="563" spans="1:7" ht="30">
      <c r="A563" s="52"/>
      <c r="B563" s="53" t="s">
        <v>972</v>
      </c>
      <c r="C563" s="54">
        <v>908</v>
      </c>
      <c r="D563" s="55">
        <v>702</v>
      </c>
      <c r="E563" s="56">
        <v>7950043</v>
      </c>
      <c r="F563" s="54">
        <v>500</v>
      </c>
      <c r="G563" s="58">
        <v>24765</v>
      </c>
    </row>
    <row r="564" spans="1:7" ht="15">
      <c r="A564" s="52"/>
      <c r="B564" s="53" t="s">
        <v>1048</v>
      </c>
      <c r="C564" s="54">
        <v>908</v>
      </c>
      <c r="D564" s="55">
        <v>709</v>
      </c>
      <c r="E564" s="56">
        <v>0</v>
      </c>
      <c r="F564" s="54">
        <v>0</v>
      </c>
      <c r="G564" s="58">
        <v>10171.060210000001</v>
      </c>
    </row>
    <row r="565" spans="1:7" ht="45">
      <c r="A565" s="52"/>
      <c r="B565" s="53" t="s">
        <v>1113</v>
      </c>
      <c r="C565" s="54">
        <v>908</v>
      </c>
      <c r="D565" s="55">
        <v>709</v>
      </c>
      <c r="E565" s="56">
        <v>1020000</v>
      </c>
      <c r="F565" s="54">
        <v>0</v>
      </c>
      <c r="G565" s="58">
        <v>10171.060210000001</v>
      </c>
    </row>
    <row r="566" spans="1:7" ht="79.5" customHeight="1">
      <c r="A566" s="52"/>
      <c r="B566" s="53" t="s">
        <v>1114</v>
      </c>
      <c r="C566" s="54">
        <v>908</v>
      </c>
      <c r="D566" s="55">
        <v>709</v>
      </c>
      <c r="E566" s="56">
        <v>1020100</v>
      </c>
      <c r="F566" s="54">
        <v>0</v>
      </c>
      <c r="G566" s="58">
        <v>10171.060210000001</v>
      </c>
    </row>
    <row r="567" spans="1:7" ht="45">
      <c r="A567" s="52"/>
      <c r="B567" s="53" t="s">
        <v>1115</v>
      </c>
      <c r="C567" s="54">
        <v>908</v>
      </c>
      <c r="D567" s="55">
        <v>709</v>
      </c>
      <c r="E567" s="56">
        <v>1020102</v>
      </c>
      <c r="F567" s="54">
        <v>0</v>
      </c>
      <c r="G567" s="58">
        <v>10171.060210000001</v>
      </c>
    </row>
    <row r="568" spans="1:7" ht="15">
      <c r="A568" s="52"/>
      <c r="B568" s="53" t="s">
        <v>1116</v>
      </c>
      <c r="C568" s="54">
        <v>908</v>
      </c>
      <c r="D568" s="55">
        <v>709</v>
      </c>
      <c r="E568" s="56">
        <v>1020102</v>
      </c>
      <c r="F568" s="54">
        <v>3</v>
      </c>
      <c r="G568" s="58">
        <v>10171.060210000001</v>
      </c>
    </row>
    <row r="569" spans="1:7" ht="15">
      <c r="A569" s="52"/>
      <c r="B569" s="53" t="s">
        <v>1051</v>
      </c>
      <c r="C569" s="54">
        <v>908</v>
      </c>
      <c r="D569" s="55">
        <v>801</v>
      </c>
      <c r="E569" s="56">
        <v>0</v>
      </c>
      <c r="F569" s="54">
        <v>0</v>
      </c>
      <c r="G569" s="58">
        <v>2242.82485</v>
      </c>
    </row>
    <row r="570" spans="1:7" ht="30">
      <c r="A570" s="52"/>
      <c r="B570" s="53" t="s">
        <v>915</v>
      </c>
      <c r="C570" s="54">
        <v>908</v>
      </c>
      <c r="D570" s="55">
        <v>801</v>
      </c>
      <c r="E570" s="56">
        <v>4400000</v>
      </c>
      <c r="F570" s="54">
        <v>0</v>
      </c>
      <c r="G570" s="58">
        <v>2115.5514399999997</v>
      </c>
    </row>
    <row r="571" spans="1:7" ht="30">
      <c r="A571" s="52"/>
      <c r="B571" s="53" t="s">
        <v>1033</v>
      </c>
      <c r="C571" s="54">
        <v>908</v>
      </c>
      <c r="D571" s="55">
        <v>801</v>
      </c>
      <c r="E571" s="56">
        <v>4409900</v>
      </c>
      <c r="F571" s="54">
        <v>0</v>
      </c>
      <c r="G571" s="58">
        <v>2115.5514399999997</v>
      </c>
    </row>
    <row r="572" spans="1:7" ht="30">
      <c r="A572" s="52"/>
      <c r="B572" s="53" t="s">
        <v>383</v>
      </c>
      <c r="C572" s="54">
        <v>908</v>
      </c>
      <c r="D572" s="55">
        <v>801</v>
      </c>
      <c r="E572" s="56">
        <v>4409917</v>
      </c>
      <c r="F572" s="54">
        <v>0</v>
      </c>
      <c r="G572" s="58">
        <v>2115.5514399999997</v>
      </c>
    </row>
    <row r="573" spans="1:7" ht="14.25" customHeight="1">
      <c r="A573" s="52"/>
      <c r="B573" s="53" t="s">
        <v>1034</v>
      </c>
      <c r="C573" s="54">
        <v>908</v>
      </c>
      <c r="D573" s="55">
        <v>801</v>
      </c>
      <c r="E573" s="56">
        <v>4409917</v>
      </c>
      <c r="F573" s="54">
        <v>1</v>
      </c>
      <c r="G573" s="58">
        <v>2115.5514399999997</v>
      </c>
    </row>
    <row r="574" spans="1:7" ht="15">
      <c r="A574" s="52"/>
      <c r="B574" s="53" t="s">
        <v>502</v>
      </c>
      <c r="C574" s="54">
        <v>908</v>
      </c>
      <c r="D574" s="55">
        <v>801</v>
      </c>
      <c r="E574" s="56">
        <v>4420000</v>
      </c>
      <c r="F574" s="54">
        <v>0</v>
      </c>
      <c r="G574" s="58">
        <v>127.27341</v>
      </c>
    </row>
    <row r="575" spans="1:7" ht="30">
      <c r="A575" s="52"/>
      <c r="B575" s="53" t="s">
        <v>1033</v>
      </c>
      <c r="C575" s="54">
        <v>908</v>
      </c>
      <c r="D575" s="55">
        <v>801</v>
      </c>
      <c r="E575" s="56">
        <v>4429900</v>
      </c>
      <c r="F575" s="54">
        <v>0</v>
      </c>
      <c r="G575" s="58">
        <v>127.27341</v>
      </c>
    </row>
    <row r="576" spans="1:7" ht="11.25" customHeight="1">
      <c r="A576" s="52"/>
      <c r="B576" s="53" t="s">
        <v>1034</v>
      </c>
      <c r="C576" s="54">
        <v>908</v>
      </c>
      <c r="D576" s="55">
        <v>801</v>
      </c>
      <c r="E576" s="56">
        <v>4429900</v>
      </c>
      <c r="F576" s="54">
        <v>1</v>
      </c>
      <c r="G576" s="58">
        <v>127.27341</v>
      </c>
    </row>
    <row r="577" spans="1:7" ht="15">
      <c r="A577" s="52"/>
      <c r="B577" s="53" t="s">
        <v>872</v>
      </c>
      <c r="C577" s="54">
        <v>908</v>
      </c>
      <c r="D577" s="55">
        <v>901</v>
      </c>
      <c r="E577" s="56">
        <v>0</v>
      </c>
      <c r="F577" s="54">
        <v>0</v>
      </c>
      <c r="G577" s="58">
        <v>11468.44768</v>
      </c>
    </row>
    <row r="578" spans="1:7" ht="30">
      <c r="A578" s="52"/>
      <c r="B578" s="53" t="s">
        <v>1055</v>
      </c>
      <c r="C578" s="54">
        <v>908</v>
      </c>
      <c r="D578" s="55">
        <v>901</v>
      </c>
      <c r="E578" s="56">
        <v>4700000</v>
      </c>
      <c r="F578" s="54">
        <v>0</v>
      </c>
      <c r="G578" s="58">
        <v>10300.44159</v>
      </c>
    </row>
    <row r="579" spans="1:7" ht="30">
      <c r="A579" s="52"/>
      <c r="B579" s="53" t="s">
        <v>1033</v>
      </c>
      <c r="C579" s="54">
        <v>908</v>
      </c>
      <c r="D579" s="55">
        <v>901</v>
      </c>
      <c r="E579" s="56">
        <v>4709900</v>
      </c>
      <c r="F579" s="54">
        <v>0</v>
      </c>
      <c r="G579" s="58">
        <v>10300.44159</v>
      </c>
    </row>
    <row r="580" spans="1:7" ht="15.75" customHeight="1">
      <c r="A580" s="52"/>
      <c r="B580" s="53" t="s">
        <v>1034</v>
      </c>
      <c r="C580" s="54">
        <v>908</v>
      </c>
      <c r="D580" s="55">
        <v>901</v>
      </c>
      <c r="E580" s="56">
        <v>4709900</v>
      </c>
      <c r="F580" s="54">
        <v>1</v>
      </c>
      <c r="G580" s="58">
        <v>10300.44159</v>
      </c>
    </row>
    <row r="581" spans="1:7" ht="15">
      <c r="A581" s="52"/>
      <c r="B581" s="53" t="s">
        <v>504</v>
      </c>
      <c r="C581" s="54">
        <v>908</v>
      </c>
      <c r="D581" s="55">
        <v>901</v>
      </c>
      <c r="E581" s="56">
        <v>4760000</v>
      </c>
      <c r="F581" s="54">
        <v>0</v>
      </c>
      <c r="G581" s="58">
        <v>1168.00609</v>
      </c>
    </row>
    <row r="582" spans="1:7" ht="45">
      <c r="A582" s="52"/>
      <c r="B582" s="53" t="s">
        <v>505</v>
      </c>
      <c r="C582" s="54">
        <v>908</v>
      </c>
      <c r="D582" s="55">
        <v>901</v>
      </c>
      <c r="E582" s="56">
        <v>4769900</v>
      </c>
      <c r="F582" s="54">
        <v>0</v>
      </c>
      <c r="G582" s="58">
        <v>1168.00609</v>
      </c>
    </row>
    <row r="583" spans="1:7" ht="16.5" customHeight="1">
      <c r="A583" s="52"/>
      <c r="B583" s="53" t="s">
        <v>1034</v>
      </c>
      <c r="C583" s="54">
        <v>908</v>
      </c>
      <c r="D583" s="55">
        <v>901</v>
      </c>
      <c r="E583" s="56">
        <v>4769900</v>
      </c>
      <c r="F583" s="54">
        <v>1</v>
      </c>
      <c r="G583" s="58">
        <v>1168.00609</v>
      </c>
    </row>
    <row r="584" spans="1:7" ht="15">
      <c r="A584" s="52"/>
      <c r="B584" s="53" t="s">
        <v>1054</v>
      </c>
      <c r="C584" s="54">
        <v>908</v>
      </c>
      <c r="D584" s="55">
        <v>902</v>
      </c>
      <c r="E584" s="56">
        <v>0</v>
      </c>
      <c r="F584" s="54">
        <v>0</v>
      </c>
      <c r="G584" s="58">
        <v>5599.80867</v>
      </c>
    </row>
    <row r="585" spans="1:7" ht="30">
      <c r="A585" s="52"/>
      <c r="B585" s="53" t="s">
        <v>1056</v>
      </c>
      <c r="C585" s="54">
        <v>908</v>
      </c>
      <c r="D585" s="55">
        <v>902</v>
      </c>
      <c r="E585" s="56">
        <v>4710000</v>
      </c>
      <c r="F585" s="54">
        <v>0</v>
      </c>
      <c r="G585" s="58">
        <v>5599.80867</v>
      </c>
    </row>
    <row r="586" spans="1:7" ht="30">
      <c r="A586" s="52"/>
      <c r="B586" s="53" t="s">
        <v>1033</v>
      </c>
      <c r="C586" s="54">
        <v>908</v>
      </c>
      <c r="D586" s="55">
        <v>902</v>
      </c>
      <c r="E586" s="56">
        <v>4719900</v>
      </c>
      <c r="F586" s="54">
        <v>0</v>
      </c>
      <c r="G586" s="58">
        <v>5599.80867</v>
      </c>
    </row>
    <row r="587" spans="1:7" ht="16.5" customHeight="1">
      <c r="A587" s="52"/>
      <c r="B587" s="53" t="s">
        <v>1034</v>
      </c>
      <c r="C587" s="54">
        <v>908</v>
      </c>
      <c r="D587" s="55">
        <v>902</v>
      </c>
      <c r="E587" s="56">
        <v>4719900</v>
      </c>
      <c r="F587" s="54">
        <v>1</v>
      </c>
      <c r="G587" s="58">
        <v>5599.80867</v>
      </c>
    </row>
    <row r="588" spans="1:7" ht="15">
      <c r="A588" s="52"/>
      <c r="B588" s="53" t="s">
        <v>1059</v>
      </c>
      <c r="C588" s="54">
        <v>908</v>
      </c>
      <c r="D588" s="55">
        <v>904</v>
      </c>
      <c r="E588" s="56">
        <v>0</v>
      </c>
      <c r="F588" s="54">
        <v>0</v>
      </c>
      <c r="G588" s="58">
        <v>478</v>
      </c>
    </row>
    <row r="589" spans="1:7" ht="15">
      <c r="A589" s="52"/>
      <c r="B589" s="53" t="s">
        <v>508</v>
      </c>
      <c r="C589" s="54">
        <v>908</v>
      </c>
      <c r="D589" s="55">
        <v>904</v>
      </c>
      <c r="E589" s="56">
        <v>4770000</v>
      </c>
      <c r="F589" s="54">
        <v>0</v>
      </c>
      <c r="G589" s="58">
        <v>478</v>
      </c>
    </row>
    <row r="590" spans="1:7" ht="24" customHeight="1">
      <c r="A590" s="52"/>
      <c r="B590" s="53" t="s">
        <v>509</v>
      </c>
      <c r="C590" s="54">
        <v>908</v>
      </c>
      <c r="D590" s="55">
        <v>904</v>
      </c>
      <c r="E590" s="56">
        <v>4779900</v>
      </c>
      <c r="F590" s="54">
        <v>0</v>
      </c>
      <c r="G590" s="58">
        <v>478</v>
      </c>
    </row>
    <row r="591" spans="1:7" ht="16.5" customHeight="1">
      <c r="A591" s="52"/>
      <c r="B591" s="53" t="s">
        <v>1034</v>
      </c>
      <c r="C591" s="54">
        <v>908</v>
      </c>
      <c r="D591" s="55">
        <v>904</v>
      </c>
      <c r="E591" s="56">
        <v>4779900</v>
      </c>
      <c r="F591" s="54">
        <v>1</v>
      </c>
      <c r="G591" s="58">
        <v>478</v>
      </c>
    </row>
    <row r="592" spans="1:7" ht="15">
      <c r="A592" s="52"/>
      <c r="B592" s="53" t="s">
        <v>1061</v>
      </c>
      <c r="C592" s="54">
        <v>908</v>
      </c>
      <c r="D592" s="55">
        <v>909</v>
      </c>
      <c r="E592" s="56">
        <v>0</v>
      </c>
      <c r="F592" s="54">
        <v>0</v>
      </c>
      <c r="G592" s="58">
        <v>186.01899</v>
      </c>
    </row>
    <row r="593" spans="1:7" ht="15">
      <c r="A593" s="52"/>
      <c r="B593" s="53" t="s">
        <v>1065</v>
      </c>
      <c r="C593" s="54">
        <v>908</v>
      </c>
      <c r="D593" s="55">
        <v>909</v>
      </c>
      <c r="E593" s="56">
        <v>4860000</v>
      </c>
      <c r="F593" s="54">
        <v>0</v>
      </c>
      <c r="G593" s="58">
        <v>186.01899</v>
      </c>
    </row>
    <row r="594" spans="1:7" ht="30">
      <c r="A594" s="52"/>
      <c r="B594" s="53" t="s">
        <v>1033</v>
      </c>
      <c r="C594" s="54">
        <v>908</v>
      </c>
      <c r="D594" s="55">
        <v>909</v>
      </c>
      <c r="E594" s="56">
        <v>4869900</v>
      </c>
      <c r="F594" s="54">
        <v>0</v>
      </c>
      <c r="G594" s="58">
        <v>186.01899</v>
      </c>
    </row>
    <row r="595" spans="1:7" ht="15" customHeight="1">
      <c r="A595" s="52"/>
      <c r="B595" s="53" t="s">
        <v>1034</v>
      </c>
      <c r="C595" s="54">
        <v>908</v>
      </c>
      <c r="D595" s="55">
        <v>909</v>
      </c>
      <c r="E595" s="56">
        <v>4869900</v>
      </c>
      <c r="F595" s="54">
        <v>1</v>
      </c>
      <c r="G595" s="58">
        <v>186.01899</v>
      </c>
    </row>
    <row r="596" spans="1:7" ht="29.25">
      <c r="A596" s="59">
        <v>10</v>
      </c>
      <c r="B596" s="60" t="s">
        <v>384</v>
      </c>
      <c r="C596" s="61">
        <v>909</v>
      </c>
      <c r="D596" s="62">
        <v>0</v>
      </c>
      <c r="E596" s="63">
        <v>0</v>
      </c>
      <c r="F596" s="61">
        <v>0</v>
      </c>
      <c r="G596" s="65">
        <v>15605</v>
      </c>
    </row>
    <row r="597" spans="1:7" ht="60">
      <c r="A597" s="52"/>
      <c r="B597" s="53" t="s">
        <v>968</v>
      </c>
      <c r="C597" s="54">
        <v>909</v>
      </c>
      <c r="D597" s="55">
        <v>104</v>
      </c>
      <c r="E597" s="56">
        <v>0</v>
      </c>
      <c r="F597" s="54">
        <v>0</v>
      </c>
      <c r="G597" s="58">
        <v>15605</v>
      </c>
    </row>
    <row r="598" spans="1:7" ht="30">
      <c r="A598" s="52"/>
      <c r="B598" s="53" t="s">
        <v>969</v>
      </c>
      <c r="C598" s="54">
        <v>909</v>
      </c>
      <c r="D598" s="55">
        <v>104</v>
      </c>
      <c r="E598" s="56">
        <v>20000</v>
      </c>
      <c r="F598" s="54">
        <v>0</v>
      </c>
      <c r="G598" s="58">
        <v>15605</v>
      </c>
    </row>
    <row r="599" spans="1:7" ht="15">
      <c r="A599" s="52"/>
      <c r="B599" s="53" t="s">
        <v>970</v>
      </c>
      <c r="C599" s="54">
        <v>909</v>
      </c>
      <c r="D599" s="55">
        <v>104</v>
      </c>
      <c r="E599" s="56">
        <v>20400</v>
      </c>
      <c r="F599" s="54">
        <v>0</v>
      </c>
      <c r="G599" s="58">
        <v>15605</v>
      </c>
    </row>
    <row r="600" spans="1:7" ht="30">
      <c r="A600" s="52"/>
      <c r="B600" s="53" t="s">
        <v>972</v>
      </c>
      <c r="C600" s="54">
        <v>909</v>
      </c>
      <c r="D600" s="55">
        <v>104</v>
      </c>
      <c r="E600" s="56">
        <v>20400</v>
      </c>
      <c r="F600" s="54">
        <v>500</v>
      </c>
      <c r="G600" s="58">
        <v>15605</v>
      </c>
    </row>
    <row r="601" spans="1:7" ht="43.5">
      <c r="A601" s="59">
        <v>11</v>
      </c>
      <c r="B601" s="60" t="s">
        <v>385</v>
      </c>
      <c r="C601" s="61">
        <v>910</v>
      </c>
      <c r="D601" s="62">
        <v>0</v>
      </c>
      <c r="E601" s="63">
        <v>0</v>
      </c>
      <c r="F601" s="61">
        <v>0</v>
      </c>
      <c r="G601" s="65">
        <v>7737</v>
      </c>
    </row>
    <row r="602" spans="1:7" ht="60">
      <c r="A602" s="52"/>
      <c r="B602" s="53" t="s">
        <v>968</v>
      </c>
      <c r="C602" s="54">
        <v>910</v>
      </c>
      <c r="D602" s="55">
        <v>104</v>
      </c>
      <c r="E602" s="56">
        <v>0</v>
      </c>
      <c r="F602" s="54">
        <v>0</v>
      </c>
      <c r="G602" s="58">
        <v>7737</v>
      </c>
    </row>
    <row r="603" spans="1:7" ht="30">
      <c r="A603" s="52"/>
      <c r="B603" s="53" t="s">
        <v>969</v>
      </c>
      <c r="C603" s="54">
        <v>910</v>
      </c>
      <c r="D603" s="55">
        <v>104</v>
      </c>
      <c r="E603" s="56">
        <v>20000</v>
      </c>
      <c r="F603" s="54">
        <v>0</v>
      </c>
      <c r="G603" s="58">
        <v>7737</v>
      </c>
    </row>
    <row r="604" spans="1:7" ht="15">
      <c r="A604" s="52"/>
      <c r="B604" s="53" t="s">
        <v>970</v>
      </c>
      <c r="C604" s="54">
        <v>910</v>
      </c>
      <c r="D604" s="55">
        <v>104</v>
      </c>
      <c r="E604" s="56">
        <v>20400</v>
      </c>
      <c r="F604" s="54">
        <v>0</v>
      </c>
      <c r="G604" s="58">
        <v>7737</v>
      </c>
    </row>
    <row r="605" spans="1:7" ht="30">
      <c r="A605" s="52"/>
      <c r="B605" s="53" t="s">
        <v>972</v>
      </c>
      <c r="C605" s="54">
        <v>910</v>
      </c>
      <c r="D605" s="55">
        <v>104</v>
      </c>
      <c r="E605" s="56">
        <v>20400</v>
      </c>
      <c r="F605" s="54">
        <v>500</v>
      </c>
      <c r="G605" s="58">
        <v>7737</v>
      </c>
    </row>
    <row r="606" spans="1:7" ht="57.75">
      <c r="A606" s="59">
        <v>12</v>
      </c>
      <c r="B606" s="60" t="s">
        <v>695</v>
      </c>
      <c r="C606" s="61">
        <v>911</v>
      </c>
      <c r="D606" s="62">
        <v>0</v>
      </c>
      <c r="E606" s="63">
        <v>0</v>
      </c>
      <c r="F606" s="61">
        <v>0</v>
      </c>
      <c r="G606" s="65">
        <v>23489.6</v>
      </c>
    </row>
    <row r="607" spans="1:7" ht="60">
      <c r="A607" s="52"/>
      <c r="B607" s="53" t="s">
        <v>968</v>
      </c>
      <c r="C607" s="54">
        <v>911</v>
      </c>
      <c r="D607" s="55">
        <v>104</v>
      </c>
      <c r="E607" s="56">
        <v>0</v>
      </c>
      <c r="F607" s="54">
        <v>0</v>
      </c>
      <c r="G607" s="58">
        <v>12337</v>
      </c>
    </row>
    <row r="608" spans="1:7" ht="30">
      <c r="A608" s="52"/>
      <c r="B608" s="53" t="s">
        <v>969</v>
      </c>
      <c r="C608" s="54">
        <v>911</v>
      </c>
      <c r="D608" s="55">
        <v>104</v>
      </c>
      <c r="E608" s="56">
        <v>20000</v>
      </c>
      <c r="F608" s="54">
        <v>0</v>
      </c>
      <c r="G608" s="58">
        <v>12337</v>
      </c>
    </row>
    <row r="609" spans="1:7" ht="15">
      <c r="A609" s="52"/>
      <c r="B609" s="53" t="s">
        <v>970</v>
      </c>
      <c r="C609" s="54">
        <v>911</v>
      </c>
      <c r="D609" s="55">
        <v>104</v>
      </c>
      <c r="E609" s="56">
        <v>20400</v>
      </c>
      <c r="F609" s="54">
        <v>0</v>
      </c>
      <c r="G609" s="58">
        <v>12337</v>
      </c>
    </row>
    <row r="610" spans="1:7" ht="30">
      <c r="A610" s="52"/>
      <c r="B610" s="53" t="s">
        <v>972</v>
      </c>
      <c r="C610" s="54">
        <v>911</v>
      </c>
      <c r="D610" s="55">
        <v>104</v>
      </c>
      <c r="E610" s="56">
        <v>20400</v>
      </c>
      <c r="F610" s="54">
        <v>500</v>
      </c>
      <c r="G610" s="58">
        <v>12337</v>
      </c>
    </row>
    <row r="611" spans="1:7" ht="15">
      <c r="A611" s="52"/>
      <c r="B611" s="53" t="s">
        <v>963</v>
      </c>
      <c r="C611" s="54">
        <v>911</v>
      </c>
      <c r="D611" s="55">
        <v>113</v>
      </c>
      <c r="E611" s="56">
        <v>0</v>
      </c>
      <c r="F611" s="54">
        <v>0</v>
      </c>
      <c r="G611" s="58">
        <v>11152.6</v>
      </c>
    </row>
    <row r="612" spans="1:7" ht="16.5" customHeight="1">
      <c r="A612" s="52"/>
      <c r="B612" s="53" t="s">
        <v>911</v>
      </c>
      <c r="C612" s="54">
        <v>911</v>
      </c>
      <c r="D612" s="55">
        <v>113</v>
      </c>
      <c r="E612" s="56">
        <v>7950000</v>
      </c>
      <c r="F612" s="54">
        <v>0</v>
      </c>
      <c r="G612" s="58">
        <v>11152.6</v>
      </c>
    </row>
    <row r="613" spans="1:7" ht="16.5" customHeight="1">
      <c r="A613" s="52"/>
      <c r="B613" s="53" t="s">
        <v>911</v>
      </c>
      <c r="C613" s="54">
        <v>911</v>
      </c>
      <c r="D613" s="55">
        <v>113</v>
      </c>
      <c r="E613" s="56">
        <v>7950000</v>
      </c>
      <c r="F613" s="54">
        <v>0</v>
      </c>
      <c r="G613" s="58">
        <v>11152.6</v>
      </c>
    </row>
    <row r="614" spans="1:7" ht="96" customHeight="1">
      <c r="A614" s="52"/>
      <c r="B614" s="53" t="s">
        <v>1153</v>
      </c>
      <c r="C614" s="54">
        <v>911</v>
      </c>
      <c r="D614" s="55">
        <v>113</v>
      </c>
      <c r="E614" s="56">
        <v>7950030</v>
      </c>
      <c r="F614" s="54">
        <v>0</v>
      </c>
      <c r="G614" s="58">
        <v>11152.6</v>
      </c>
    </row>
    <row r="615" spans="1:7" ht="30">
      <c r="A615" s="52"/>
      <c r="B615" s="53" t="s">
        <v>972</v>
      </c>
      <c r="C615" s="54">
        <v>911</v>
      </c>
      <c r="D615" s="55">
        <v>113</v>
      </c>
      <c r="E615" s="56">
        <v>7950030</v>
      </c>
      <c r="F615" s="54">
        <v>500</v>
      </c>
      <c r="G615" s="58">
        <v>5556.272</v>
      </c>
    </row>
    <row r="616" spans="1:7" ht="29.25">
      <c r="A616" s="59">
        <v>13</v>
      </c>
      <c r="B616" s="60" t="s">
        <v>388</v>
      </c>
      <c r="C616" s="61">
        <v>913</v>
      </c>
      <c r="D616" s="62">
        <v>0</v>
      </c>
      <c r="E616" s="63">
        <v>0</v>
      </c>
      <c r="F616" s="61">
        <v>0</v>
      </c>
      <c r="G616" s="58">
        <v>5556.272</v>
      </c>
    </row>
    <row r="617" spans="1:7" ht="15">
      <c r="A617" s="52"/>
      <c r="B617" s="53" t="s">
        <v>963</v>
      </c>
      <c r="C617" s="54">
        <v>913</v>
      </c>
      <c r="D617" s="55">
        <v>113</v>
      </c>
      <c r="E617" s="56">
        <v>0</v>
      </c>
      <c r="F617" s="54">
        <v>0</v>
      </c>
      <c r="G617" s="58">
        <v>5556.272</v>
      </c>
    </row>
    <row r="618" spans="1:7" ht="30">
      <c r="A618" s="52"/>
      <c r="B618" s="53" t="s">
        <v>912</v>
      </c>
      <c r="C618" s="54">
        <v>913</v>
      </c>
      <c r="D618" s="55">
        <v>113</v>
      </c>
      <c r="E618" s="56">
        <v>930000</v>
      </c>
      <c r="F618" s="54">
        <v>0</v>
      </c>
      <c r="G618" s="58">
        <v>5556.272</v>
      </c>
    </row>
    <row r="619" spans="1:7" ht="30">
      <c r="A619" s="52"/>
      <c r="B619" s="53" t="s">
        <v>1033</v>
      </c>
      <c r="C619" s="54">
        <v>913</v>
      </c>
      <c r="D619" s="55">
        <v>113</v>
      </c>
      <c r="E619" s="56">
        <v>939900</v>
      </c>
      <c r="F619" s="54">
        <v>0</v>
      </c>
      <c r="G619" s="58">
        <v>5556.272</v>
      </c>
    </row>
    <row r="620" spans="1:7" ht="15">
      <c r="A620" s="52"/>
      <c r="B620" s="53" t="s">
        <v>389</v>
      </c>
      <c r="C620" s="54">
        <v>913</v>
      </c>
      <c r="D620" s="55">
        <v>113</v>
      </c>
      <c r="E620" s="56">
        <v>939903</v>
      </c>
      <c r="F620" s="54">
        <v>0</v>
      </c>
      <c r="G620" s="58">
        <v>5556.272</v>
      </c>
    </row>
    <row r="621" spans="1:7" ht="15" customHeight="1">
      <c r="A621" s="52"/>
      <c r="B621" s="53" t="s">
        <v>1034</v>
      </c>
      <c r="C621" s="54">
        <v>913</v>
      </c>
      <c r="D621" s="55">
        <v>113</v>
      </c>
      <c r="E621" s="56">
        <v>939903</v>
      </c>
      <c r="F621" s="54">
        <v>1</v>
      </c>
      <c r="G621" s="58">
        <v>5556.272</v>
      </c>
    </row>
    <row r="622" spans="1:7" ht="29.25">
      <c r="A622" s="59">
        <v>14</v>
      </c>
      <c r="B622" s="60" t="s">
        <v>390</v>
      </c>
      <c r="C622" s="61">
        <v>914</v>
      </c>
      <c r="D622" s="62">
        <v>0</v>
      </c>
      <c r="E622" s="63">
        <v>0</v>
      </c>
      <c r="F622" s="61">
        <v>0</v>
      </c>
      <c r="G622" s="58">
        <v>5556.272</v>
      </c>
    </row>
    <row r="623" spans="1:7" ht="30">
      <c r="A623" s="52"/>
      <c r="B623" s="53" t="s">
        <v>870</v>
      </c>
      <c r="C623" s="54">
        <v>914</v>
      </c>
      <c r="D623" s="55">
        <v>804</v>
      </c>
      <c r="E623" s="56">
        <v>0</v>
      </c>
      <c r="F623" s="54">
        <v>0</v>
      </c>
      <c r="G623" s="58">
        <v>5556.272</v>
      </c>
    </row>
    <row r="624" spans="1:7" ht="72" customHeight="1">
      <c r="A624" s="52"/>
      <c r="B624" s="53" t="s">
        <v>1049</v>
      </c>
      <c r="C624" s="54">
        <v>914</v>
      </c>
      <c r="D624" s="55">
        <v>804</v>
      </c>
      <c r="E624" s="56">
        <v>4520000</v>
      </c>
      <c r="F624" s="54">
        <v>0</v>
      </c>
      <c r="G624" s="58">
        <v>5556.272</v>
      </c>
    </row>
    <row r="625" spans="1:7" ht="30">
      <c r="A625" s="52"/>
      <c r="B625" s="53" t="s">
        <v>1033</v>
      </c>
      <c r="C625" s="54">
        <v>914</v>
      </c>
      <c r="D625" s="55">
        <v>804</v>
      </c>
      <c r="E625" s="56">
        <v>4529900</v>
      </c>
      <c r="F625" s="54">
        <v>0</v>
      </c>
      <c r="G625" s="58">
        <v>5556.272</v>
      </c>
    </row>
    <row r="626" spans="1:7" ht="30">
      <c r="A626" s="52"/>
      <c r="B626" s="53" t="s">
        <v>391</v>
      </c>
      <c r="C626" s="54">
        <v>914</v>
      </c>
      <c r="D626" s="55">
        <v>804</v>
      </c>
      <c r="E626" s="56">
        <v>4529902</v>
      </c>
      <c r="F626" s="54">
        <v>0</v>
      </c>
      <c r="G626" s="58">
        <v>5556.272</v>
      </c>
    </row>
    <row r="627" spans="1:7" ht="30">
      <c r="A627" s="52"/>
      <c r="B627" s="53" t="s">
        <v>972</v>
      </c>
      <c r="C627" s="54">
        <v>914</v>
      </c>
      <c r="D627" s="55">
        <v>804</v>
      </c>
      <c r="E627" s="56">
        <v>4529902</v>
      </c>
      <c r="F627" s="54">
        <v>500</v>
      </c>
      <c r="G627" s="58">
        <v>5556.272</v>
      </c>
    </row>
    <row r="628" spans="1:7" s="476" customFormat="1" ht="14.25">
      <c r="A628" s="505" t="s">
        <v>1109</v>
      </c>
      <c r="B628" s="506" t="s">
        <v>886</v>
      </c>
      <c r="C628" s="507"/>
      <c r="D628" s="508"/>
      <c r="E628" s="509"/>
      <c r="F628" s="507"/>
      <c r="G628" s="475">
        <v>381884.18294</v>
      </c>
    </row>
    <row r="629" spans="1:7" ht="15">
      <c r="A629" s="44"/>
      <c r="B629" s="73" t="s">
        <v>1117</v>
      </c>
      <c r="C629" s="82"/>
      <c r="D629" s="82"/>
      <c r="E629" s="82"/>
      <c r="F629" s="82"/>
      <c r="G629" s="510">
        <v>7537031.441</v>
      </c>
    </row>
    <row r="630" spans="1:7" ht="15">
      <c r="A630" s="77"/>
      <c r="B630" s="78"/>
      <c r="C630" s="511"/>
      <c r="D630" s="511"/>
      <c r="E630" s="485"/>
      <c r="F630" s="485"/>
      <c r="G630" s="512" t="s">
        <v>1118</v>
      </c>
    </row>
  </sheetData>
  <sheetProtection/>
  <mergeCells count="5">
    <mergeCell ref="A19:G19"/>
    <mergeCell ref="A22:A23"/>
    <mergeCell ref="B22:B23"/>
    <mergeCell ref="C22:F22"/>
    <mergeCell ref="G22:G23"/>
  </mergeCells>
  <printOptions/>
  <pageMargins left="1.1811023622047245" right="0.31496062992125984" top="0.5905511811023623" bottom="0.4330708661417323" header="0.3937007874015748" footer="0.15748031496062992"/>
  <pageSetup fitToHeight="0" horizontalDpi="600" verticalDpi="600" orientation="portrait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5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.57421875" style="513" customWidth="1"/>
    <col min="2" max="2" width="45.140625" style="31" customWidth="1"/>
    <col min="3" max="6" width="10.7109375" style="458" customWidth="1"/>
    <col min="7" max="7" width="17.7109375" style="31" customWidth="1"/>
    <col min="8" max="16384" width="9.140625" style="31" customWidth="1"/>
  </cols>
  <sheetData>
    <row r="1" ht="15">
      <c r="G1" s="12" t="s">
        <v>231</v>
      </c>
    </row>
    <row r="2" ht="15">
      <c r="G2" s="12" t="s">
        <v>949</v>
      </c>
    </row>
    <row r="3" ht="15">
      <c r="G3" s="12" t="s">
        <v>950</v>
      </c>
    </row>
    <row r="4" ht="15">
      <c r="G4" s="12" t="s">
        <v>951</v>
      </c>
    </row>
    <row r="5" ht="15">
      <c r="G5" s="12" t="s">
        <v>950</v>
      </c>
    </row>
    <row r="6" ht="15">
      <c r="G6" s="12" t="s">
        <v>952</v>
      </c>
    </row>
    <row r="7" ht="15">
      <c r="G7" s="12" t="s">
        <v>953</v>
      </c>
    </row>
    <row r="8" ht="15">
      <c r="G8" s="12" t="s">
        <v>954</v>
      </c>
    </row>
    <row r="9" ht="15">
      <c r="G9" s="12" t="s">
        <v>1225</v>
      </c>
    </row>
    <row r="10" ht="15">
      <c r="G10" s="12"/>
    </row>
    <row r="11" ht="15">
      <c r="G11" s="12" t="s">
        <v>232</v>
      </c>
    </row>
    <row r="12" ht="15">
      <c r="G12" s="12" t="s">
        <v>955</v>
      </c>
    </row>
    <row r="13" ht="15">
      <c r="G13" s="12" t="s">
        <v>950</v>
      </c>
    </row>
    <row r="14" ht="15">
      <c r="G14" s="12" t="s">
        <v>952</v>
      </c>
    </row>
    <row r="15" ht="15">
      <c r="G15" s="12" t="s">
        <v>953</v>
      </c>
    </row>
    <row r="16" spans="1:11" ht="15" customHeight="1">
      <c r="A16" s="514"/>
      <c r="B16" s="34"/>
      <c r="C16" s="515"/>
      <c r="D16" s="515"/>
      <c r="E16" s="515"/>
      <c r="F16" s="515"/>
      <c r="G16" s="12" t="s">
        <v>954</v>
      </c>
      <c r="H16" s="37"/>
      <c r="I16" s="37"/>
      <c r="J16" s="37"/>
      <c r="K16" s="37"/>
    </row>
    <row r="17" spans="1:11" ht="16.5" customHeight="1">
      <c r="A17" s="514"/>
      <c r="B17" s="34"/>
      <c r="C17" s="515"/>
      <c r="D17" s="515"/>
      <c r="E17" s="515"/>
      <c r="F17" s="515"/>
      <c r="G17" s="35"/>
      <c r="H17" s="37"/>
      <c r="I17" s="37"/>
      <c r="J17" s="37"/>
      <c r="K17" s="37"/>
    </row>
    <row r="18" spans="1:11" ht="36.75" customHeight="1">
      <c r="A18" s="516"/>
      <c r="B18" s="714" t="s">
        <v>1220</v>
      </c>
      <c r="C18" s="714"/>
      <c r="D18" s="714"/>
      <c r="E18" s="714"/>
      <c r="F18" s="714"/>
      <c r="G18" s="714"/>
      <c r="H18" s="37"/>
      <c r="I18" s="37"/>
      <c r="J18" s="37"/>
      <c r="K18" s="37"/>
    </row>
    <row r="19" spans="1:11" ht="18.75" customHeight="1">
      <c r="A19" s="77"/>
      <c r="B19" s="37"/>
      <c r="C19" s="485"/>
      <c r="D19" s="485"/>
      <c r="E19" s="485"/>
      <c r="F19" s="485"/>
      <c r="G19" s="517" t="s">
        <v>961</v>
      </c>
      <c r="H19" s="78"/>
      <c r="I19" s="37"/>
      <c r="J19" s="37"/>
      <c r="K19" s="37"/>
    </row>
    <row r="20" spans="1:11" ht="15">
      <c r="A20" s="715"/>
      <c r="B20" s="717" t="s">
        <v>935</v>
      </c>
      <c r="C20" s="717" t="s">
        <v>936</v>
      </c>
      <c r="D20" s="717"/>
      <c r="E20" s="717"/>
      <c r="F20" s="717"/>
      <c r="G20" s="723" t="s">
        <v>937</v>
      </c>
      <c r="H20" s="37"/>
      <c r="I20" s="37"/>
      <c r="J20" s="37"/>
      <c r="K20" s="37"/>
    </row>
    <row r="21" spans="1:11" ht="45.75" customHeight="1">
      <c r="A21" s="715"/>
      <c r="B21" s="717"/>
      <c r="C21" s="628" t="s">
        <v>939</v>
      </c>
      <c r="D21" s="628" t="s">
        <v>940</v>
      </c>
      <c r="E21" s="628" t="s">
        <v>941</v>
      </c>
      <c r="F21" s="628" t="s">
        <v>942</v>
      </c>
      <c r="G21" s="723"/>
      <c r="H21" s="78"/>
      <c r="I21" s="37"/>
      <c r="J21" s="37"/>
      <c r="K21" s="37"/>
    </row>
    <row r="22" spans="1:11" ht="15">
      <c r="A22" s="632">
        <v>1</v>
      </c>
      <c r="B22" s="518">
        <v>2</v>
      </c>
      <c r="C22" s="518">
        <v>3</v>
      </c>
      <c r="D22" s="518">
        <v>4</v>
      </c>
      <c r="E22" s="518">
        <v>5</v>
      </c>
      <c r="F22" s="518">
        <v>6</v>
      </c>
      <c r="G22" s="518">
        <v>7</v>
      </c>
      <c r="H22" s="78"/>
      <c r="I22" s="37"/>
      <c r="J22" s="37"/>
      <c r="K22" s="37"/>
    </row>
    <row r="23" spans="1:11" ht="43.5">
      <c r="A23" s="45">
        <v>1</v>
      </c>
      <c r="B23" s="46" t="s">
        <v>962</v>
      </c>
      <c r="C23" s="47">
        <v>900</v>
      </c>
      <c r="D23" s="48">
        <v>0</v>
      </c>
      <c r="E23" s="49">
        <v>0</v>
      </c>
      <c r="F23" s="47">
        <v>0</v>
      </c>
      <c r="G23" s="51">
        <v>539384.51972</v>
      </c>
      <c r="H23" s="37"/>
      <c r="I23" s="37"/>
      <c r="J23" s="37"/>
      <c r="K23" s="37"/>
    </row>
    <row r="24" spans="1:11" ht="45">
      <c r="A24" s="52"/>
      <c r="B24" s="53" t="s">
        <v>859</v>
      </c>
      <c r="C24" s="54">
        <v>900</v>
      </c>
      <c r="D24" s="55">
        <v>106</v>
      </c>
      <c r="E24" s="56">
        <v>0</v>
      </c>
      <c r="F24" s="54">
        <v>0</v>
      </c>
      <c r="G24" s="58">
        <v>20711.699</v>
      </c>
      <c r="H24" s="37"/>
      <c r="I24" s="37"/>
      <c r="J24" s="37"/>
      <c r="K24" s="37"/>
    </row>
    <row r="25" spans="1:11" ht="30">
      <c r="A25" s="52"/>
      <c r="B25" s="53" t="s">
        <v>969</v>
      </c>
      <c r="C25" s="54">
        <v>900</v>
      </c>
      <c r="D25" s="55">
        <v>106</v>
      </c>
      <c r="E25" s="56">
        <v>20000</v>
      </c>
      <c r="F25" s="54">
        <v>0</v>
      </c>
      <c r="G25" s="58">
        <v>20711.699</v>
      </c>
      <c r="H25" s="37"/>
      <c r="I25" s="37"/>
      <c r="J25" s="37"/>
      <c r="K25" s="37"/>
    </row>
    <row r="26" spans="1:11" ht="15">
      <c r="A26" s="52"/>
      <c r="B26" s="53" t="s">
        <v>970</v>
      </c>
      <c r="C26" s="54">
        <v>900</v>
      </c>
      <c r="D26" s="55">
        <v>106</v>
      </c>
      <c r="E26" s="56">
        <v>20400</v>
      </c>
      <c r="F26" s="54">
        <v>0</v>
      </c>
      <c r="G26" s="58">
        <v>20711.699</v>
      </c>
      <c r="H26" s="37"/>
      <c r="I26" s="37"/>
      <c r="J26" s="37"/>
      <c r="K26" s="37"/>
    </row>
    <row r="27" spans="1:11" ht="30">
      <c r="A27" s="52"/>
      <c r="B27" s="53" t="s">
        <v>972</v>
      </c>
      <c r="C27" s="54">
        <v>900</v>
      </c>
      <c r="D27" s="55">
        <v>106</v>
      </c>
      <c r="E27" s="56">
        <v>20400</v>
      </c>
      <c r="F27" s="54">
        <v>500</v>
      </c>
      <c r="G27" s="58">
        <v>20711.699</v>
      </c>
      <c r="H27" s="37"/>
      <c r="I27" s="37"/>
      <c r="J27" s="37"/>
      <c r="K27" s="37"/>
    </row>
    <row r="28" spans="1:11" ht="15">
      <c r="A28" s="52"/>
      <c r="B28" s="53" t="s">
        <v>860</v>
      </c>
      <c r="C28" s="54">
        <v>900</v>
      </c>
      <c r="D28" s="55">
        <v>111</v>
      </c>
      <c r="E28" s="56">
        <v>0</v>
      </c>
      <c r="F28" s="54">
        <v>0</v>
      </c>
      <c r="G28" s="58">
        <v>5868</v>
      </c>
      <c r="H28" s="37"/>
      <c r="I28" s="37"/>
      <c r="J28" s="37"/>
      <c r="K28" s="37"/>
    </row>
    <row r="29" spans="1:11" ht="15">
      <c r="A29" s="52"/>
      <c r="B29" s="53" t="s">
        <v>860</v>
      </c>
      <c r="C29" s="54">
        <v>900</v>
      </c>
      <c r="D29" s="55">
        <v>111</v>
      </c>
      <c r="E29" s="56">
        <v>700000</v>
      </c>
      <c r="F29" s="54">
        <v>0</v>
      </c>
      <c r="G29" s="58">
        <v>5868</v>
      </c>
      <c r="H29" s="37"/>
      <c r="I29" s="37"/>
      <c r="J29" s="37"/>
      <c r="K29" s="37"/>
    </row>
    <row r="30" spans="1:11" ht="15">
      <c r="A30" s="52"/>
      <c r="B30" s="53" t="s">
        <v>891</v>
      </c>
      <c r="C30" s="54">
        <v>900</v>
      </c>
      <c r="D30" s="55">
        <v>111</v>
      </c>
      <c r="E30" s="56">
        <v>700500</v>
      </c>
      <c r="F30" s="54">
        <v>0</v>
      </c>
      <c r="G30" s="58">
        <v>5868</v>
      </c>
      <c r="H30" s="37"/>
      <c r="I30" s="37"/>
      <c r="J30" s="37"/>
      <c r="K30" s="37"/>
    </row>
    <row r="31" spans="1:11" ht="15">
      <c r="A31" s="52"/>
      <c r="B31" s="53" t="s">
        <v>892</v>
      </c>
      <c r="C31" s="54">
        <v>900</v>
      </c>
      <c r="D31" s="55">
        <v>111</v>
      </c>
      <c r="E31" s="56">
        <v>700500</v>
      </c>
      <c r="F31" s="54">
        <v>13</v>
      </c>
      <c r="G31" s="58">
        <v>5868</v>
      </c>
      <c r="H31" s="37"/>
      <c r="I31" s="37"/>
      <c r="J31" s="37"/>
      <c r="K31" s="37"/>
    </row>
    <row r="32" spans="1:11" ht="15">
      <c r="A32" s="52"/>
      <c r="B32" s="53" t="s">
        <v>963</v>
      </c>
      <c r="C32" s="54">
        <v>900</v>
      </c>
      <c r="D32" s="55">
        <v>113</v>
      </c>
      <c r="E32" s="56">
        <v>0</v>
      </c>
      <c r="F32" s="54">
        <v>0</v>
      </c>
      <c r="G32" s="58">
        <v>11001.746</v>
      </c>
      <c r="H32" s="37"/>
      <c r="I32" s="37"/>
      <c r="J32" s="37"/>
      <c r="K32" s="37"/>
    </row>
    <row r="33" spans="1:11" ht="45">
      <c r="A33" s="52"/>
      <c r="B33" s="53" t="s">
        <v>964</v>
      </c>
      <c r="C33" s="54">
        <v>900</v>
      </c>
      <c r="D33" s="55">
        <v>113</v>
      </c>
      <c r="E33" s="56">
        <v>920000</v>
      </c>
      <c r="F33" s="54">
        <v>0</v>
      </c>
      <c r="G33" s="58">
        <v>11001.746</v>
      </c>
      <c r="H33" s="37"/>
      <c r="I33" s="37"/>
      <c r="J33" s="37"/>
      <c r="K33" s="37"/>
    </row>
    <row r="34" spans="1:11" ht="15">
      <c r="A34" s="52"/>
      <c r="B34" s="53" t="s">
        <v>965</v>
      </c>
      <c r="C34" s="54">
        <v>900</v>
      </c>
      <c r="D34" s="55">
        <v>113</v>
      </c>
      <c r="E34" s="56">
        <v>920300</v>
      </c>
      <c r="F34" s="54">
        <v>0</v>
      </c>
      <c r="G34" s="58">
        <v>11001.746</v>
      </c>
      <c r="H34" s="37"/>
      <c r="I34" s="37"/>
      <c r="J34" s="37"/>
      <c r="K34" s="37"/>
    </row>
    <row r="35" spans="1:11" ht="120">
      <c r="A35" s="52"/>
      <c r="B35" s="53" t="s">
        <v>233</v>
      </c>
      <c r="C35" s="54">
        <v>900</v>
      </c>
      <c r="D35" s="55">
        <v>113</v>
      </c>
      <c r="E35" s="56">
        <v>920315</v>
      </c>
      <c r="F35" s="54">
        <v>0</v>
      </c>
      <c r="G35" s="58">
        <v>9923.746</v>
      </c>
      <c r="H35" s="37"/>
      <c r="I35" s="37"/>
      <c r="J35" s="37"/>
      <c r="K35" s="37"/>
    </row>
    <row r="36" spans="1:11" ht="15">
      <c r="A36" s="52"/>
      <c r="B36" s="53" t="s">
        <v>966</v>
      </c>
      <c r="C36" s="54">
        <v>900</v>
      </c>
      <c r="D36" s="55">
        <v>113</v>
      </c>
      <c r="E36" s="56">
        <v>920315</v>
      </c>
      <c r="F36" s="54">
        <v>18</v>
      </c>
      <c r="G36" s="58">
        <v>9923.746</v>
      </c>
      <c r="H36" s="37"/>
      <c r="I36" s="37"/>
      <c r="J36" s="37"/>
      <c r="K36" s="37"/>
    </row>
    <row r="37" spans="1:11" ht="15">
      <c r="A37" s="52"/>
      <c r="B37" s="53" t="s">
        <v>966</v>
      </c>
      <c r="C37" s="54">
        <v>900</v>
      </c>
      <c r="D37" s="55">
        <v>113</v>
      </c>
      <c r="E37" s="56">
        <v>920316</v>
      </c>
      <c r="F37" s="54">
        <v>0</v>
      </c>
      <c r="G37" s="58">
        <v>1078</v>
      </c>
      <c r="H37" s="37"/>
      <c r="I37" s="37"/>
      <c r="J37" s="37"/>
      <c r="K37" s="37"/>
    </row>
    <row r="38" spans="1:11" ht="15">
      <c r="A38" s="52"/>
      <c r="B38" s="53" t="s">
        <v>966</v>
      </c>
      <c r="C38" s="54">
        <v>900</v>
      </c>
      <c r="D38" s="55">
        <v>113</v>
      </c>
      <c r="E38" s="56">
        <v>920316</v>
      </c>
      <c r="F38" s="54">
        <v>18</v>
      </c>
      <c r="G38" s="58">
        <v>1078</v>
      </c>
      <c r="H38" s="37"/>
      <c r="I38" s="37"/>
      <c r="J38" s="37"/>
      <c r="K38" s="37"/>
    </row>
    <row r="39" spans="1:11" ht="15">
      <c r="A39" s="52"/>
      <c r="B39" s="53" t="s">
        <v>867</v>
      </c>
      <c r="C39" s="54">
        <v>900</v>
      </c>
      <c r="D39" s="55">
        <v>502</v>
      </c>
      <c r="E39" s="56">
        <v>0</v>
      </c>
      <c r="F39" s="54">
        <v>0</v>
      </c>
      <c r="G39" s="58">
        <v>264999.07472</v>
      </c>
      <c r="H39" s="37"/>
      <c r="I39" s="37"/>
      <c r="J39" s="37"/>
      <c r="K39" s="37"/>
    </row>
    <row r="40" spans="1:11" ht="15">
      <c r="A40" s="52"/>
      <c r="B40" s="53" t="s">
        <v>893</v>
      </c>
      <c r="C40" s="54">
        <v>900</v>
      </c>
      <c r="D40" s="55">
        <v>502</v>
      </c>
      <c r="E40" s="56">
        <v>3510000</v>
      </c>
      <c r="F40" s="54">
        <v>0</v>
      </c>
      <c r="G40" s="58">
        <v>264999.07472</v>
      </c>
      <c r="H40" s="37"/>
      <c r="I40" s="37"/>
      <c r="J40" s="37"/>
      <c r="K40" s="37"/>
    </row>
    <row r="41" spans="1:11" ht="15">
      <c r="A41" s="52"/>
      <c r="B41" s="53" t="s">
        <v>893</v>
      </c>
      <c r="C41" s="54">
        <v>900</v>
      </c>
      <c r="D41" s="55">
        <v>502</v>
      </c>
      <c r="E41" s="56">
        <v>3510000</v>
      </c>
      <c r="F41" s="54">
        <v>0</v>
      </c>
      <c r="G41" s="58">
        <v>264999.07472</v>
      </c>
      <c r="H41" s="37"/>
      <c r="I41" s="37"/>
      <c r="J41" s="37"/>
      <c r="K41" s="37"/>
    </row>
    <row r="42" spans="1:11" ht="15">
      <c r="A42" s="52"/>
      <c r="B42" s="53" t="s">
        <v>894</v>
      </c>
      <c r="C42" s="54">
        <v>900</v>
      </c>
      <c r="D42" s="55">
        <v>502</v>
      </c>
      <c r="E42" s="56">
        <v>3510000</v>
      </c>
      <c r="F42" s="54">
        <v>6</v>
      </c>
      <c r="G42" s="58">
        <v>264999.07472</v>
      </c>
      <c r="H42" s="37"/>
      <c r="I42" s="37"/>
      <c r="J42" s="37"/>
      <c r="K42" s="37"/>
    </row>
    <row r="43" spans="1:11" ht="30">
      <c r="A43" s="52"/>
      <c r="B43" s="53" t="s">
        <v>895</v>
      </c>
      <c r="C43" s="54">
        <v>900</v>
      </c>
      <c r="D43" s="55">
        <v>1300</v>
      </c>
      <c r="E43" s="56">
        <v>0</v>
      </c>
      <c r="F43" s="54">
        <v>0</v>
      </c>
      <c r="G43" s="58">
        <v>236804</v>
      </c>
      <c r="H43" s="37"/>
      <c r="I43" s="37"/>
      <c r="J43" s="37"/>
      <c r="K43" s="37"/>
    </row>
    <row r="44" spans="1:11" ht="30">
      <c r="A44" s="52"/>
      <c r="B44" s="53" t="s">
        <v>896</v>
      </c>
      <c r="C44" s="54">
        <v>900</v>
      </c>
      <c r="D44" s="55">
        <v>1300</v>
      </c>
      <c r="E44" s="56">
        <v>650000</v>
      </c>
      <c r="F44" s="54">
        <v>0</v>
      </c>
      <c r="G44" s="58">
        <v>236804</v>
      </c>
      <c r="H44" s="37"/>
      <c r="I44" s="37"/>
      <c r="J44" s="37"/>
      <c r="K44" s="37"/>
    </row>
    <row r="45" spans="1:11" ht="15">
      <c r="A45" s="52"/>
      <c r="B45" s="53" t="s">
        <v>897</v>
      </c>
      <c r="C45" s="54">
        <v>900</v>
      </c>
      <c r="D45" s="55">
        <v>1300</v>
      </c>
      <c r="E45" s="56">
        <v>650300</v>
      </c>
      <c r="F45" s="54">
        <v>0</v>
      </c>
      <c r="G45" s="58">
        <v>236804</v>
      </c>
      <c r="H45" s="37"/>
      <c r="I45" s="37"/>
      <c r="J45" s="37"/>
      <c r="K45" s="37"/>
    </row>
    <row r="46" spans="1:11" ht="30">
      <c r="A46" s="52"/>
      <c r="B46" s="53" t="s">
        <v>898</v>
      </c>
      <c r="C46" s="54">
        <v>900</v>
      </c>
      <c r="D46" s="55">
        <v>1300</v>
      </c>
      <c r="E46" s="56">
        <v>650301</v>
      </c>
      <c r="F46" s="54">
        <v>0</v>
      </c>
      <c r="G46" s="58">
        <v>32800</v>
      </c>
      <c r="H46" s="37"/>
      <c r="I46" s="37"/>
      <c r="J46" s="37"/>
      <c r="K46" s="37"/>
    </row>
    <row r="47" spans="1:11" ht="15">
      <c r="A47" s="52"/>
      <c r="B47" s="53" t="s">
        <v>892</v>
      </c>
      <c r="C47" s="54">
        <v>900</v>
      </c>
      <c r="D47" s="55">
        <v>1300</v>
      </c>
      <c r="E47" s="56">
        <v>650301</v>
      </c>
      <c r="F47" s="54">
        <v>13</v>
      </c>
      <c r="G47" s="58">
        <v>32800</v>
      </c>
      <c r="H47" s="37"/>
      <c r="I47" s="37"/>
      <c r="J47" s="37"/>
      <c r="K47" s="37"/>
    </row>
    <row r="48" spans="1:11" ht="45">
      <c r="A48" s="52"/>
      <c r="B48" s="53" t="s">
        <v>899</v>
      </c>
      <c r="C48" s="54">
        <v>900</v>
      </c>
      <c r="D48" s="55">
        <v>1300</v>
      </c>
      <c r="E48" s="56">
        <v>650302</v>
      </c>
      <c r="F48" s="54">
        <v>0</v>
      </c>
      <c r="G48" s="58">
        <v>204004</v>
      </c>
      <c r="H48" s="37"/>
      <c r="I48" s="37"/>
      <c r="J48" s="37"/>
      <c r="K48" s="37"/>
    </row>
    <row r="49" spans="1:11" ht="15">
      <c r="A49" s="52"/>
      <c r="B49" s="53" t="s">
        <v>892</v>
      </c>
      <c r="C49" s="54">
        <v>900</v>
      </c>
      <c r="D49" s="55">
        <v>1300</v>
      </c>
      <c r="E49" s="56">
        <v>650302</v>
      </c>
      <c r="F49" s="54">
        <v>13</v>
      </c>
      <c r="G49" s="58">
        <v>204004</v>
      </c>
      <c r="H49" s="37"/>
      <c r="I49" s="37"/>
      <c r="J49" s="37"/>
      <c r="K49" s="37"/>
    </row>
    <row r="50" spans="1:11" ht="29.25">
      <c r="A50" s="59">
        <v>2</v>
      </c>
      <c r="B50" s="60" t="s">
        <v>900</v>
      </c>
      <c r="C50" s="61">
        <v>901</v>
      </c>
      <c r="D50" s="62">
        <v>0</v>
      </c>
      <c r="E50" s="63">
        <v>0</v>
      </c>
      <c r="F50" s="61">
        <v>0</v>
      </c>
      <c r="G50" s="65">
        <v>29349.914</v>
      </c>
      <c r="H50" s="37"/>
      <c r="I50" s="37"/>
      <c r="J50" s="37"/>
      <c r="K50" s="37"/>
    </row>
    <row r="51" spans="1:11" ht="60">
      <c r="A51" s="52"/>
      <c r="B51" s="53" t="s">
        <v>858</v>
      </c>
      <c r="C51" s="54">
        <v>901</v>
      </c>
      <c r="D51" s="55">
        <v>103</v>
      </c>
      <c r="E51" s="56">
        <v>0</v>
      </c>
      <c r="F51" s="54">
        <v>0</v>
      </c>
      <c r="G51" s="58">
        <v>28335.914</v>
      </c>
      <c r="H51" s="37"/>
      <c r="I51" s="37"/>
      <c r="J51" s="37"/>
      <c r="K51" s="37"/>
    </row>
    <row r="52" spans="1:11" ht="30">
      <c r="A52" s="52"/>
      <c r="B52" s="53" t="s">
        <v>969</v>
      </c>
      <c r="C52" s="54">
        <v>901</v>
      </c>
      <c r="D52" s="55">
        <v>103</v>
      </c>
      <c r="E52" s="56">
        <v>20000</v>
      </c>
      <c r="F52" s="54">
        <v>0</v>
      </c>
      <c r="G52" s="58">
        <v>28335.914</v>
      </c>
      <c r="H52" s="37"/>
      <c r="I52" s="37"/>
      <c r="J52" s="37"/>
      <c r="K52" s="37"/>
    </row>
    <row r="53" spans="1:11" ht="15">
      <c r="A53" s="52"/>
      <c r="B53" s="53" t="s">
        <v>970</v>
      </c>
      <c r="C53" s="54">
        <v>901</v>
      </c>
      <c r="D53" s="55">
        <v>103</v>
      </c>
      <c r="E53" s="56">
        <v>20400</v>
      </c>
      <c r="F53" s="54">
        <v>0</v>
      </c>
      <c r="G53" s="58">
        <v>21266.794</v>
      </c>
      <c r="H53" s="37"/>
      <c r="I53" s="37"/>
      <c r="J53" s="37"/>
      <c r="K53" s="37"/>
    </row>
    <row r="54" spans="1:11" ht="30">
      <c r="A54" s="52"/>
      <c r="B54" s="53" t="s">
        <v>972</v>
      </c>
      <c r="C54" s="54">
        <v>901</v>
      </c>
      <c r="D54" s="55">
        <v>103</v>
      </c>
      <c r="E54" s="56">
        <v>20400</v>
      </c>
      <c r="F54" s="54">
        <v>500</v>
      </c>
      <c r="G54" s="58">
        <v>21266.794</v>
      </c>
      <c r="H54" s="37"/>
      <c r="I54" s="37"/>
      <c r="J54" s="37"/>
      <c r="K54" s="37"/>
    </row>
    <row r="55" spans="1:11" ht="30">
      <c r="A55" s="52"/>
      <c r="B55" s="53" t="s">
        <v>901</v>
      </c>
      <c r="C55" s="54">
        <v>901</v>
      </c>
      <c r="D55" s="55">
        <v>103</v>
      </c>
      <c r="E55" s="56">
        <v>21100</v>
      </c>
      <c r="F55" s="54">
        <v>0</v>
      </c>
      <c r="G55" s="58">
        <v>2743.732</v>
      </c>
      <c r="H55" s="37"/>
      <c r="I55" s="37"/>
      <c r="J55" s="37"/>
      <c r="K55" s="37"/>
    </row>
    <row r="56" spans="1:11" ht="30">
      <c r="A56" s="52"/>
      <c r="B56" s="53" t="s">
        <v>972</v>
      </c>
      <c r="C56" s="54">
        <v>901</v>
      </c>
      <c r="D56" s="55">
        <v>103</v>
      </c>
      <c r="E56" s="56">
        <v>21100</v>
      </c>
      <c r="F56" s="54">
        <v>500</v>
      </c>
      <c r="G56" s="58">
        <v>2743.732</v>
      </c>
      <c r="H56" s="37"/>
      <c r="I56" s="37"/>
      <c r="J56" s="37"/>
      <c r="K56" s="37"/>
    </row>
    <row r="57" spans="1:11" ht="30">
      <c r="A57" s="52"/>
      <c r="B57" s="53" t="s">
        <v>902</v>
      </c>
      <c r="C57" s="54">
        <v>901</v>
      </c>
      <c r="D57" s="55">
        <v>103</v>
      </c>
      <c r="E57" s="56">
        <v>21200</v>
      </c>
      <c r="F57" s="54">
        <v>0</v>
      </c>
      <c r="G57" s="58">
        <v>4325.388</v>
      </c>
      <c r="H57" s="37"/>
      <c r="I57" s="37"/>
      <c r="J57" s="37"/>
      <c r="K57" s="37"/>
    </row>
    <row r="58" spans="1:11" ht="30">
      <c r="A58" s="52"/>
      <c r="B58" s="53" t="s">
        <v>972</v>
      </c>
      <c r="C58" s="54">
        <v>901</v>
      </c>
      <c r="D58" s="55">
        <v>103</v>
      </c>
      <c r="E58" s="56">
        <v>21200</v>
      </c>
      <c r="F58" s="54">
        <v>500</v>
      </c>
      <c r="G58" s="58">
        <v>4325.388</v>
      </c>
      <c r="H58" s="37"/>
      <c r="I58" s="37"/>
      <c r="J58" s="37"/>
      <c r="K58" s="37"/>
    </row>
    <row r="59" spans="1:11" ht="15">
      <c r="A59" s="52"/>
      <c r="B59" s="53" t="s">
        <v>963</v>
      </c>
      <c r="C59" s="54">
        <v>901</v>
      </c>
      <c r="D59" s="55">
        <v>113</v>
      </c>
      <c r="E59" s="56">
        <v>0</v>
      </c>
      <c r="F59" s="54">
        <v>0</v>
      </c>
      <c r="G59" s="58">
        <v>1014</v>
      </c>
      <c r="H59" s="37"/>
      <c r="I59" s="37"/>
      <c r="J59" s="37"/>
      <c r="K59" s="37"/>
    </row>
    <row r="60" spans="1:11" ht="35.25" customHeight="1">
      <c r="A60" s="52"/>
      <c r="B60" s="53" t="s">
        <v>964</v>
      </c>
      <c r="C60" s="54">
        <v>901</v>
      </c>
      <c r="D60" s="55">
        <v>113</v>
      </c>
      <c r="E60" s="56">
        <v>920000</v>
      </c>
      <c r="F60" s="54">
        <v>0</v>
      </c>
      <c r="G60" s="58">
        <v>1014</v>
      </c>
      <c r="H60" s="37"/>
      <c r="I60" s="37"/>
      <c r="J60" s="37"/>
      <c r="K60" s="37"/>
    </row>
    <row r="61" spans="1:11" ht="15">
      <c r="A61" s="52"/>
      <c r="B61" s="53" t="s">
        <v>965</v>
      </c>
      <c r="C61" s="54">
        <v>901</v>
      </c>
      <c r="D61" s="55">
        <v>113</v>
      </c>
      <c r="E61" s="56">
        <v>920300</v>
      </c>
      <c r="F61" s="54">
        <v>0</v>
      </c>
      <c r="G61" s="58">
        <v>1014</v>
      </c>
      <c r="H61" s="37"/>
      <c r="I61" s="37"/>
      <c r="J61" s="37"/>
      <c r="K61" s="37"/>
    </row>
    <row r="62" spans="1:11" ht="30">
      <c r="A62" s="52"/>
      <c r="B62" s="53" t="s">
        <v>972</v>
      </c>
      <c r="C62" s="54">
        <v>901</v>
      </c>
      <c r="D62" s="55">
        <v>113</v>
      </c>
      <c r="E62" s="56">
        <v>920300</v>
      </c>
      <c r="F62" s="54">
        <v>500</v>
      </c>
      <c r="G62" s="58">
        <v>1014</v>
      </c>
      <c r="H62" s="37"/>
      <c r="I62" s="37"/>
      <c r="J62" s="37"/>
      <c r="K62" s="37"/>
    </row>
    <row r="63" spans="1:11" ht="33.75" customHeight="1">
      <c r="A63" s="59">
        <v>3</v>
      </c>
      <c r="B63" s="60" t="s">
        <v>903</v>
      </c>
      <c r="C63" s="61">
        <v>902</v>
      </c>
      <c r="D63" s="62">
        <v>0</v>
      </c>
      <c r="E63" s="63">
        <v>0</v>
      </c>
      <c r="F63" s="61">
        <v>0</v>
      </c>
      <c r="G63" s="65">
        <v>17235.887</v>
      </c>
      <c r="H63" s="37"/>
      <c r="I63" s="37"/>
      <c r="J63" s="37"/>
      <c r="K63" s="37"/>
    </row>
    <row r="64" spans="1:11" ht="45">
      <c r="A64" s="52"/>
      <c r="B64" s="53" t="s">
        <v>859</v>
      </c>
      <c r="C64" s="54">
        <v>902</v>
      </c>
      <c r="D64" s="55">
        <v>106</v>
      </c>
      <c r="E64" s="56">
        <v>0</v>
      </c>
      <c r="F64" s="54">
        <v>0</v>
      </c>
      <c r="G64" s="58">
        <v>17235.887</v>
      </c>
      <c r="H64" s="37"/>
      <c r="I64" s="37"/>
      <c r="J64" s="37"/>
      <c r="K64" s="37"/>
    </row>
    <row r="65" spans="1:11" ht="30">
      <c r="A65" s="52"/>
      <c r="B65" s="53" t="s">
        <v>969</v>
      </c>
      <c r="C65" s="54">
        <v>902</v>
      </c>
      <c r="D65" s="55">
        <v>106</v>
      </c>
      <c r="E65" s="56">
        <v>20000</v>
      </c>
      <c r="F65" s="54">
        <v>0</v>
      </c>
      <c r="G65" s="58">
        <v>17235.887</v>
      </c>
      <c r="H65" s="37"/>
      <c r="I65" s="37"/>
      <c r="J65" s="37"/>
      <c r="K65" s="37"/>
    </row>
    <row r="66" spans="1:11" ht="15">
      <c r="A66" s="52"/>
      <c r="B66" s="53" t="s">
        <v>970</v>
      </c>
      <c r="C66" s="54">
        <v>902</v>
      </c>
      <c r="D66" s="55">
        <v>106</v>
      </c>
      <c r="E66" s="56">
        <v>20400</v>
      </c>
      <c r="F66" s="54">
        <v>0</v>
      </c>
      <c r="G66" s="58">
        <v>15300.068</v>
      </c>
      <c r="H66" s="37"/>
      <c r="I66" s="37"/>
      <c r="J66" s="37"/>
      <c r="K66" s="37"/>
    </row>
    <row r="67" spans="1:11" ht="30">
      <c r="A67" s="52"/>
      <c r="B67" s="53" t="s">
        <v>972</v>
      </c>
      <c r="C67" s="54">
        <v>902</v>
      </c>
      <c r="D67" s="55">
        <v>106</v>
      </c>
      <c r="E67" s="56">
        <v>20400</v>
      </c>
      <c r="F67" s="54">
        <v>500</v>
      </c>
      <c r="G67" s="58">
        <v>15300.068</v>
      </c>
      <c r="H67" s="37"/>
      <c r="I67" s="37"/>
      <c r="J67" s="37"/>
      <c r="K67" s="37"/>
    </row>
    <row r="68" spans="1:11" ht="30">
      <c r="A68" s="52"/>
      <c r="B68" s="53" t="s">
        <v>904</v>
      </c>
      <c r="C68" s="54">
        <v>902</v>
      </c>
      <c r="D68" s="55">
        <v>106</v>
      </c>
      <c r="E68" s="56">
        <v>22500</v>
      </c>
      <c r="F68" s="54">
        <v>0</v>
      </c>
      <c r="G68" s="58">
        <v>1935.819</v>
      </c>
      <c r="H68" s="37"/>
      <c r="I68" s="37"/>
      <c r="J68" s="37"/>
      <c r="K68" s="37"/>
    </row>
    <row r="69" spans="1:11" ht="30">
      <c r="A69" s="52"/>
      <c r="B69" s="53" t="s">
        <v>972</v>
      </c>
      <c r="C69" s="54">
        <v>902</v>
      </c>
      <c r="D69" s="55">
        <v>106</v>
      </c>
      <c r="E69" s="56">
        <v>22500</v>
      </c>
      <c r="F69" s="54">
        <v>500</v>
      </c>
      <c r="G69" s="58">
        <v>1935.819</v>
      </c>
      <c r="H69" s="37"/>
      <c r="I69" s="37"/>
      <c r="J69" s="37"/>
      <c r="K69" s="37"/>
    </row>
    <row r="70" spans="1:11" ht="29.25">
      <c r="A70" s="59">
        <v>4</v>
      </c>
      <c r="B70" s="60" t="s">
        <v>967</v>
      </c>
      <c r="C70" s="61">
        <v>903</v>
      </c>
      <c r="D70" s="62">
        <v>0</v>
      </c>
      <c r="E70" s="63">
        <v>0</v>
      </c>
      <c r="F70" s="61">
        <v>0</v>
      </c>
      <c r="G70" s="65">
        <v>59287.13705</v>
      </c>
      <c r="H70" s="37"/>
      <c r="I70" s="37"/>
      <c r="J70" s="37"/>
      <c r="K70" s="37"/>
    </row>
    <row r="71" spans="1:11" ht="45">
      <c r="A71" s="52"/>
      <c r="B71" s="53" t="s">
        <v>857</v>
      </c>
      <c r="C71" s="54">
        <v>903</v>
      </c>
      <c r="D71" s="55">
        <v>102</v>
      </c>
      <c r="E71" s="56">
        <v>0</v>
      </c>
      <c r="F71" s="54">
        <v>0</v>
      </c>
      <c r="G71" s="58">
        <v>3413.046</v>
      </c>
      <c r="H71" s="37"/>
      <c r="I71" s="37"/>
      <c r="J71" s="37"/>
      <c r="K71" s="37"/>
    </row>
    <row r="72" spans="1:11" ht="30">
      <c r="A72" s="52"/>
      <c r="B72" s="53" t="s">
        <v>969</v>
      </c>
      <c r="C72" s="54">
        <v>903</v>
      </c>
      <c r="D72" s="55">
        <v>102</v>
      </c>
      <c r="E72" s="56">
        <v>20000</v>
      </c>
      <c r="F72" s="54">
        <v>0</v>
      </c>
      <c r="G72" s="58">
        <v>3413.046</v>
      </c>
      <c r="H72" s="37"/>
      <c r="I72" s="37"/>
      <c r="J72" s="37"/>
      <c r="K72" s="37"/>
    </row>
    <row r="73" spans="1:11" ht="15">
      <c r="A73" s="52"/>
      <c r="B73" s="53" t="s">
        <v>908</v>
      </c>
      <c r="C73" s="54">
        <v>903</v>
      </c>
      <c r="D73" s="55">
        <v>102</v>
      </c>
      <c r="E73" s="56">
        <v>20300</v>
      </c>
      <c r="F73" s="54">
        <v>0</v>
      </c>
      <c r="G73" s="58">
        <v>3413.046</v>
      </c>
      <c r="H73" s="37"/>
      <c r="I73" s="37"/>
      <c r="J73" s="37"/>
      <c r="K73" s="37"/>
    </row>
    <row r="74" spans="1:11" ht="30">
      <c r="A74" s="52"/>
      <c r="B74" s="53" t="s">
        <v>972</v>
      </c>
      <c r="C74" s="54">
        <v>903</v>
      </c>
      <c r="D74" s="55">
        <v>102</v>
      </c>
      <c r="E74" s="56">
        <v>20300</v>
      </c>
      <c r="F74" s="54">
        <v>500</v>
      </c>
      <c r="G74" s="58">
        <v>3413.046</v>
      </c>
      <c r="H74" s="37"/>
      <c r="I74" s="37"/>
      <c r="J74" s="37"/>
      <c r="K74" s="37"/>
    </row>
    <row r="75" spans="1:11" ht="60">
      <c r="A75" s="52"/>
      <c r="B75" s="53" t="s">
        <v>968</v>
      </c>
      <c r="C75" s="54">
        <v>903</v>
      </c>
      <c r="D75" s="55">
        <v>104</v>
      </c>
      <c r="E75" s="56">
        <v>0</v>
      </c>
      <c r="F75" s="54">
        <v>0</v>
      </c>
      <c r="G75" s="58">
        <v>49192.354</v>
      </c>
      <c r="H75" s="37"/>
      <c r="I75" s="37"/>
      <c r="J75" s="37"/>
      <c r="K75" s="37"/>
    </row>
    <row r="76" spans="1:11" ht="30">
      <c r="A76" s="52"/>
      <c r="B76" s="53" t="s">
        <v>969</v>
      </c>
      <c r="C76" s="54">
        <v>903</v>
      </c>
      <c r="D76" s="55">
        <v>104</v>
      </c>
      <c r="E76" s="56">
        <v>20000</v>
      </c>
      <c r="F76" s="54">
        <v>0</v>
      </c>
      <c r="G76" s="58">
        <v>49192.354</v>
      </c>
      <c r="H76" s="37"/>
      <c r="I76" s="37"/>
      <c r="J76" s="37"/>
      <c r="K76" s="37"/>
    </row>
    <row r="77" spans="1:11" ht="15">
      <c r="A77" s="52"/>
      <c r="B77" s="53" t="s">
        <v>970</v>
      </c>
      <c r="C77" s="54">
        <v>903</v>
      </c>
      <c r="D77" s="55">
        <v>104</v>
      </c>
      <c r="E77" s="56">
        <v>20400</v>
      </c>
      <c r="F77" s="54">
        <v>0</v>
      </c>
      <c r="G77" s="58">
        <v>49192.354</v>
      </c>
      <c r="H77" s="37"/>
      <c r="I77" s="37"/>
      <c r="J77" s="37"/>
      <c r="K77" s="37"/>
    </row>
    <row r="78" spans="1:11" ht="30">
      <c r="A78" s="52"/>
      <c r="B78" s="53" t="s">
        <v>972</v>
      </c>
      <c r="C78" s="54">
        <v>903</v>
      </c>
      <c r="D78" s="55">
        <v>104</v>
      </c>
      <c r="E78" s="56">
        <v>20400</v>
      </c>
      <c r="F78" s="54">
        <v>500</v>
      </c>
      <c r="G78" s="58">
        <v>47986.954</v>
      </c>
      <c r="H78" s="37"/>
      <c r="I78" s="37"/>
      <c r="J78" s="37"/>
      <c r="K78" s="37"/>
    </row>
    <row r="79" spans="1:11" ht="75">
      <c r="A79" s="52"/>
      <c r="B79" s="53" t="s">
        <v>971</v>
      </c>
      <c r="C79" s="54">
        <v>903</v>
      </c>
      <c r="D79" s="55">
        <v>104</v>
      </c>
      <c r="E79" s="56">
        <v>20402</v>
      </c>
      <c r="F79" s="54">
        <v>0</v>
      </c>
      <c r="G79" s="58">
        <v>1205.4</v>
      </c>
      <c r="H79" s="37"/>
      <c r="I79" s="37"/>
      <c r="J79" s="37"/>
      <c r="K79" s="37"/>
    </row>
    <row r="80" spans="1:11" ht="30">
      <c r="A80" s="52"/>
      <c r="B80" s="53" t="s">
        <v>972</v>
      </c>
      <c r="C80" s="54">
        <v>903</v>
      </c>
      <c r="D80" s="55">
        <v>104</v>
      </c>
      <c r="E80" s="56">
        <v>20402</v>
      </c>
      <c r="F80" s="54">
        <v>500</v>
      </c>
      <c r="G80" s="58">
        <v>1205.4</v>
      </c>
      <c r="H80" s="37"/>
      <c r="I80" s="37"/>
      <c r="J80" s="37"/>
      <c r="K80" s="37"/>
    </row>
    <row r="81" spans="1:11" ht="15">
      <c r="A81" s="52"/>
      <c r="B81" s="53" t="s">
        <v>963</v>
      </c>
      <c r="C81" s="54">
        <v>903</v>
      </c>
      <c r="D81" s="55">
        <v>113</v>
      </c>
      <c r="E81" s="56">
        <v>0</v>
      </c>
      <c r="F81" s="54">
        <v>0</v>
      </c>
      <c r="G81" s="58">
        <v>142.53705</v>
      </c>
      <c r="H81" s="37"/>
      <c r="I81" s="37"/>
      <c r="J81" s="37"/>
      <c r="K81" s="37"/>
    </row>
    <row r="82" spans="1:11" ht="45">
      <c r="A82" s="52"/>
      <c r="B82" s="53" t="s">
        <v>964</v>
      </c>
      <c r="C82" s="54">
        <v>903</v>
      </c>
      <c r="D82" s="55">
        <v>113</v>
      </c>
      <c r="E82" s="56">
        <v>920000</v>
      </c>
      <c r="F82" s="54">
        <v>0</v>
      </c>
      <c r="G82" s="58">
        <v>142.53705</v>
      </c>
      <c r="H82" s="37"/>
      <c r="I82" s="37"/>
      <c r="J82" s="37"/>
      <c r="K82" s="37"/>
    </row>
    <row r="83" spans="1:11" ht="15">
      <c r="A83" s="52"/>
      <c r="B83" s="53" t="s">
        <v>965</v>
      </c>
      <c r="C83" s="54">
        <v>903</v>
      </c>
      <c r="D83" s="55">
        <v>113</v>
      </c>
      <c r="E83" s="56">
        <v>920300</v>
      </c>
      <c r="F83" s="54">
        <v>0</v>
      </c>
      <c r="G83" s="58">
        <v>142.53705</v>
      </c>
      <c r="H83" s="37"/>
      <c r="I83" s="37"/>
      <c r="J83" s="37"/>
      <c r="K83" s="37"/>
    </row>
    <row r="84" spans="1:11" ht="30">
      <c r="A84" s="52"/>
      <c r="B84" s="53" t="s">
        <v>972</v>
      </c>
      <c r="C84" s="54">
        <v>903</v>
      </c>
      <c r="D84" s="55">
        <v>113</v>
      </c>
      <c r="E84" s="56">
        <v>920300</v>
      </c>
      <c r="F84" s="54">
        <v>500</v>
      </c>
      <c r="G84" s="58">
        <v>142.53705</v>
      </c>
      <c r="H84" s="37"/>
      <c r="I84" s="37"/>
      <c r="J84" s="37"/>
      <c r="K84" s="37"/>
    </row>
    <row r="85" spans="1:11" ht="45">
      <c r="A85" s="52"/>
      <c r="B85" s="53" t="s">
        <v>862</v>
      </c>
      <c r="C85" s="54">
        <v>903</v>
      </c>
      <c r="D85" s="55">
        <v>309</v>
      </c>
      <c r="E85" s="56">
        <v>0</v>
      </c>
      <c r="F85" s="54">
        <v>0</v>
      </c>
      <c r="G85" s="58">
        <v>153</v>
      </c>
      <c r="H85" s="37"/>
      <c r="I85" s="37"/>
      <c r="J85" s="37"/>
      <c r="K85" s="37"/>
    </row>
    <row r="86" spans="1:11" ht="45">
      <c r="A86" s="52"/>
      <c r="B86" s="53" t="s">
        <v>909</v>
      </c>
      <c r="C86" s="54">
        <v>903</v>
      </c>
      <c r="D86" s="55">
        <v>309</v>
      </c>
      <c r="E86" s="56">
        <v>2180000</v>
      </c>
      <c r="F86" s="54">
        <v>0</v>
      </c>
      <c r="G86" s="58">
        <v>153</v>
      </c>
      <c r="H86" s="37"/>
      <c r="I86" s="37"/>
      <c r="J86" s="37"/>
      <c r="K86" s="37"/>
    </row>
    <row r="87" spans="1:11" ht="45">
      <c r="A87" s="52"/>
      <c r="B87" s="53" t="s">
        <v>910</v>
      </c>
      <c r="C87" s="54">
        <v>903</v>
      </c>
      <c r="D87" s="55">
        <v>309</v>
      </c>
      <c r="E87" s="56">
        <v>2180100</v>
      </c>
      <c r="F87" s="54">
        <v>0</v>
      </c>
      <c r="G87" s="58">
        <v>153</v>
      </c>
      <c r="H87" s="37"/>
      <c r="I87" s="37"/>
      <c r="J87" s="37"/>
      <c r="K87" s="37"/>
    </row>
    <row r="88" spans="1:11" ht="45">
      <c r="A88" s="52"/>
      <c r="B88" s="53" t="s">
        <v>89</v>
      </c>
      <c r="C88" s="54">
        <v>903</v>
      </c>
      <c r="D88" s="55">
        <v>309</v>
      </c>
      <c r="E88" s="56">
        <v>2180101</v>
      </c>
      <c r="F88" s="54">
        <v>0</v>
      </c>
      <c r="G88" s="58">
        <v>153</v>
      </c>
      <c r="H88" s="37"/>
      <c r="I88" s="37"/>
      <c r="J88" s="37"/>
      <c r="K88" s="37"/>
    </row>
    <row r="89" spans="1:11" ht="30">
      <c r="A89" s="52"/>
      <c r="B89" s="53" t="s">
        <v>972</v>
      </c>
      <c r="C89" s="54">
        <v>903</v>
      </c>
      <c r="D89" s="55">
        <v>309</v>
      </c>
      <c r="E89" s="56">
        <v>2180101</v>
      </c>
      <c r="F89" s="54">
        <v>500</v>
      </c>
      <c r="G89" s="58">
        <v>153</v>
      </c>
      <c r="H89" s="37"/>
      <c r="I89" s="37"/>
      <c r="J89" s="37"/>
      <c r="K89" s="37"/>
    </row>
    <row r="90" spans="1:11" ht="45">
      <c r="A90" s="52"/>
      <c r="B90" s="53" t="s">
        <v>863</v>
      </c>
      <c r="C90" s="54">
        <v>903</v>
      </c>
      <c r="D90" s="55">
        <v>314</v>
      </c>
      <c r="E90" s="56">
        <v>0</v>
      </c>
      <c r="F90" s="54">
        <v>0</v>
      </c>
      <c r="G90" s="58">
        <v>6386.2</v>
      </c>
      <c r="H90" s="37"/>
      <c r="I90" s="37"/>
      <c r="J90" s="37"/>
      <c r="K90" s="37"/>
    </row>
    <row r="91" spans="1:11" ht="30">
      <c r="A91" s="52"/>
      <c r="B91" s="53" t="s">
        <v>911</v>
      </c>
      <c r="C91" s="54">
        <v>903</v>
      </c>
      <c r="D91" s="55">
        <v>314</v>
      </c>
      <c r="E91" s="56">
        <v>7950000</v>
      </c>
      <c r="F91" s="54">
        <v>0</v>
      </c>
      <c r="G91" s="58">
        <v>6386.2</v>
      </c>
      <c r="H91" s="37"/>
      <c r="I91" s="37"/>
      <c r="J91" s="37"/>
      <c r="K91" s="37"/>
    </row>
    <row r="92" spans="1:11" ht="30">
      <c r="A92" s="52"/>
      <c r="B92" s="53" t="s">
        <v>911</v>
      </c>
      <c r="C92" s="54">
        <v>903</v>
      </c>
      <c r="D92" s="55">
        <v>314</v>
      </c>
      <c r="E92" s="56">
        <v>7950000</v>
      </c>
      <c r="F92" s="54">
        <v>0</v>
      </c>
      <c r="G92" s="58">
        <v>6386.2</v>
      </c>
      <c r="H92" s="37"/>
      <c r="I92" s="37"/>
      <c r="J92" s="37"/>
      <c r="K92" s="37"/>
    </row>
    <row r="93" spans="1:11" ht="105">
      <c r="A93" s="52"/>
      <c r="B93" s="53" t="s">
        <v>680</v>
      </c>
      <c r="C93" s="54">
        <v>903</v>
      </c>
      <c r="D93" s="55">
        <v>314</v>
      </c>
      <c r="E93" s="56">
        <v>7950002</v>
      </c>
      <c r="F93" s="54">
        <v>0</v>
      </c>
      <c r="G93" s="58">
        <v>6386.2</v>
      </c>
      <c r="H93" s="37"/>
      <c r="I93" s="37"/>
      <c r="J93" s="37"/>
      <c r="K93" s="37"/>
    </row>
    <row r="94" spans="1:11" ht="30">
      <c r="A94" s="52"/>
      <c r="B94" s="53" t="s">
        <v>972</v>
      </c>
      <c r="C94" s="54">
        <v>903</v>
      </c>
      <c r="D94" s="55">
        <v>314</v>
      </c>
      <c r="E94" s="56">
        <v>7950002</v>
      </c>
      <c r="F94" s="54">
        <v>500</v>
      </c>
      <c r="G94" s="58">
        <v>6386.2</v>
      </c>
      <c r="H94" s="37"/>
      <c r="I94" s="37"/>
      <c r="J94" s="37"/>
      <c r="K94" s="37"/>
    </row>
    <row r="95" spans="1:11" ht="29.25">
      <c r="A95" s="59">
        <v>5</v>
      </c>
      <c r="B95" s="60" t="s">
        <v>1156</v>
      </c>
      <c r="C95" s="61">
        <v>904</v>
      </c>
      <c r="D95" s="62">
        <v>0</v>
      </c>
      <c r="E95" s="63">
        <v>0</v>
      </c>
      <c r="F95" s="61">
        <v>0</v>
      </c>
      <c r="G95" s="65">
        <v>233224.55534</v>
      </c>
      <c r="H95" s="37"/>
      <c r="I95" s="37"/>
      <c r="J95" s="37"/>
      <c r="K95" s="37"/>
    </row>
    <row r="96" spans="1:11" ht="60">
      <c r="A96" s="52"/>
      <c r="B96" s="53" t="s">
        <v>968</v>
      </c>
      <c r="C96" s="54">
        <v>904</v>
      </c>
      <c r="D96" s="55">
        <v>104</v>
      </c>
      <c r="E96" s="56">
        <v>0</v>
      </c>
      <c r="F96" s="54">
        <v>0</v>
      </c>
      <c r="G96" s="58">
        <v>62187</v>
      </c>
      <c r="H96" s="37"/>
      <c r="I96" s="37"/>
      <c r="J96" s="37"/>
      <c r="K96" s="37"/>
    </row>
    <row r="97" spans="1:11" ht="30">
      <c r="A97" s="52"/>
      <c r="B97" s="53" t="s">
        <v>969</v>
      </c>
      <c r="C97" s="54">
        <v>904</v>
      </c>
      <c r="D97" s="55">
        <v>104</v>
      </c>
      <c r="E97" s="56">
        <v>20000</v>
      </c>
      <c r="F97" s="54">
        <v>0</v>
      </c>
      <c r="G97" s="58">
        <v>62187</v>
      </c>
      <c r="H97" s="37"/>
      <c r="I97" s="37"/>
      <c r="J97" s="37"/>
      <c r="K97" s="37"/>
    </row>
    <row r="98" spans="1:11" ht="15">
      <c r="A98" s="52"/>
      <c r="B98" s="53" t="s">
        <v>970</v>
      </c>
      <c r="C98" s="54">
        <v>904</v>
      </c>
      <c r="D98" s="55">
        <v>104</v>
      </c>
      <c r="E98" s="56">
        <v>20400</v>
      </c>
      <c r="F98" s="54">
        <v>0</v>
      </c>
      <c r="G98" s="58">
        <v>62187</v>
      </c>
      <c r="H98" s="37"/>
      <c r="I98" s="37"/>
      <c r="J98" s="37"/>
      <c r="K98" s="37"/>
    </row>
    <row r="99" spans="1:11" ht="30">
      <c r="A99" s="52"/>
      <c r="B99" s="53" t="s">
        <v>972</v>
      </c>
      <c r="C99" s="54">
        <v>904</v>
      </c>
      <c r="D99" s="55">
        <v>104</v>
      </c>
      <c r="E99" s="56">
        <v>20400</v>
      </c>
      <c r="F99" s="54">
        <v>500</v>
      </c>
      <c r="G99" s="58">
        <v>62187</v>
      </c>
      <c r="H99" s="37"/>
      <c r="I99" s="37"/>
      <c r="J99" s="37"/>
      <c r="K99" s="37"/>
    </row>
    <row r="100" spans="1:11" ht="15">
      <c r="A100" s="52"/>
      <c r="B100" s="53" t="s">
        <v>963</v>
      </c>
      <c r="C100" s="54">
        <v>904</v>
      </c>
      <c r="D100" s="55">
        <v>113</v>
      </c>
      <c r="E100" s="56">
        <v>0</v>
      </c>
      <c r="F100" s="54">
        <v>0</v>
      </c>
      <c r="G100" s="58">
        <v>131133.5335</v>
      </c>
      <c r="H100" s="37"/>
      <c r="I100" s="37"/>
      <c r="J100" s="37"/>
      <c r="K100" s="37"/>
    </row>
    <row r="101" spans="1:11" ht="45">
      <c r="A101" s="52"/>
      <c r="B101" s="53" t="s">
        <v>964</v>
      </c>
      <c r="C101" s="54">
        <v>904</v>
      </c>
      <c r="D101" s="55">
        <v>113</v>
      </c>
      <c r="E101" s="56">
        <v>920000</v>
      </c>
      <c r="F101" s="54">
        <v>0</v>
      </c>
      <c r="G101" s="58">
        <v>2047.6885</v>
      </c>
      <c r="H101" s="37"/>
      <c r="I101" s="37"/>
      <c r="J101" s="37"/>
      <c r="K101" s="37"/>
    </row>
    <row r="102" spans="1:11" ht="15">
      <c r="A102" s="52"/>
      <c r="B102" s="53" t="s">
        <v>965</v>
      </c>
      <c r="C102" s="54">
        <v>904</v>
      </c>
      <c r="D102" s="55">
        <v>113</v>
      </c>
      <c r="E102" s="56">
        <v>920300</v>
      </c>
      <c r="F102" s="54">
        <v>0</v>
      </c>
      <c r="G102" s="58">
        <v>2047.6885</v>
      </c>
      <c r="H102" s="37"/>
      <c r="I102" s="37"/>
      <c r="J102" s="37"/>
      <c r="K102" s="37"/>
    </row>
    <row r="103" spans="1:11" ht="30">
      <c r="A103" s="52"/>
      <c r="B103" s="53" t="s">
        <v>972</v>
      </c>
      <c r="C103" s="54">
        <v>904</v>
      </c>
      <c r="D103" s="55">
        <v>113</v>
      </c>
      <c r="E103" s="56">
        <v>920300</v>
      </c>
      <c r="F103" s="54">
        <v>500</v>
      </c>
      <c r="G103" s="58">
        <v>2047.6885</v>
      </c>
      <c r="H103" s="37"/>
      <c r="I103" s="37"/>
      <c r="J103" s="37"/>
      <c r="K103" s="37"/>
    </row>
    <row r="104" spans="1:11" ht="30">
      <c r="A104" s="52"/>
      <c r="B104" s="53" t="s">
        <v>912</v>
      </c>
      <c r="C104" s="54">
        <v>904</v>
      </c>
      <c r="D104" s="55">
        <v>113</v>
      </c>
      <c r="E104" s="56">
        <v>930000</v>
      </c>
      <c r="F104" s="54">
        <v>0</v>
      </c>
      <c r="G104" s="58">
        <v>93500.144</v>
      </c>
      <c r="H104" s="37"/>
      <c r="I104" s="37"/>
      <c r="J104" s="37"/>
      <c r="K104" s="37"/>
    </row>
    <row r="105" spans="1:11" ht="30">
      <c r="A105" s="52"/>
      <c r="B105" s="53" t="s">
        <v>1033</v>
      </c>
      <c r="C105" s="54">
        <v>904</v>
      </c>
      <c r="D105" s="55">
        <v>113</v>
      </c>
      <c r="E105" s="56">
        <v>939900</v>
      </c>
      <c r="F105" s="54">
        <v>0</v>
      </c>
      <c r="G105" s="58">
        <v>93500.144</v>
      </c>
      <c r="H105" s="37"/>
      <c r="I105" s="37"/>
      <c r="J105" s="37"/>
      <c r="K105" s="37"/>
    </row>
    <row r="106" spans="1:11" ht="30">
      <c r="A106" s="52"/>
      <c r="B106" s="53" t="s">
        <v>913</v>
      </c>
      <c r="C106" s="54">
        <v>904</v>
      </c>
      <c r="D106" s="55">
        <v>113</v>
      </c>
      <c r="E106" s="56">
        <v>939906</v>
      </c>
      <c r="F106" s="54">
        <v>0</v>
      </c>
      <c r="G106" s="58">
        <v>72316.925</v>
      </c>
      <c r="H106" s="37"/>
      <c r="I106" s="37"/>
      <c r="J106" s="37"/>
      <c r="K106" s="37"/>
    </row>
    <row r="107" spans="1:11" ht="30">
      <c r="A107" s="52"/>
      <c r="B107" s="53" t="s">
        <v>1034</v>
      </c>
      <c r="C107" s="54">
        <v>904</v>
      </c>
      <c r="D107" s="55">
        <v>113</v>
      </c>
      <c r="E107" s="56">
        <v>939906</v>
      </c>
      <c r="F107" s="54">
        <v>1</v>
      </c>
      <c r="G107" s="58">
        <v>72316.925</v>
      </c>
      <c r="H107" s="37"/>
      <c r="I107" s="37"/>
      <c r="J107" s="37"/>
      <c r="K107" s="37"/>
    </row>
    <row r="108" spans="1:11" ht="30">
      <c r="A108" s="52"/>
      <c r="B108" s="53" t="s">
        <v>914</v>
      </c>
      <c r="C108" s="54">
        <v>904</v>
      </c>
      <c r="D108" s="55">
        <v>113</v>
      </c>
      <c r="E108" s="56">
        <v>939915</v>
      </c>
      <c r="F108" s="54">
        <v>0</v>
      </c>
      <c r="G108" s="58">
        <v>21183.219</v>
      </c>
      <c r="H108" s="37"/>
      <c r="I108" s="37"/>
      <c r="J108" s="37"/>
      <c r="K108" s="37"/>
    </row>
    <row r="109" spans="1:11" ht="30">
      <c r="A109" s="52"/>
      <c r="B109" s="53" t="s">
        <v>1034</v>
      </c>
      <c r="C109" s="54">
        <v>904</v>
      </c>
      <c r="D109" s="55">
        <v>113</v>
      </c>
      <c r="E109" s="56">
        <v>939915</v>
      </c>
      <c r="F109" s="54">
        <v>1</v>
      </c>
      <c r="G109" s="58">
        <v>21183.219</v>
      </c>
      <c r="H109" s="37"/>
      <c r="I109" s="37"/>
      <c r="J109" s="37"/>
      <c r="K109" s="37"/>
    </row>
    <row r="110" spans="1:11" ht="30">
      <c r="A110" s="52"/>
      <c r="B110" s="53" t="s">
        <v>915</v>
      </c>
      <c r="C110" s="54">
        <v>904</v>
      </c>
      <c r="D110" s="55">
        <v>113</v>
      </c>
      <c r="E110" s="56">
        <v>4400000</v>
      </c>
      <c r="F110" s="54">
        <v>0</v>
      </c>
      <c r="G110" s="58">
        <v>7655.701</v>
      </c>
      <c r="H110" s="37"/>
      <c r="I110" s="37"/>
      <c r="J110" s="37"/>
      <c r="K110" s="37"/>
    </row>
    <row r="111" spans="1:11" ht="30">
      <c r="A111" s="52"/>
      <c r="B111" s="53" t="s">
        <v>1033</v>
      </c>
      <c r="C111" s="54">
        <v>904</v>
      </c>
      <c r="D111" s="55">
        <v>113</v>
      </c>
      <c r="E111" s="56">
        <v>4409900</v>
      </c>
      <c r="F111" s="54">
        <v>0</v>
      </c>
      <c r="G111" s="58">
        <v>7655.701</v>
      </c>
      <c r="H111" s="37"/>
      <c r="I111" s="37"/>
      <c r="J111" s="37"/>
      <c r="K111" s="37"/>
    </row>
    <row r="112" spans="1:11" ht="30">
      <c r="A112" s="52"/>
      <c r="B112" s="53" t="s">
        <v>916</v>
      </c>
      <c r="C112" s="54">
        <v>904</v>
      </c>
      <c r="D112" s="55">
        <v>113</v>
      </c>
      <c r="E112" s="56">
        <v>4409918</v>
      </c>
      <c r="F112" s="54">
        <v>0</v>
      </c>
      <c r="G112" s="58">
        <v>7655.701</v>
      </c>
      <c r="H112" s="37"/>
      <c r="I112" s="37"/>
      <c r="J112" s="37"/>
      <c r="K112" s="37"/>
    </row>
    <row r="113" spans="1:11" ht="30">
      <c r="A113" s="52"/>
      <c r="B113" s="53" t="s">
        <v>1034</v>
      </c>
      <c r="C113" s="54">
        <v>904</v>
      </c>
      <c r="D113" s="55">
        <v>113</v>
      </c>
      <c r="E113" s="56">
        <v>4409918</v>
      </c>
      <c r="F113" s="54">
        <v>1</v>
      </c>
      <c r="G113" s="58">
        <v>7655.701</v>
      </c>
      <c r="H113" s="37"/>
      <c r="I113" s="37"/>
      <c r="J113" s="37"/>
      <c r="K113" s="37"/>
    </row>
    <row r="114" spans="1:11" ht="30">
      <c r="A114" s="52"/>
      <c r="B114" s="53" t="s">
        <v>911</v>
      </c>
      <c r="C114" s="54">
        <v>904</v>
      </c>
      <c r="D114" s="55">
        <v>113</v>
      </c>
      <c r="E114" s="56">
        <v>7950000</v>
      </c>
      <c r="F114" s="54">
        <v>0</v>
      </c>
      <c r="G114" s="58">
        <v>27930</v>
      </c>
      <c r="H114" s="37"/>
      <c r="I114" s="37"/>
      <c r="J114" s="37"/>
      <c r="K114" s="37"/>
    </row>
    <row r="115" spans="1:11" ht="30">
      <c r="A115" s="52"/>
      <c r="B115" s="53" t="s">
        <v>911</v>
      </c>
      <c r="C115" s="54">
        <v>904</v>
      </c>
      <c r="D115" s="55">
        <v>113</v>
      </c>
      <c r="E115" s="56">
        <v>7950000</v>
      </c>
      <c r="F115" s="54">
        <v>0</v>
      </c>
      <c r="G115" s="58">
        <v>27930</v>
      </c>
      <c r="H115" s="37"/>
      <c r="I115" s="37"/>
      <c r="J115" s="37"/>
      <c r="K115" s="37"/>
    </row>
    <row r="116" spans="1:11" ht="75">
      <c r="A116" s="52"/>
      <c r="B116" s="53" t="s">
        <v>1155</v>
      </c>
      <c r="C116" s="54">
        <v>904</v>
      </c>
      <c r="D116" s="55">
        <v>113</v>
      </c>
      <c r="E116" s="56">
        <v>7950035</v>
      </c>
      <c r="F116" s="54">
        <v>0</v>
      </c>
      <c r="G116" s="58">
        <v>15850</v>
      </c>
      <c r="H116" s="37"/>
      <c r="I116" s="37"/>
      <c r="J116" s="37"/>
      <c r="K116" s="37"/>
    </row>
    <row r="117" spans="1:11" ht="30">
      <c r="A117" s="52"/>
      <c r="B117" s="53" t="s">
        <v>1034</v>
      </c>
      <c r="C117" s="54">
        <v>904</v>
      </c>
      <c r="D117" s="55">
        <v>113</v>
      </c>
      <c r="E117" s="56">
        <v>7950035</v>
      </c>
      <c r="F117" s="54">
        <v>1</v>
      </c>
      <c r="G117" s="58">
        <v>13309.651</v>
      </c>
      <c r="H117" s="37"/>
      <c r="I117" s="37"/>
      <c r="J117" s="37"/>
      <c r="K117" s="37"/>
    </row>
    <row r="118" spans="1:11" ht="30">
      <c r="A118" s="52"/>
      <c r="B118" s="53" t="s">
        <v>972</v>
      </c>
      <c r="C118" s="54">
        <v>904</v>
      </c>
      <c r="D118" s="55">
        <v>113</v>
      </c>
      <c r="E118" s="56">
        <v>7950035</v>
      </c>
      <c r="F118" s="54">
        <v>500</v>
      </c>
      <c r="G118" s="58">
        <v>2540.349</v>
      </c>
      <c r="H118" s="37"/>
      <c r="I118" s="37"/>
      <c r="J118" s="37"/>
      <c r="K118" s="37"/>
    </row>
    <row r="119" spans="1:11" ht="90">
      <c r="A119" s="52"/>
      <c r="B119" s="53" t="s">
        <v>1158</v>
      </c>
      <c r="C119" s="54">
        <v>904</v>
      </c>
      <c r="D119" s="55">
        <v>113</v>
      </c>
      <c r="E119" s="56">
        <v>7950040</v>
      </c>
      <c r="F119" s="54">
        <v>0</v>
      </c>
      <c r="G119" s="58">
        <v>11940</v>
      </c>
      <c r="H119" s="37"/>
      <c r="I119" s="37"/>
      <c r="J119" s="37"/>
      <c r="K119" s="37"/>
    </row>
    <row r="120" spans="1:11" ht="30">
      <c r="A120" s="52"/>
      <c r="B120" s="53" t="s">
        <v>972</v>
      </c>
      <c r="C120" s="54">
        <v>904</v>
      </c>
      <c r="D120" s="55">
        <v>113</v>
      </c>
      <c r="E120" s="56">
        <v>7950040</v>
      </c>
      <c r="F120" s="54">
        <v>500</v>
      </c>
      <c r="G120" s="58">
        <v>11940</v>
      </c>
      <c r="H120" s="37"/>
      <c r="I120" s="37"/>
      <c r="J120" s="37"/>
      <c r="K120" s="37"/>
    </row>
    <row r="121" spans="1:11" ht="77.25" customHeight="1">
      <c r="A121" s="52"/>
      <c r="B121" s="53" t="s">
        <v>917</v>
      </c>
      <c r="C121" s="54">
        <v>904</v>
      </c>
      <c r="D121" s="55">
        <v>113</v>
      </c>
      <c r="E121" s="56">
        <v>7950047</v>
      </c>
      <c r="F121" s="54">
        <v>0</v>
      </c>
      <c r="G121" s="58">
        <v>140</v>
      </c>
      <c r="H121" s="37"/>
      <c r="I121" s="37"/>
      <c r="J121" s="37"/>
      <c r="K121" s="37"/>
    </row>
    <row r="122" spans="1:11" ht="30">
      <c r="A122" s="52"/>
      <c r="B122" s="53" t="s">
        <v>972</v>
      </c>
      <c r="C122" s="54">
        <v>904</v>
      </c>
      <c r="D122" s="55">
        <v>113</v>
      </c>
      <c r="E122" s="56">
        <v>7950047</v>
      </c>
      <c r="F122" s="54">
        <v>500</v>
      </c>
      <c r="G122" s="58">
        <v>140</v>
      </c>
      <c r="H122" s="37"/>
      <c r="I122" s="37"/>
      <c r="J122" s="37"/>
      <c r="K122" s="37"/>
    </row>
    <row r="123" spans="1:11" ht="15">
      <c r="A123" s="52"/>
      <c r="B123" s="53" t="s">
        <v>1048</v>
      </c>
      <c r="C123" s="54">
        <v>904</v>
      </c>
      <c r="D123" s="55">
        <v>709</v>
      </c>
      <c r="E123" s="56">
        <v>0</v>
      </c>
      <c r="F123" s="54">
        <v>0</v>
      </c>
      <c r="G123" s="58">
        <v>24474.02184</v>
      </c>
      <c r="H123" s="37"/>
      <c r="I123" s="37"/>
      <c r="J123" s="37"/>
      <c r="K123" s="37"/>
    </row>
    <row r="124" spans="1:11" ht="15">
      <c r="A124" s="52"/>
      <c r="B124" s="53" t="s">
        <v>1039</v>
      </c>
      <c r="C124" s="54">
        <v>904</v>
      </c>
      <c r="D124" s="55">
        <v>709</v>
      </c>
      <c r="E124" s="56">
        <v>4360000</v>
      </c>
      <c r="F124" s="54">
        <v>0</v>
      </c>
      <c r="G124" s="58">
        <v>17108.02184</v>
      </c>
      <c r="H124" s="37"/>
      <c r="I124" s="37"/>
      <c r="J124" s="37"/>
      <c r="K124" s="37"/>
    </row>
    <row r="125" spans="1:11" ht="30">
      <c r="A125" s="52"/>
      <c r="B125" s="53" t="s">
        <v>918</v>
      </c>
      <c r="C125" s="54">
        <v>904</v>
      </c>
      <c r="D125" s="55">
        <v>709</v>
      </c>
      <c r="E125" s="56">
        <v>4361000</v>
      </c>
      <c r="F125" s="54">
        <v>0</v>
      </c>
      <c r="G125" s="58">
        <v>17108.02184</v>
      </c>
      <c r="H125" s="37"/>
      <c r="I125" s="37"/>
      <c r="J125" s="37"/>
      <c r="K125" s="37"/>
    </row>
    <row r="126" spans="1:11" ht="45">
      <c r="A126" s="52"/>
      <c r="B126" s="53" t="s">
        <v>919</v>
      </c>
      <c r="C126" s="54">
        <v>904</v>
      </c>
      <c r="D126" s="55">
        <v>709</v>
      </c>
      <c r="E126" s="56">
        <v>4361002</v>
      </c>
      <c r="F126" s="54">
        <v>0</v>
      </c>
      <c r="G126" s="58">
        <v>17108.02184</v>
      </c>
      <c r="H126" s="37"/>
      <c r="I126" s="37"/>
      <c r="J126" s="37"/>
      <c r="K126" s="37"/>
    </row>
    <row r="127" spans="1:11" ht="15">
      <c r="A127" s="52"/>
      <c r="B127" s="53" t="s">
        <v>966</v>
      </c>
      <c r="C127" s="54">
        <v>904</v>
      </c>
      <c r="D127" s="55">
        <v>709</v>
      </c>
      <c r="E127" s="56">
        <v>4361002</v>
      </c>
      <c r="F127" s="54">
        <v>18</v>
      </c>
      <c r="G127" s="58">
        <v>17108.02184</v>
      </c>
      <c r="H127" s="37"/>
      <c r="I127" s="37"/>
      <c r="J127" s="37"/>
      <c r="K127" s="37"/>
    </row>
    <row r="128" spans="1:11" ht="30">
      <c r="A128" s="52"/>
      <c r="B128" s="53" t="s">
        <v>911</v>
      </c>
      <c r="C128" s="54">
        <v>904</v>
      </c>
      <c r="D128" s="55">
        <v>709</v>
      </c>
      <c r="E128" s="56">
        <v>7950000</v>
      </c>
      <c r="F128" s="54">
        <v>0</v>
      </c>
      <c r="G128" s="58">
        <v>7366</v>
      </c>
      <c r="H128" s="37"/>
      <c r="I128" s="37"/>
      <c r="J128" s="37"/>
      <c r="K128" s="37"/>
    </row>
    <row r="129" spans="1:11" ht="30">
      <c r="A129" s="52"/>
      <c r="B129" s="53" t="s">
        <v>911</v>
      </c>
      <c r="C129" s="54">
        <v>904</v>
      </c>
      <c r="D129" s="55">
        <v>709</v>
      </c>
      <c r="E129" s="56">
        <v>7950000</v>
      </c>
      <c r="F129" s="54">
        <v>0</v>
      </c>
      <c r="G129" s="58">
        <v>7366</v>
      </c>
      <c r="H129" s="37"/>
      <c r="I129" s="37"/>
      <c r="J129" s="37"/>
      <c r="K129" s="37"/>
    </row>
    <row r="130" spans="1:11" ht="75">
      <c r="A130" s="52"/>
      <c r="B130" s="53" t="s">
        <v>1155</v>
      </c>
      <c r="C130" s="54">
        <v>904</v>
      </c>
      <c r="D130" s="55">
        <v>709</v>
      </c>
      <c r="E130" s="56">
        <v>7950035</v>
      </c>
      <c r="F130" s="54">
        <v>0</v>
      </c>
      <c r="G130" s="58">
        <v>7366</v>
      </c>
      <c r="H130" s="37"/>
      <c r="I130" s="37"/>
      <c r="J130" s="37"/>
      <c r="K130" s="37"/>
    </row>
    <row r="131" spans="1:11" ht="30">
      <c r="A131" s="52"/>
      <c r="B131" s="53" t="s">
        <v>972</v>
      </c>
      <c r="C131" s="54">
        <v>904</v>
      </c>
      <c r="D131" s="55">
        <v>709</v>
      </c>
      <c r="E131" s="56">
        <v>7950035</v>
      </c>
      <c r="F131" s="54">
        <v>500</v>
      </c>
      <c r="G131" s="58">
        <v>7366</v>
      </c>
      <c r="H131" s="37"/>
      <c r="I131" s="37"/>
      <c r="J131" s="37"/>
      <c r="K131" s="37"/>
    </row>
    <row r="132" spans="1:11" ht="30">
      <c r="A132" s="52"/>
      <c r="B132" s="53" t="s">
        <v>870</v>
      </c>
      <c r="C132" s="54">
        <v>904</v>
      </c>
      <c r="D132" s="55">
        <v>804</v>
      </c>
      <c r="E132" s="56">
        <v>0</v>
      </c>
      <c r="F132" s="54">
        <v>0</v>
      </c>
      <c r="G132" s="58">
        <v>3629</v>
      </c>
      <c r="H132" s="37"/>
      <c r="I132" s="37"/>
      <c r="J132" s="37"/>
      <c r="K132" s="37"/>
    </row>
    <row r="133" spans="1:11" ht="30">
      <c r="A133" s="52"/>
      <c r="B133" s="53" t="s">
        <v>911</v>
      </c>
      <c r="C133" s="54">
        <v>904</v>
      </c>
      <c r="D133" s="55">
        <v>804</v>
      </c>
      <c r="E133" s="56">
        <v>7950000</v>
      </c>
      <c r="F133" s="54">
        <v>0</v>
      </c>
      <c r="G133" s="58">
        <v>3629</v>
      </c>
      <c r="H133" s="37"/>
      <c r="I133" s="37"/>
      <c r="J133" s="37"/>
      <c r="K133" s="37"/>
    </row>
    <row r="134" spans="1:11" ht="30">
      <c r="A134" s="52"/>
      <c r="B134" s="53" t="s">
        <v>911</v>
      </c>
      <c r="C134" s="54">
        <v>904</v>
      </c>
      <c r="D134" s="55">
        <v>804</v>
      </c>
      <c r="E134" s="56">
        <v>7950000</v>
      </c>
      <c r="F134" s="54">
        <v>0</v>
      </c>
      <c r="G134" s="58">
        <v>3629</v>
      </c>
      <c r="H134" s="37"/>
      <c r="I134" s="37"/>
      <c r="J134" s="37"/>
      <c r="K134" s="37"/>
    </row>
    <row r="135" spans="1:11" ht="75">
      <c r="A135" s="52"/>
      <c r="B135" s="53" t="s">
        <v>1155</v>
      </c>
      <c r="C135" s="54">
        <v>904</v>
      </c>
      <c r="D135" s="55">
        <v>804</v>
      </c>
      <c r="E135" s="56">
        <v>7950035</v>
      </c>
      <c r="F135" s="54">
        <v>0</v>
      </c>
      <c r="G135" s="58">
        <v>3629</v>
      </c>
      <c r="H135" s="37"/>
      <c r="I135" s="37"/>
      <c r="J135" s="37"/>
      <c r="K135" s="37"/>
    </row>
    <row r="136" spans="1:11" ht="30">
      <c r="A136" s="52"/>
      <c r="B136" s="53" t="s">
        <v>972</v>
      </c>
      <c r="C136" s="54">
        <v>904</v>
      </c>
      <c r="D136" s="55">
        <v>804</v>
      </c>
      <c r="E136" s="56">
        <v>7950035</v>
      </c>
      <c r="F136" s="54">
        <v>500</v>
      </c>
      <c r="G136" s="58">
        <v>3629</v>
      </c>
      <c r="H136" s="37"/>
      <c r="I136" s="37"/>
      <c r="J136" s="37"/>
      <c r="K136" s="37"/>
    </row>
    <row r="137" spans="1:11" ht="15">
      <c r="A137" s="52"/>
      <c r="B137" s="53" t="s">
        <v>1061</v>
      </c>
      <c r="C137" s="54">
        <v>904</v>
      </c>
      <c r="D137" s="55">
        <v>909</v>
      </c>
      <c r="E137" s="56">
        <v>0</v>
      </c>
      <c r="F137" s="54">
        <v>0</v>
      </c>
      <c r="G137" s="58">
        <v>8729</v>
      </c>
      <c r="H137" s="37"/>
      <c r="I137" s="37"/>
      <c r="J137" s="37"/>
      <c r="K137" s="37"/>
    </row>
    <row r="138" spans="1:11" ht="30">
      <c r="A138" s="52"/>
      <c r="B138" s="53" t="s">
        <v>911</v>
      </c>
      <c r="C138" s="54">
        <v>904</v>
      </c>
      <c r="D138" s="55">
        <v>909</v>
      </c>
      <c r="E138" s="56">
        <v>7950000</v>
      </c>
      <c r="F138" s="54">
        <v>0</v>
      </c>
      <c r="G138" s="58">
        <v>8729</v>
      </c>
      <c r="H138" s="37"/>
      <c r="I138" s="37"/>
      <c r="J138" s="37"/>
      <c r="K138" s="37"/>
    </row>
    <row r="139" spans="1:11" ht="30">
      <c r="A139" s="52"/>
      <c r="B139" s="53" t="s">
        <v>911</v>
      </c>
      <c r="C139" s="54">
        <v>904</v>
      </c>
      <c r="D139" s="55">
        <v>909</v>
      </c>
      <c r="E139" s="56">
        <v>7950000</v>
      </c>
      <c r="F139" s="54">
        <v>0</v>
      </c>
      <c r="G139" s="58">
        <v>8729</v>
      </c>
      <c r="H139" s="37"/>
      <c r="I139" s="37"/>
      <c r="J139" s="37"/>
      <c r="K139" s="37"/>
    </row>
    <row r="140" spans="1:11" ht="75">
      <c r="A140" s="52"/>
      <c r="B140" s="53" t="s">
        <v>1155</v>
      </c>
      <c r="C140" s="54">
        <v>904</v>
      </c>
      <c r="D140" s="55">
        <v>909</v>
      </c>
      <c r="E140" s="56">
        <v>7950035</v>
      </c>
      <c r="F140" s="54">
        <v>0</v>
      </c>
      <c r="G140" s="58">
        <v>8729</v>
      </c>
      <c r="H140" s="37"/>
      <c r="I140" s="37"/>
      <c r="J140" s="37"/>
      <c r="K140" s="37"/>
    </row>
    <row r="141" spans="1:11" ht="30">
      <c r="A141" s="52"/>
      <c r="B141" s="53" t="s">
        <v>972</v>
      </c>
      <c r="C141" s="54">
        <v>904</v>
      </c>
      <c r="D141" s="55">
        <v>909</v>
      </c>
      <c r="E141" s="56">
        <v>7950035</v>
      </c>
      <c r="F141" s="54">
        <v>500</v>
      </c>
      <c r="G141" s="58">
        <v>8729</v>
      </c>
      <c r="H141" s="37"/>
      <c r="I141" s="37"/>
      <c r="J141" s="37"/>
      <c r="K141" s="37"/>
    </row>
    <row r="142" spans="1:11" ht="15">
      <c r="A142" s="52"/>
      <c r="B142" s="53" t="s">
        <v>876</v>
      </c>
      <c r="C142" s="54">
        <v>904</v>
      </c>
      <c r="D142" s="55">
        <v>1006</v>
      </c>
      <c r="E142" s="56">
        <v>0</v>
      </c>
      <c r="F142" s="54">
        <v>0</v>
      </c>
      <c r="G142" s="58">
        <v>3072</v>
      </c>
      <c r="H142" s="37"/>
      <c r="I142" s="37"/>
      <c r="J142" s="37"/>
      <c r="K142" s="37"/>
    </row>
    <row r="143" spans="1:11" ht="30">
      <c r="A143" s="52"/>
      <c r="B143" s="53" t="s">
        <v>911</v>
      </c>
      <c r="C143" s="54">
        <v>904</v>
      </c>
      <c r="D143" s="55">
        <v>1006</v>
      </c>
      <c r="E143" s="56">
        <v>7950000</v>
      </c>
      <c r="F143" s="54">
        <v>0</v>
      </c>
      <c r="G143" s="58">
        <v>3072</v>
      </c>
      <c r="H143" s="37"/>
      <c r="I143" s="37"/>
      <c r="J143" s="37"/>
      <c r="K143" s="37"/>
    </row>
    <row r="144" spans="1:11" ht="30">
      <c r="A144" s="52"/>
      <c r="B144" s="53" t="s">
        <v>911</v>
      </c>
      <c r="C144" s="54">
        <v>904</v>
      </c>
      <c r="D144" s="55">
        <v>1006</v>
      </c>
      <c r="E144" s="56">
        <v>7950000</v>
      </c>
      <c r="F144" s="54">
        <v>0</v>
      </c>
      <c r="G144" s="58">
        <v>3072</v>
      </c>
      <c r="H144" s="37"/>
      <c r="I144" s="37"/>
      <c r="J144" s="37"/>
      <c r="K144" s="37"/>
    </row>
    <row r="145" spans="1:11" ht="75">
      <c r="A145" s="52"/>
      <c r="B145" s="53" t="s">
        <v>1155</v>
      </c>
      <c r="C145" s="54">
        <v>904</v>
      </c>
      <c r="D145" s="55">
        <v>1006</v>
      </c>
      <c r="E145" s="56">
        <v>7950035</v>
      </c>
      <c r="F145" s="54">
        <v>0</v>
      </c>
      <c r="G145" s="58">
        <v>3072</v>
      </c>
      <c r="H145" s="37"/>
      <c r="I145" s="37"/>
      <c r="J145" s="37"/>
      <c r="K145" s="37"/>
    </row>
    <row r="146" spans="1:11" ht="30">
      <c r="A146" s="52"/>
      <c r="B146" s="53" t="s">
        <v>972</v>
      </c>
      <c r="C146" s="54">
        <v>904</v>
      </c>
      <c r="D146" s="55">
        <v>1006</v>
      </c>
      <c r="E146" s="56">
        <v>7950035</v>
      </c>
      <c r="F146" s="54">
        <v>500</v>
      </c>
      <c r="G146" s="58">
        <v>3072</v>
      </c>
      <c r="H146" s="37"/>
      <c r="I146" s="37"/>
      <c r="J146" s="37"/>
      <c r="K146" s="37"/>
    </row>
    <row r="147" spans="1:11" ht="43.5">
      <c r="A147" s="59">
        <v>6</v>
      </c>
      <c r="B147" s="60" t="s">
        <v>974</v>
      </c>
      <c r="C147" s="61">
        <v>905</v>
      </c>
      <c r="D147" s="62">
        <v>0</v>
      </c>
      <c r="E147" s="63">
        <v>0</v>
      </c>
      <c r="F147" s="61">
        <v>0</v>
      </c>
      <c r="G147" s="65">
        <v>5312662.049029999</v>
      </c>
      <c r="H147" s="37"/>
      <c r="I147" s="37"/>
      <c r="J147" s="37"/>
      <c r="K147" s="37"/>
    </row>
    <row r="148" spans="1:11" ht="60">
      <c r="A148" s="52"/>
      <c r="B148" s="53" t="s">
        <v>968</v>
      </c>
      <c r="C148" s="54">
        <v>905</v>
      </c>
      <c r="D148" s="55">
        <v>104</v>
      </c>
      <c r="E148" s="56">
        <v>0</v>
      </c>
      <c r="F148" s="54">
        <v>0</v>
      </c>
      <c r="G148" s="58">
        <v>82627.33765</v>
      </c>
      <c r="H148" s="37"/>
      <c r="I148" s="37"/>
      <c r="J148" s="37"/>
      <c r="K148" s="37"/>
    </row>
    <row r="149" spans="1:11" ht="30">
      <c r="A149" s="52"/>
      <c r="B149" s="53" t="s">
        <v>969</v>
      </c>
      <c r="C149" s="54">
        <v>905</v>
      </c>
      <c r="D149" s="55">
        <v>104</v>
      </c>
      <c r="E149" s="56">
        <v>20000</v>
      </c>
      <c r="F149" s="54">
        <v>0</v>
      </c>
      <c r="G149" s="58">
        <v>82627.33765</v>
      </c>
      <c r="H149" s="37"/>
      <c r="I149" s="37"/>
      <c r="J149" s="37"/>
      <c r="K149" s="37"/>
    </row>
    <row r="150" spans="1:11" ht="15">
      <c r="A150" s="52"/>
      <c r="B150" s="53" t="s">
        <v>970</v>
      </c>
      <c r="C150" s="54">
        <v>905</v>
      </c>
      <c r="D150" s="55">
        <v>104</v>
      </c>
      <c r="E150" s="56">
        <v>20400</v>
      </c>
      <c r="F150" s="54">
        <v>0</v>
      </c>
      <c r="G150" s="58">
        <v>82627.33765</v>
      </c>
      <c r="H150" s="37"/>
      <c r="I150" s="37"/>
      <c r="J150" s="37"/>
      <c r="K150" s="37"/>
    </row>
    <row r="151" spans="1:11" ht="30">
      <c r="A151" s="52"/>
      <c r="B151" s="53" t="s">
        <v>972</v>
      </c>
      <c r="C151" s="54">
        <v>905</v>
      </c>
      <c r="D151" s="55">
        <v>104</v>
      </c>
      <c r="E151" s="56">
        <v>20400</v>
      </c>
      <c r="F151" s="54">
        <v>500</v>
      </c>
      <c r="G151" s="58">
        <v>55011</v>
      </c>
      <c r="H151" s="37"/>
      <c r="I151" s="37"/>
      <c r="J151" s="37"/>
      <c r="K151" s="37"/>
    </row>
    <row r="152" spans="1:11" ht="60">
      <c r="A152" s="52"/>
      <c r="B152" s="53" t="s">
        <v>975</v>
      </c>
      <c r="C152" s="54">
        <v>905</v>
      </c>
      <c r="D152" s="55">
        <v>104</v>
      </c>
      <c r="E152" s="56">
        <v>20409</v>
      </c>
      <c r="F152" s="54">
        <v>0</v>
      </c>
      <c r="G152" s="58">
        <v>5248</v>
      </c>
      <c r="H152" s="37"/>
      <c r="I152" s="37"/>
      <c r="J152" s="37"/>
      <c r="K152" s="37"/>
    </row>
    <row r="153" spans="1:11" ht="30">
      <c r="A153" s="52"/>
      <c r="B153" s="53" t="s">
        <v>972</v>
      </c>
      <c r="C153" s="54">
        <v>905</v>
      </c>
      <c r="D153" s="55">
        <v>104</v>
      </c>
      <c r="E153" s="56">
        <v>20409</v>
      </c>
      <c r="F153" s="54">
        <v>500</v>
      </c>
      <c r="G153" s="58">
        <v>5248</v>
      </c>
      <c r="H153" s="37"/>
      <c r="I153" s="37"/>
      <c r="J153" s="37"/>
      <c r="K153" s="37"/>
    </row>
    <row r="154" spans="1:11" ht="60">
      <c r="A154" s="52"/>
      <c r="B154" s="53" t="s">
        <v>1028</v>
      </c>
      <c r="C154" s="54">
        <v>905</v>
      </c>
      <c r="D154" s="55">
        <v>104</v>
      </c>
      <c r="E154" s="56">
        <v>20412</v>
      </c>
      <c r="F154" s="54">
        <v>0</v>
      </c>
      <c r="G154" s="58">
        <v>9068</v>
      </c>
      <c r="H154" s="37"/>
      <c r="I154" s="37"/>
      <c r="J154" s="37"/>
      <c r="K154" s="37"/>
    </row>
    <row r="155" spans="1:11" ht="30">
      <c r="A155" s="52"/>
      <c r="B155" s="53" t="s">
        <v>972</v>
      </c>
      <c r="C155" s="54">
        <v>905</v>
      </c>
      <c r="D155" s="55">
        <v>104</v>
      </c>
      <c r="E155" s="56">
        <v>20412</v>
      </c>
      <c r="F155" s="54">
        <v>500</v>
      </c>
      <c r="G155" s="58">
        <v>9068</v>
      </c>
      <c r="H155" s="37"/>
      <c r="I155" s="37"/>
      <c r="J155" s="37"/>
      <c r="K155" s="37"/>
    </row>
    <row r="156" spans="1:11" ht="60">
      <c r="A156" s="52"/>
      <c r="B156" s="53" t="s">
        <v>1029</v>
      </c>
      <c r="C156" s="54">
        <v>905</v>
      </c>
      <c r="D156" s="55">
        <v>104</v>
      </c>
      <c r="E156" s="56">
        <v>20419</v>
      </c>
      <c r="F156" s="54">
        <v>0</v>
      </c>
      <c r="G156" s="58">
        <v>11050.33765</v>
      </c>
      <c r="H156" s="37"/>
      <c r="I156" s="37"/>
      <c r="J156" s="37"/>
      <c r="K156" s="37"/>
    </row>
    <row r="157" spans="1:11" ht="30">
      <c r="A157" s="52"/>
      <c r="B157" s="53" t="s">
        <v>972</v>
      </c>
      <c r="C157" s="54">
        <v>905</v>
      </c>
      <c r="D157" s="55">
        <v>104</v>
      </c>
      <c r="E157" s="56">
        <v>20419</v>
      </c>
      <c r="F157" s="54">
        <v>500</v>
      </c>
      <c r="G157" s="58">
        <v>11050.33765</v>
      </c>
      <c r="H157" s="37"/>
      <c r="I157" s="37"/>
      <c r="J157" s="37"/>
      <c r="K157" s="37"/>
    </row>
    <row r="158" spans="1:11" ht="60">
      <c r="A158" s="52"/>
      <c r="B158" s="53" t="s">
        <v>1030</v>
      </c>
      <c r="C158" s="54">
        <v>905</v>
      </c>
      <c r="D158" s="55">
        <v>104</v>
      </c>
      <c r="E158" s="56">
        <v>20424</v>
      </c>
      <c r="F158" s="54">
        <v>0</v>
      </c>
      <c r="G158" s="58">
        <v>2250</v>
      </c>
      <c r="H158" s="37"/>
      <c r="I158" s="37"/>
      <c r="J158" s="37"/>
      <c r="K158" s="37"/>
    </row>
    <row r="159" spans="1:11" ht="30">
      <c r="A159" s="52"/>
      <c r="B159" s="53" t="s">
        <v>972</v>
      </c>
      <c r="C159" s="54">
        <v>905</v>
      </c>
      <c r="D159" s="55">
        <v>104</v>
      </c>
      <c r="E159" s="56">
        <v>20424</v>
      </c>
      <c r="F159" s="54">
        <v>500</v>
      </c>
      <c r="G159" s="58">
        <v>2250</v>
      </c>
      <c r="H159" s="37"/>
      <c r="I159" s="37"/>
      <c r="J159" s="37"/>
      <c r="K159" s="37"/>
    </row>
    <row r="160" spans="1:11" ht="15">
      <c r="A160" s="52"/>
      <c r="B160" s="53" t="s">
        <v>963</v>
      </c>
      <c r="C160" s="54">
        <v>905</v>
      </c>
      <c r="D160" s="55">
        <v>113</v>
      </c>
      <c r="E160" s="56">
        <v>0</v>
      </c>
      <c r="F160" s="54">
        <v>0</v>
      </c>
      <c r="G160" s="58">
        <v>7462</v>
      </c>
      <c r="H160" s="37"/>
      <c r="I160" s="37"/>
      <c r="J160" s="37"/>
      <c r="K160" s="37"/>
    </row>
    <row r="161" spans="1:11" ht="30">
      <c r="A161" s="52"/>
      <c r="B161" s="53" t="s">
        <v>912</v>
      </c>
      <c r="C161" s="54">
        <v>905</v>
      </c>
      <c r="D161" s="55">
        <v>113</v>
      </c>
      <c r="E161" s="56">
        <v>930000</v>
      </c>
      <c r="F161" s="54">
        <v>0</v>
      </c>
      <c r="G161" s="58">
        <v>7462</v>
      </c>
      <c r="H161" s="37"/>
      <c r="I161" s="37"/>
      <c r="J161" s="37"/>
      <c r="K161" s="37"/>
    </row>
    <row r="162" spans="1:11" ht="30">
      <c r="A162" s="52"/>
      <c r="B162" s="53" t="s">
        <v>1033</v>
      </c>
      <c r="C162" s="54">
        <v>905</v>
      </c>
      <c r="D162" s="55">
        <v>113</v>
      </c>
      <c r="E162" s="56">
        <v>939900</v>
      </c>
      <c r="F162" s="54">
        <v>0</v>
      </c>
      <c r="G162" s="58">
        <v>7462</v>
      </c>
      <c r="H162" s="37"/>
      <c r="I162" s="37"/>
      <c r="J162" s="37"/>
      <c r="K162" s="37"/>
    </row>
    <row r="163" spans="1:11" ht="30">
      <c r="A163" s="52"/>
      <c r="B163" s="53" t="s">
        <v>920</v>
      </c>
      <c r="C163" s="54">
        <v>905</v>
      </c>
      <c r="D163" s="55">
        <v>113</v>
      </c>
      <c r="E163" s="56">
        <v>939905</v>
      </c>
      <c r="F163" s="54">
        <v>0</v>
      </c>
      <c r="G163" s="58">
        <v>7458.679</v>
      </c>
      <c r="H163" s="37"/>
      <c r="I163" s="37"/>
      <c r="J163" s="37"/>
      <c r="K163" s="37"/>
    </row>
    <row r="164" spans="1:11" ht="30">
      <c r="A164" s="52"/>
      <c r="B164" s="53" t="s">
        <v>972</v>
      </c>
      <c r="C164" s="54">
        <v>905</v>
      </c>
      <c r="D164" s="55">
        <v>113</v>
      </c>
      <c r="E164" s="56">
        <v>939905</v>
      </c>
      <c r="F164" s="54">
        <v>500</v>
      </c>
      <c r="G164" s="58">
        <v>7458.679</v>
      </c>
      <c r="H164" s="37"/>
      <c r="I164" s="37"/>
      <c r="J164" s="37"/>
      <c r="K164" s="37"/>
    </row>
    <row r="165" spans="1:11" ht="30">
      <c r="A165" s="52"/>
      <c r="B165" s="53" t="s">
        <v>920</v>
      </c>
      <c r="C165" s="54">
        <v>905</v>
      </c>
      <c r="D165" s="55">
        <v>113</v>
      </c>
      <c r="E165" s="56">
        <v>939913</v>
      </c>
      <c r="F165" s="54">
        <v>0</v>
      </c>
      <c r="G165" s="58">
        <v>3.321</v>
      </c>
      <c r="H165" s="37"/>
      <c r="I165" s="37"/>
      <c r="J165" s="37"/>
      <c r="K165" s="37"/>
    </row>
    <row r="166" spans="1:11" ht="30">
      <c r="A166" s="52"/>
      <c r="B166" s="53" t="s">
        <v>972</v>
      </c>
      <c r="C166" s="54">
        <v>905</v>
      </c>
      <c r="D166" s="55">
        <v>113</v>
      </c>
      <c r="E166" s="56">
        <v>939913</v>
      </c>
      <c r="F166" s="54">
        <v>500</v>
      </c>
      <c r="G166" s="58">
        <v>3.321</v>
      </c>
      <c r="H166" s="37"/>
      <c r="I166" s="37"/>
      <c r="J166" s="37"/>
      <c r="K166" s="37"/>
    </row>
    <row r="167" spans="1:11" ht="45">
      <c r="A167" s="52"/>
      <c r="B167" s="53" t="s">
        <v>863</v>
      </c>
      <c r="C167" s="54">
        <v>905</v>
      </c>
      <c r="D167" s="55">
        <v>314</v>
      </c>
      <c r="E167" s="56">
        <v>0</v>
      </c>
      <c r="F167" s="54">
        <v>0</v>
      </c>
      <c r="G167" s="58">
        <v>1935</v>
      </c>
      <c r="H167" s="37"/>
      <c r="I167" s="37"/>
      <c r="J167" s="37"/>
      <c r="K167" s="37"/>
    </row>
    <row r="168" spans="1:11" ht="30">
      <c r="A168" s="52"/>
      <c r="B168" s="53" t="s">
        <v>911</v>
      </c>
      <c r="C168" s="54">
        <v>905</v>
      </c>
      <c r="D168" s="55">
        <v>314</v>
      </c>
      <c r="E168" s="56">
        <v>7950000</v>
      </c>
      <c r="F168" s="54">
        <v>0</v>
      </c>
      <c r="G168" s="58">
        <v>1935</v>
      </c>
      <c r="H168" s="37"/>
      <c r="I168" s="37"/>
      <c r="J168" s="37"/>
      <c r="K168" s="37"/>
    </row>
    <row r="169" spans="1:11" ht="30">
      <c r="A169" s="52"/>
      <c r="B169" s="53" t="s">
        <v>911</v>
      </c>
      <c r="C169" s="54">
        <v>905</v>
      </c>
      <c r="D169" s="55">
        <v>314</v>
      </c>
      <c r="E169" s="56">
        <v>7950000</v>
      </c>
      <c r="F169" s="54">
        <v>0</v>
      </c>
      <c r="G169" s="58">
        <v>1935</v>
      </c>
      <c r="H169" s="37"/>
      <c r="I169" s="37"/>
      <c r="J169" s="37"/>
      <c r="K169" s="37"/>
    </row>
    <row r="170" spans="1:11" ht="105">
      <c r="A170" s="52"/>
      <c r="B170" s="53" t="s">
        <v>1143</v>
      </c>
      <c r="C170" s="54">
        <v>905</v>
      </c>
      <c r="D170" s="55">
        <v>314</v>
      </c>
      <c r="E170" s="56">
        <v>7950013</v>
      </c>
      <c r="F170" s="54">
        <v>0</v>
      </c>
      <c r="G170" s="58">
        <v>1935</v>
      </c>
      <c r="H170" s="37"/>
      <c r="I170" s="37"/>
      <c r="J170" s="37"/>
      <c r="K170" s="37"/>
    </row>
    <row r="171" spans="1:11" ht="30">
      <c r="A171" s="52"/>
      <c r="B171" s="53" t="s">
        <v>972</v>
      </c>
      <c r="C171" s="54">
        <v>905</v>
      </c>
      <c r="D171" s="55">
        <v>314</v>
      </c>
      <c r="E171" s="56">
        <v>7950013</v>
      </c>
      <c r="F171" s="54">
        <v>500</v>
      </c>
      <c r="G171" s="58">
        <v>1935</v>
      </c>
      <c r="H171" s="37"/>
      <c r="I171" s="37"/>
      <c r="J171" s="37"/>
      <c r="K171" s="37"/>
    </row>
    <row r="172" spans="1:11" ht="15">
      <c r="A172" s="52"/>
      <c r="B172" s="53" t="s">
        <v>1031</v>
      </c>
      <c r="C172" s="54">
        <v>905</v>
      </c>
      <c r="D172" s="55">
        <v>701</v>
      </c>
      <c r="E172" s="56">
        <v>0</v>
      </c>
      <c r="F172" s="54">
        <v>0</v>
      </c>
      <c r="G172" s="58">
        <v>957537.5668799999</v>
      </c>
      <c r="H172" s="37"/>
      <c r="I172" s="37"/>
      <c r="J172" s="37"/>
      <c r="K172" s="37"/>
    </row>
    <row r="173" spans="1:11" ht="15">
      <c r="A173" s="52"/>
      <c r="B173" s="53" t="s">
        <v>1032</v>
      </c>
      <c r="C173" s="54">
        <v>905</v>
      </c>
      <c r="D173" s="55">
        <v>701</v>
      </c>
      <c r="E173" s="56">
        <v>4200000</v>
      </c>
      <c r="F173" s="54">
        <v>0</v>
      </c>
      <c r="G173" s="58">
        <v>956757.5668799999</v>
      </c>
      <c r="H173" s="37"/>
      <c r="I173" s="37"/>
      <c r="J173" s="37"/>
      <c r="K173" s="37"/>
    </row>
    <row r="174" spans="1:11" ht="30">
      <c r="A174" s="52"/>
      <c r="B174" s="53" t="s">
        <v>1033</v>
      </c>
      <c r="C174" s="54">
        <v>905</v>
      </c>
      <c r="D174" s="55">
        <v>701</v>
      </c>
      <c r="E174" s="56">
        <v>4209900</v>
      </c>
      <c r="F174" s="54">
        <v>0</v>
      </c>
      <c r="G174" s="58">
        <v>956757.5668799999</v>
      </c>
      <c r="H174" s="37"/>
      <c r="I174" s="37"/>
      <c r="J174" s="37"/>
      <c r="K174" s="37"/>
    </row>
    <row r="175" spans="1:11" ht="30">
      <c r="A175" s="52"/>
      <c r="B175" s="53" t="s">
        <v>1034</v>
      </c>
      <c r="C175" s="54">
        <v>905</v>
      </c>
      <c r="D175" s="55">
        <v>701</v>
      </c>
      <c r="E175" s="56">
        <v>4209900</v>
      </c>
      <c r="F175" s="54">
        <v>1</v>
      </c>
      <c r="G175" s="58">
        <v>955283.5668799999</v>
      </c>
      <c r="H175" s="37"/>
      <c r="I175" s="37"/>
      <c r="J175" s="37"/>
      <c r="K175" s="37"/>
    </row>
    <row r="176" spans="1:11" ht="105">
      <c r="A176" s="52"/>
      <c r="B176" s="53" t="s">
        <v>1121</v>
      </c>
      <c r="C176" s="54">
        <v>905</v>
      </c>
      <c r="D176" s="55">
        <v>701</v>
      </c>
      <c r="E176" s="56">
        <v>4209902</v>
      </c>
      <c r="F176" s="54">
        <v>0</v>
      </c>
      <c r="G176" s="58">
        <v>1474</v>
      </c>
      <c r="H176" s="37"/>
      <c r="I176" s="37"/>
      <c r="J176" s="37"/>
      <c r="K176" s="37"/>
    </row>
    <row r="177" spans="1:11" ht="30">
      <c r="A177" s="52"/>
      <c r="B177" s="53" t="s">
        <v>1034</v>
      </c>
      <c r="C177" s="54">
        <v>905</v>
      </c>
      <c r="D177" s="55">
        <v>701</v>
      </c>
      <c r="E177" s="56">
        <v>4209902</v>
      </c>
      <c r="F177" s="54">
        <v>1</v>
      </c>
      <c r="G177" s="58">
        <v>1474</v>
      </c>
      <c r="H177" s="37"/>
      <c r="I177" s="37"/>
      <c r="J177" s="37"/>
      <c r="K177" s="37"/>
    </row>
    <row r="178" spans="1:11" ht="30">
      <c r="A178" s="52"/>
      <c r="B178" s="53" t="s">
        <v>911</v>
      </c>
      <c r="C178" s="54">
        <v>905</v>
      </c>
      <c r="D178" s="55">
        <v>701</v>
      </c>
      <c r="E178" s="56">
        <v>7950000</v>
      </c>
      <c r="F178" s="54">
        <v>0</v>
      </c>
      <c r="G178" s="58">
        <v>780</v>
      </c>
      <c r="H178" s="37"/>
      <c r="I178" s="37"/>
      <c r="J178" s="37"/>
      <c r="K178" s="37"/>
    </row>
    <row r="179" spans="1:11" ht="30">
      <c r="A179" s="52"/>
      <c r="B179" s="53" t="s">
        <v>911</v>
      </c>
      <c r="C179" s="54">
        <v>905</v>
      </c>
      <c r="D179" s="55">
        <v>701</v>
      </c>
      <c r="E179" s="56">
        <v>7950000</v>
      </c>
      <c r="F179" s="54">
        <v>0</v>
      </c>
      <c r="G179" s="58">
        <v>780</v>
      </c>
      <c r="H179" s="37"/>
      <c r="I179" s="37"/>
      <c r="J179" s="37"/>
      <c r="K179" s="37"/>
    </row>
    <row r="180" spans="1:11" ht="90">
      <c r="A180" s="52"/>
      <c r="B180" s="53" t="s">
        <v>917</v>
      </c>
      <c r="C180" s="54">
        <v>905</v>
      </c>
      <c r="D180" s="55">
        <v>701</v>
      </c>
      <c r="E180" s="56">
        <v>7950047</v>
      </c>
      <c r="F180" s="54">
        <v>0</v>
      </c>
      <c r="G180" s="58">
        <v>780</v>
      </c>
      <c r="H180" s="37"/>
      <c r="I180" s="37"/>
      <c r="J180" s="37"/>
      <c r="K180" s="37"/>
    </row>
    <row r="181" spans="1:11" ht="30">
      <c r="A181" s="52"/>
      <c r="B181" s="53" t="s">
        <v>972</v>
      </c>
      <c r="C181" s="54">
        <v>905</v>
      </c>
      <c r="D181" s="55">
        <v>701</v>
      </c>
      <c r="E181" s="56">
        <v>7950047</v>
      </c>
      <c r="F181" s="54">
        <v>500</v>
      </c>
      <c r="G181" s="58">
        <v>780</v>
      </c>
      <c r="H181" s="37"/>
      <c r="I181" s="37"/>
      <c r="J181" s="37"/>
      <c r="K181" s="37"/>
    </row>
    <row r="182" spans="1:11" ht="15">
      <c r="A182" s="52"/>
      <c r="B182" s="53" t="s">
        <v>1035</v>
      </c>
      <c r="C182" s="54">
        <v>905</v>
      </c>
      <c r="D182" s="55">
        <v>702</v>
      </c>
      <c r="E182" s="56">
        <v>0</v>
      </c>
      <c r="F182" s="54">
        <v>0</v>
      </c>
      <c r="G182" s="58">
        <v>1746959.67796</v>
      </c>
      <c r="H182" s="37"/>
      <c r="I182" s="37"/>
      <c r="J182" s="37"/>
      <c r="K182" s="37"/>
    </row>
    <row r="183" spans="1:11" ht="30">
      <c r="A183" s="52"/>
      <c r="B183" s="53" t="s">
        <v>1036</v>
      </c>
      <c r="C183" s="54">
        <v>905</v>
      </c>
      <c r="D183" s="55">
        <v>702</v>
      </c>
      <c r="E183" s="56">
        <v>4210000</v>
      </c>
      <c r="F183" s="54">
        <v>0</v>
      </c>
      <c r="G183" s="58">
        <v>1247884.84746</v>
      </c>
      <c r="H183" s="37"/>
      <c r="I183" s="37"/>
      <c r="J183" s="37"/>
      <c r="K183" s="37"/>
    </row>
    <row r="184" spans="1:11" ht="30">
      <c r="A184" s="52"/>
      <c r="B184" s="53" t="s">
        <v>1033</v>
      </c>
      <c r="C184" s="54">
        <v>905</v>
      </c>
      <c r="D184" s="55">
        <v>702</v>
      </c>
      <c r="E184" s="56">
        <v>4219900</v>
      </c>
      <c r="F184" s="54">
        <v>0</v>
      </c>
      <c r="G184" s="58">
        <v>1247884.84746</v>
      </c>
      <c r="H184" s="37"/>
      <c r="I184" s="37"/>
      <c r="J184" s="37"/>
      <c r="K184" s="37"/>
    </row>
    <row r="185" spans="1:11" ht="30">
      <c r="A185" s="52"/>
      <c r="B185" s="53" t="s">
        <v>1034</v>
      </c>
      <c r="C185" s="54">
        <v>905</v>
      </c>
      <c r="D185" s="55">
        <v>702</v>
      </c>
      <c r="E185" s="56">
        <v>4219900</v>
      </c>
      <c r="F185" s="54">
        <v>1</v>
      </c>
      <c r="G185" s="58">
        <v>283545.84745999996</v>
      </c>
      <c r="H185" s="37"/>
      <c r="I185" s="37"/>
      <c r="J185" s="37"/>
      <c r="K185" s="37"/>
    </row>
    <row r="186" spans="1:11" ht="120">
      <c r="A186" s="52"/>
      <c r="B186" s="53" t="s">
        <v>1122</v>
      </c>
      <c r="C186" s="54">
        <v>905</v>
      </c>
      <c r="D186" s="55">
        <v>702</v>
      </c>
      <c r="E186" s="56">
        <v>4219902</v>
      </c>
      <c r="F186" s="54">
        <v>0</v>
      </c>
      <c r="G186" s="58">
        <v>964339</v>
      </c>
      <c r="H186" s="37"/>
      <c r="I186" s="37"/>
      <c r="J186" s="37"/>
      <c r="K186" s="37"/>
    </row>
    <row r="187" spans="1:11" ht="30">
      <c r="A187" s="52"/>
      <c r="B187" s="53" t="s">
        <v>1034</v>
      </c>
      <c r="C187" s="54">
        <v>905</v>
      </c>
      <c r="D187" s="55">
        <v>702</v>
      </c>
      <c r="E187" s="56">
        <v>4219902</v>
      </c>
      <c r="F187" s="54">
        <v>1</v>
      </c>
      <c r="G187" s="58">
        <v>964339</v>
      </c>
      <c r="H187" s="37"/>
      <c r="I187" s="37"/>
      <c r="J187" s="37"/>
      <c r="K187" s="37"/>
    </row>
    <row r="188" spans="1:11" ht="15">
      <c r="A188" s="52"/>
      <c r="B188" s="53" t="s">
        <v>1037</v>
      </c>
      <c r="C188" s="54">
        <v>905</v>
      </c>
      <c r="D188" s="55">
        <v>702</v>
      </c>
      <c r="E188" s="56">
        <v>4230000</v>
      </c>
      <c r="F188" s="54">
        <v>0</v>
      </c>
      <c r="G188" s="58">
        <v>287616.22037</v>
      </c>
      <c r="H188" s="37"/>
      <c r="I188" s="37"/>
      <c r="J188" s="37"/>
      <c r="K188" s="37"/>
    </row>
    <row r="189" spans="1:11" ht="30">
      <c r="A189" s="52"/>
      <c r="B189" s="53" t="s">
        <v>1033</v>
      </c>
      <c r="C189" s="54">
        <v>905</v>
      </c>
      <c r="D189" s="55">
        <v>702</v>
      </c>
      <c r="E189" s="56">
        <v>4239900</v>
      </c>
      <c r="F189" s="54">
        <v>0</v>
      </c>
      <c r="G189" s="58">
        <v>287616.22037</v>
      </c>
      <c r="H189" s="37"/>
      <c r="I189" s="37"/>
      <c r="J189" s="37"/>
      <c r="K189" s="37"/>
    </row>
    <row r="190" spans="1:11" ht="30">
      <c r="A190" s="52"/>
      <c r="B190" s="53" t="s">
        <v>921</v>
      </c>
      <c r="C190" s="54">
        <v>905</v>
      </c>
      <c r="D190" s="55">
        <v>702</v>
      </c>
      <c r="E190" s="56">
        <v>4239901</v>
      </c>
      <c r="F190" s="54">
        <v>0</v>
      </c>
      <c r="G190" s="58">
        <v>113930.74137</v>
      </c>
      <c r="H190" s="37"/>
      <c r="I190" s="37"/>
      <c r="J190" s="37"/>
      <c r="K190" s="37"/>
    </row>
    <row r="191" spans="1:11" ht="30">
      <c r="A191" s="52"/>
      <c r="B191" s="53" t="s">
        <v>1034</v>
      </c>
      <c r="C191" s="54">
        <v>905</v>
      </c>
      <c r="D191" s="55">
        <v>702</v>
      </c>
      <c r="E191" s="56">
        <v>4239901</v>
      </c>
      <c r="F191" s="54">
        <v>1</v>
      </c>
      <c r="G191" s="58">
        <v>113930.74137</v>
      </c>
      <c r="H191" s="37"/>
      <c r="I191" s="37"/>
      <c r="J191" s="37"/>
      <c r="K191" s="37"/>
    </row>
    <row r="192" spans="1:11" ht="30">
      <c r="A192" s="52"/>
      <c r="B192" s="53" t="s">
        <v>922</v>
      </c>
      <c r="C192" s="54">
        <v>905</v>
      </c>
      <c r="D192" s="55">
        <v>702</v>
      </c>
      <c r="E192" s="56">
        <v>4239902</v>
      </c>
      <c r="F192" s="54">
        <v>0</v>
      </c>
      <c r="G192" s="58">
        <v>173225.479</v>
      </c>
      <c r="H192" s="37"/>
      <c r="I192" s="37"/>
      <c r="J192" s="37"/>
      <c r="K192" s="37"/>
    </row>
    <row r="193" spans="1:11" ht="30">
      <c r="A193" s="52"/>
      <c r="B193" s="53" t="s">
        <v>1034</v>
      </c>
      <c r="C193" s="54">
        <v>905</v>
      </c>
      <c r="D193" s="55">
        <v>702</v>
      </c>
      <c r="E193" s="56">
        <v>4239902</v>
      </c>
      <c r="F193" s="54">
        <v>1</v>
      </c>
      <c r="G193" s="58">
        <v>173225.479</v>
      </c>
      <c r="H193" s="37"/>
      <c r="I193" s="37"/>
      <c r="J193" s="37"/>
      <c r="K193" s="37"/>
    </row>
    <row r="194" spans="1:11" ht="120">
      <c r="A194" s="52"/>
      <c r="B194" s="53" t="s">
        <v>1123</v>
      </c>
      <c r="C194" s="54">
        <v>905</v>
      </c>
      <c r="D194" s="55">
        <v>702</v>
      </c>
      <c r="E194" s="56">
        <v>4239905</v>
      </c>
      <c r="F194" s="54">
        <v>0</v>
      </c>
      <c r="G194" s="58">
        <v>230</v>
      </c>
      <c r="H194" s="37"/>
      <c r="I194" s="37"/>
      <c r="J194" s="37"/>
      <c r="K194" s="37"/>
    </row>
    <row r="195" spans="1:11" ht="30">
      <c r="A195" s="52"/>
      <c r="B195" s="53" t="s">
        <v>1034</v>
      </c>
      <c r="C195" s="54">
        <v>905</v>
      </c>
      <c r="D195" s="55">
        <v>702</v>
      </c>
      <c r="E195" s="56">
        <v>4239905</v>
      </c>
      <c r="F195" s="54">
        <v>1</v>
      </c>
      <c r="G195" s="58">
        <v>230</v>
      </c>
      <c r="H195" s="37"/>
      <c r="I195" s="37"/>
      <c r="J195" s="37"/>
      <c r="K195" s="37"/>
    </row>
    <row r="196" spans="1:11" ht="120">
      <c r="A196" s="52"/>
      <c r="B196" s="53" t="s">
        <v>1124</v>
      </c>
      <c r="C196" s="54">
        <v>905</v>
      </c>
      <c r="D196" s="55">
        <v>702</v>
      </c>
      <c r="E196" s="56">
        <v>4239906</v>
      </c>
      <c r="F196" s="54">
        <v>0</v>
      </c>
      <c r="G196" s="58">
        <v>230</v>
      </c>
      <c r="H196" s="37"/>
      <c r="I196" s="37"/>
      <c r="J196" s="37"/>
      <c r="K196" s="37"/>
    </row>
    <row r="197" spans="1:11" ht="30">
      <c r="A197" s="52"/>
      <c r="B197" s="53" t="s">
        <v>1034</v>
      </c>
      <c r="C197" s="54">
        <v>905</v>
      </c>
      <c r="D197" s="55">
        <v>702</v>
      </c>
      <c r="E197" s="56">
        <v>4239906</v>
      </c>
      <c r="F197" s="54">
        <v>1</v>
      </c>
      <c r="G197" s="58">
        <v>230</v>
      </c>
      <c r="H197" s="37"/>
      <c r="I197" s="37"/>
      <c r="J197" s="37"/>
      <c r="K197" s="37"/>
    </row>
    <row r="198" spans="1:11" ht="15">
      <c r="A198" s="52"/>
      <c r="B198" s="53" t="s">
        <v>930</v>
      </c>
      <c r="C198" s="54">
        <v>905</v>
      </c>
      <c r="D198" s="55">
        <v>702</v>
      </c>
      <c r="E198" s="56">
        <v>4240000</v>
      </c>
      <c r="F198" s="54">
        <v>0</v>
      </c>
      <c r="G198" s="58">
        <v>157192.91013</v>
      </c>
      <c r="H198" s="37"/>
      <c r="I198" s="37"/>
      <c r="J198" s="37"/>
      <c r="K198" s="37"/>
    </row>
    <row r="199" spans="1:11" ht="30">
      <c r="A199" s="52"/>
      <c r="B199" s="53" t="s">
        <v>1033</v>
      </c>
      <c r="C199" s="54">
        <v>905</v>
      </c>
      <c r="D199" s="55">
        <v>702</v>
      </c>
      <c r="E199" s="56">
        <v>4249900</v>
      </c>
      <c r="F199" s="54">
        <v>0</v>
      </c>
      <c r="G199" s="58">
        <v>157192.91013</v>
      </c>
      <c r="H199" s="37"/>
      <c r="I199" s="37"/>
      <c r="J199" s="37"/>
      <c r="K199" s="37"/>
    </row>
    <row r="200" spans="1:11" ht="30">
      <c r="A200" s="52"/>
      <c r="B200" s="53" t="s">
        <v>1034</v>
      </c>
      <c r="C200" s="54">
        <v>905</v>
      </c>
      <c r="D200" s="55">
        <v>702</v>
      </c>
      <c r="E200" s="56">
        <v>4249900</v>
      </c>
      <c r="F200" s="54">
        <v>1</v>
      </c>
      <c r="G200" s="58">
        <v>463.61013</v>
      </c>
      <c r="H200" s="37"/>
      <c r="I200" s="37"/>
      <c r="J200" s="37"/>
      <c r="K200" s="37"/>
    </row>
    <row r="201" spans="1:11" ht="135">
      <c r="A201" s="52"/>
      <c r="B201" s="53" t="s">
        <v>1125</v>
      </c>
      <c r="C201" s="54">
        <v>905</v>
      </c>
      <c r="D201" s="55">
        <v>702</v>
      </c>
      <c r="E201" s="56">
        <v>4249901</v>
      </c>
      <c r="F201" s="54">
        <v>0</v>
      </c>
      <c r="G201" s="58">
        <v>156729.3</v>
      </c>
      <c r="H201" s="37"/>
      <c r="I201" s="37"/>
      <c r="J201" s="37"/>
      <c r="K201" s="37"/>
    </row>
    <row r="202" spans="1:11" ht="30">
      <c r="A202" s="52"/>
      <c r="B202" s="53" t="s">
        <v>1034</v>
      </c>
      <c r="C202" s="54">
        <v>905</v>
      </c>
      <c r="D202" s="55">
        <v>702</v>
      </c>
      <c r="E202" s="56">
        <v>4249901</v>
      </c>
      <c r="F202" s="54">
        <v>1</v>
      </c>
      <c r="G202" s="58">
        <v>156729.3</v>
      </c>
      <c r="H202" s="37"/>
      <c r="I202" s="37"/>
      <c r="J202" s="37"/>
      <c r="K202" s="37"/>
    </row>
    <row r="203" spans="1:11" ht="15">
      <c r="A203" s="52"/>
      <c r="B203" s="53" t="s">
        <v>1038</v>
      </c>
      <c r="C203" s="54">
        <v>905</v>
      </c>
      <c r="D203" s="55">
        <v>702</v>
      </c>
      <c r="E203" s="56">
        <v>4330000</v>
      </c>
      <c r="F203" s="54">
        <v>0</v>
      </c>
      <c r="G203" s="58">
        <v>50533.7</v>
      </c>
      <c r="H203" s="37"/>
      <c r="I203" s="37"/>
      <c r="J203" s="37"/>
      <c r="K203" s="37"/>
    </row>
    <row r="204" spans="1:11" ht="30">
      <c r="A204" s="52"/>
      <c r="B204" s="53" t="s">
        <v>1033</v>
      </c>
      <c r="C204" s="54">
        <v>905</v>
      </c>
      <c r="D204" s="55">
        <v>702</v>
      </c>
      <c r="E204" s="56">
        <v>4339900</v>
      </c>
      <c r="F204" s="54">
        <v>0</v>
      </c>
      <c r="G204" s="58">
        <v>50533.7</v>
      </c>
      <c r="H204" s="37"/>
      <c r="I204" s="37"/>
      <c r="J204" s="37"/>
      <c r="K204" s="37"/>
    </row>
    <row r="205" spans="1:11" ht="121.5" customHeight="1">
      <c r="A205" s="52"/>
      <c r="B205" s="53" t="s">
        <v>1126</v>
      </c>
      <c r="C205" s="54">
        <v>905</v>
      </c>
      <c r="D205" s="55">
        <v>702</v>
      </c>
      <c r="E205" s="56">
        <v>4339901</v>
      </c>
      <c r="F205" s="54">
        <v>0</v>
      </c>
      <c r="G205" s="58">
        <v>50533.7</v>
      </c>
      <c r="H205" s="37"/>
      <c r="I205" s="37"/>
      <c r="J205" s="37"/>
      <c r="K205" s="37"/>
    </row>
    <row r="206" spans="1:11" ht="30">
      <c r="A206" s="52"/>
      <c r="B206" s="53" t="s">
        <v>1034</v>
      </c>
      <c r="C206" s="54">
        <v>905</v>
      </c>
      <c r="D206" s="55">
        <v>702</v>
      </c>
      <c r="E206" s="56">
        <v>4339901</v>
      </c>
      <c r="F206" s="54">
        <v>1</v>
      </c>
      <c r="G206" s="58">
        <v>50533.7</v>
      </c>
      <c r="H206" s="37"/>
      <c r="I206" s="37"/>
      <c r="J206" s="37"/>
      <c r="K206" s="37"/>
    </row>
    <row r="207" spans="1:11" ht="30">
      <c r="A207" s="52"/>
      <c r="B207" s="53" t="s">
        <v>1041</v>
      </c>
      <c r="C207" s="54">
        <v>905</v>
      </c>
      <c r="D207" s="55">
        <v>702</v>
      </c>
      <c r="E207" s="56">
        <v>5200000</v>
      </c>
      <c r="F207" s="54">
        <v>0</v>
      </c>
      <c r="G207" s="58">
        <v>2165</v>
      </c>
      <c r="H207" s="37"/>
      <c r="I207" s="37"/>
      <c r="J207" s="37"/>
      <c r="K207" s="37"/>
    </row>
    <row r="208" spans="1:11" ht="30">
      <c r="A208" s="52"/>
      <c r="B208" s="53" t="s">
        <v>1042</v>
      </c>
      <c r="C208" s="54">
        <v>905</v>
      </c>
      <c r="D208" s="55">
        <v>702</v>
      </c>
      <c r="E208" s="56">
        <v>5200900</v>
      </c>
      <c r="F208" s="54">
        <v>0</v>
      </c>
      <c r="G208" s="58">
        <v>2165</v>
      </c>
      <c r="H208" s="37"/>
      <c r="I208" s="37"/>
      <c r="J208" s="37"/>
      <c r="K208" s="37"/>
    </row>
    <row r="209" spans="1:11" ht="75">
      <c r="A209" s="52"/>
      <c r="B209" s="53" t="s">
        <v>1043</v>
      </c>
      <c r="C209" s="54">
        <v>905</v>
      </c>
      <c r="D209" s="55">
        <v>702</v>
      </c>
      <c r="E209" s="56">
        <v>5200903</v>
      </c>
      <c r="F209" s="54">
        <v>0</v>
      </c>
      <c r="G209" s="58">
        <v>1851.597</v>
      </c>
      <c r="H209" s="37"/>
      <c r="I209" s="37"/>
      <c r="J209" s="37"/>
      <c r="K209" s="37"/>
    </row>
    <row r="210" spans="1:11" ht="30">
      <c r="A210" s="52"/>
      <c r="B210" s="53" t="s">
        <v>1034</v>
      </c>
      <c r="C210" s="54">
        <v>905</v>
      </c>
      <c r="D210" s="55">
        <v>702</v>
      </c>
      <c r="E210" s="56">
        <v>5200903</v>
      </c>
      <c r="F210" s="54">
        <v>1</v>
      </c>
      <c r="G210" s="58">
        <v>1851.597</v>
      </c>
      <c r="H210" s="37"/>
      <c r="I210" s="37"/>
      <c r="J210" s="37"/>
      <c r="K210" s="37"/>
    </row>
    <row r="211" spans="1:11" ht="75">
      <c r="A211" s="52"/>
      <c r="B211" s="53" t="s">
        <v>1044</v>
      </c>
      <c r="C211" s="54">
        <v>905</v>
      </c>
      <c r="D211" s="55">
        <v>702</v>
      </c>
      <c r="E211" s="56">
        <v>5200904</v>
      </c>
      <c r="F211" s="54">
        <v>0</v>
      </c>
      <c r="G211" s="58">
        <v>313.403</v>
      </c>
      <c r="H211" s="37"/>
      <c r="I211" s="37"/>
      <c r="J211" s="37"/>
      <c r="K211" s="37"/>
    </row>
    <row r="212" spans="1:11" ht="30">
      <c r="A212" s="52"/>
      <c r="B212" s="53" t="s">
        <v>1034</v>
      </c>
      <c r="C212" s="54">
        <v>905</v>
      </c>
      <c r="D212" s="55">
        <v>702</v>
      </c>
      <c r="E212" s="56">
        <v>5200904</v>
      </c>
      <c r="F212" s="54">
        <v>1</v>
      </c>
      <c r="G212" s="58">
        <v>313.403</v>
      </c>
      <c r="H212" s="37"/>
      <c r="I212" s="37"/>
      <c r="J212" s="37"/>
      <c r="K212" s="37"/>
    </row>
    <row r="213" spans="1:11" ht="30">
      <c r="A213" s="52"/>
      <c r="B213" s="53" t="s">
        <v>911</v>
      </c>
      <c r="C213" s="54">
        <v>905</v>
      </c>
      <c r="D213" s="55">
        <v>702</v>
      </c>
      <c r="E213" s="56">
        <v>7950000</v>
      </c>
      <c r="F213" s="54">
        <v>0</v>
      </c>
      <c r="G213" s="58">
        <v>1567</v>
      </c>
      <c r="H213" s="37"/>
      <c r="I213" s="37"/>
      <c r="J213" s="37"/>
      <c r="K213" s="37"/>
    </row>
    <row r="214" spans="1:11" ht="30">
      <c r="A214" s="52"/>
      <c r="B214" s="53" t="s">
        <v>911</v>
      </c>
      <c r="C214" s="54">
        <v>905</v>
      </c>
      <c r="D214" s="55">
        <v>702</v>
      </c>
      <c r="E214" s="56">
        <v>7950000</v>
      </c>
      <c r="F214" s="54">
        <v>0</v>
      </c>
      <c r="G214" s="58">
        <v>1567</v>
      </c>
      <c r="H214" s="37"/>
      <c r="I214" s="37"/>
      <c r="J214" s="37"/>
      <c r="K214" s="37"/>
    </row>
    <row r="215" spans="1:11" ht="90">
      <c r="A215" s="52"/>
      <c r="B215" s="53" t="s">
        <v>917</v>
      </c>
      <c r="C215" s="54">
        <v>905</v>
      </c>
      <c r="D215" s="55">
        <v>702</v>
      </c>
      <c r="E215" s="56">
        <v>7950047</v>
      </c>
      <c r="F215" s="54">
        <v>0</v>
      </c>
      <c r="G215" s="58">
        <v>1567</v>
      </c>
      <c r="H215" s="37"/>
      <c r="I215" s="37"/>
      <c r="J215" s="37"/>
      <c r="K215" s="37"/>
    </row>
    <row r="216" spans="1:11" ht="30">
      <c r="A216" s="52"/>
      <c r="B216" s="53" t="s">
        <v>972</v>
      </c>
      <c r="C216" s="54">
        <v>905</v>
      </c>
      <c r="D216" s="55">
        <v>702</v>
      </c>
      <c r="E216" s="56">
        <v>7950047</v>
      </c>
      <c r="F216" s="54">
        <v>500</v>
      </c>
      <c r="G216" s="58">
        <v>1567</v>
      </c>
      <c r="H216" s="37"/>
      <c r="I216" s="37"/>
      <c r="J216" s="37"/>
      <c r="K216" s="37"/>
    </row>
    <row r="217" spans="1:11" ht="15">
      <c r="A217" s="52"/>
      <c r="B217" s="53" t="s">
        <v>1045</v>
      </c>
      <c r="C217" s="54">
        <v>905</v>
      </c>
      <c r="D217" s="55">
        <v>707</v>
      </c>
      <c r="E217" s="56">
        <v>0</v>
      </c>
      <c r="F217" s="54">
        <v>0</v>
      </c>
      <c r="G217" s="58">
        <v>42052.882079999996</v>
      </c>
      <c r="H217" s="37"/>
      <c r="I217" s="37"/>
      <c r="J217" s="37"/>
      <c r="K217" s="37"/>
    </row>
    <row r="218" spans="1:11" ht="30">
      <c r="A218" s="52"/>
      <c r="B218" s="53" t="s">
        <v>923</v>
      </c>
      <c r="C218" s="54">
        <v>905</v>
      </c>
      <c r="D218" s="55">
        <v>707</v>
      </c>
      <c r="E218" s="56">
        <v>4310000</v>
      </c>
      <c r="F218" s="54">
        <v>0</v>
      </c>
      <c r="G218" s="58">
        <v>826.1820799999999</v>
      </c>
      <c r="H218" s="37"/>
      <c r="I218" s="37"/>
      <c r="J218" s="37"/>
      <c r="K218" s="37"/>
    </row>
    <row r="219" spans="1:11" ht="30">
      <c r="A219" s="52"/>
      <c r="B219" s="53" t="s">
        <v>1040</v>
      </c>
      <c r="C219" s="54">
        <v>905</v>
      </c>
      <c r="D219" s="55">
        <v>707</v>
      </c>
      <c r="E219" s="56">
        <v>4310100</v>
      </c>
      <c r="F219" s="54">
        <v>0</v>
      </c>
      <c r="G219" s="58">
        <v>826.1820799999999</v>
      </c>
      <c r="H219" s="37"/>
      <c r="I219" s="37"/>
      <c r="J219" s="37"/>
      <c r="K219" s="37"/>
    </row>
    <row r="220" spans="1:11" ht="30">
      <c r="A220" s="52"/>
      <c r="B220" s="53" t="s">
        <v>1034</v>
      </c>
      <c r="C220" s="54">
        <v>905</v>
      </c>
      <c r="D220" s="55">
        <v>707</v>
      </c>
      <c r="E220" s="56">
        <v>4310100</v>
      </c>
      <c r="F220" s="54">
        <v>1</v>
      </c>
      <c r="G220" s="58">
        <v>826.1820799999999</v>
      </c>
      <c r="H220" s="37"/>
      <c r="I220" s="37"/>
      <c r="J220" s="37"/>
      <c r="K220" s="37"/>
    </row>
    <row r="221" spans="1:11" ht="30">
      <c r="A221" s="52"/>
      <c r="B221" s="53" t="s">
        <v>1046</v>
      </c>
      <c r="C221" s="54">
        <v>905</v>
      </c>
      <c r="D221" s="55">
        <v>707</v>
      </c>
      <c r="E221" s="56">
        <v>4320000</v>
      </c>
      <c r="F221" s="54">
        <v>0</v>
      </c>
      <c r="G221" s="58">
        <v>16670</v>
      </c>
      <c r="H221" s="37"/>
      <c r="I221" s="37"/>
      <c r="J221" s="37"/>
      <c r="K221" s="37"/>
    </row>
    <row r="222" spans="1:11" ht="75">
      <c r="A222" s="52"/>
      <c r="B222" s="53" t="s">
        <v>1047</v>
      </c>
      <c r="C222" s="54">
        <v>905</v>
      </c>
      <c r="D222" s="55">
        <v>707</v>
      </c>
      <c r="E222" s="56">
        <v>4320300</v>
      </c>
      <c r="F222" s="54">
        <v>0</v>
      </c>
      <c r="G222" s="58">
        <v>16670</v>
      </c>
      <c r="H222" s="37"/>
      <c r="I222" s="37"/>
      <c r="J222" s="37"/>
      <c r="K222" s="37"/>
    </row>
    <row r="223" spans="1:11" ht="30">
      <c r="A223" s="52"/>
      <c r="B223" s="53" t="s">
        <v>1034</v>
      </c>
      <c r="C223" s="54">
        <v>905</v>
      </c>
      <c r="D223" s="55">
        <v>707</v>
      </c>
      <c r="E223" s="56">
        <v>4320300</v>
      </c>
      <c r="F223" s="54">
        <v>1</v>
      </c>
      <c r="G223" s="58">
        <v>16670</v>
      </c>
      <c r="H223" s="37"/>
      <c r="I223" s="37"/>
      <c r="J223" s="37"/>
      <c r="K223" s="37"/>
    </row>
    <row r="224" spans="1:11" ht="30">
      <c r="A224" s="52"/>
      <c r="B224" s="53" t="s">
        <v>911</v>
      </c>
      <c r="C224" s="54">
        <v>905</v>
      </c>
      <c r="D224" s="55">
        <v>707</v>
      </c>
      <c r="E224" s="56">
        <v>7950000</v>
      </c>
      <c r="F224" s="54">
        <v>0</v>
      </c>
      <c r="G224" s="58">
        <v>24556.7</v>
      </c>
      <c r="H224" s="37"/>
      <c r="I224" s="37"/>
      <c r="J224" s="37"/>
      <c r="K224" s="37"/>
    </row>
    <row r="225" spans="1:11" ht="30">
      <c r="A225" s="52"/>
      <c r="B225" s="53" t="s">
        <v>911</v>
      </c>
      <c r="C225" s="54">
        <v>905</v>
      </c>
      <c r="D225" s="55">
        <v>707</v>
      </c>
      <c r="E225" s="56">
        <v>7950000</v>
      </c>
      <c r="F225" s="54">
        <v>0</v>
      </c>
      <c r="G225" s="58">
        <v>24556.7</v>
      </c>
      <c r="H225" s="37"/>
      <c r="I225" s="37"/>
      <c r="J225" s="37"/>
      <c r="K225" s="37"/>
    </row>
    <row r="226" spans="1:11" ht="98.25" customHeight="1">
      <c r="A226" s="52"/>
      <c r="B226" s="53" t="s">
        <v>1162</v>
      </c>
      <c r="C226" s="54">
        <v>905</v>
      </c>
      <c r="D226" s="55">
        <v>707</v>
      </c>
      <c r="E226" s="56">
        <v>7950048</v>
      </c>
      <c r="F226" s="54">
        <v>0</v>
      </c>
      <c r="G226" s="58">
        <v>9486.7</v>
      </c>
      <c r="H226" s="37"/>
      <c r="I226" s="37"/>
      <c r="J226" s="37"/>
      <c r="K226" s="37"/>
    </row>
    <row r="227" spans="1:11" ht="30">
      <c r="A227" s="52"/>
      <c r="B227" s="53" t="s">
        <v>972</v>
      </c>
      <c r="C227" s="54">
        <v>905</v>
      </c>
      <c r="D227" s="55">
        <v>707</v>
      </c>
      <c r="E227" s="56">
        <v>7950048</v>
      </c>
      <c r="F227" s="54">
        <v>500</v>
      </c>
      <c r="G227" s="58">
        <v>9486.7</v>
      </c>
      <c r="H227" s="37"/>
      <c r="I227" s="37"/>
      <c r="J227" s="37"/>
      <c r="K227" s="37"/>
    </row>
    <row r="228" spans="1:11" ht="90">
      <c r="A228" s="52"/>
      <c r="B228" s="53" t="s">
        <v>1164</v>
      </c>
      <c r="C228" s="54">
        <v>905</v>
      </c>
      <c r="D228" s="55">
        <v>707</v>
      </c>
      <c r="E228" s="56">
        <v>7950050</v>
      </c>
      <c r="F228" s="54">
        <v>0</v>
      </c>
      <c r="G228" s="58">
        <v>15070</v>
      </c>
      <c r="H228" s="37"/>
      <c r="I228" s="37"/>
      <c r="J228" s="37"/>
      <c r="K228" s="37"/>
    </row>
    <row r="229" spans="1:11" ht="30">
      <c r="A229" s="52"/>
      <c r="B229" s="53" t="s">
        <v>972</v>
      </c>
      <c r="C229" s="54">
        <v>905</v>
      </c>
      <c r="D229" s="55">
        <v>707</v>
      </c>
      <c r="E229" s="56">
        <v>7950050</v>
      </c>
      <c r="F229" s="54">
        <v>500</v>
      </c>
      <c r="G229" s="58">
        <v>15070</v>
      </c>
      <c r="H229" s="37"/>
      <c r="I229" s="37"/>
      <c r="J229" s="37"/>
      <c r="K229" s="37"/>
    </row>
    <row r="230" spans="1:11" ht="15">
      <c r="A230" s="52"/>
      <c r="B230" s="53" t="s">
        <v>1048</v>
      </c>
      <c r="C230" s="54">
        <v>905</v>
      </c>
      <c r="D230" s="55">
        <v>709</v>
      </c>
      <c r="E230" s="56">
        <v>0</v>
      </c>
      <c r="F230" s="54">
        <v>0</v>
      </c>
      <c r="G230" s="58">
        <v>207383.74331999998</v>
      </c>
      <c r="H230" s="37"/>
      <c r="I230" s="37"/>
      <c r="J230" s="37"/>
      <c r="K230" s="37"/>
    </row>
    <row r="231" spans="1:11" ht="90">
      <c r="A231" s="52"/>
      <c r="B231" s="53" t="s">
        <v>1049</v>
      </c>
      <c r="C231" s="54">
        <v>905</v>
      </c>
      <c r="D231" s="55">
        <v>709</v>
      </c>
      <c r="E231" s="56">
        <v>4520000</v>
      </c>
      <c r="F231" s="54">
        <v>0</v>
      </c>
      <c r="G231" s="58">
        <v>108181.74332</v>
      </c>
      <c r="H231" s="37"/>
      <c r="I231" s="37"/>
      <c r="J231" s="37"/>
      <c r="K231" s="37"/>
    </row>
    <row r="232" spans="1:11" ht="30">
      <c r="A232" s="52"/>
      <c r="B232" s="53" t="s">
        <v>1033</v>
      </c>
      <c r="C232" s="54">
        <v>905</v>
      </c>
      <c r="D232" s="55">
        <v>709</v>
      </c>
      <c r="E232" s="56">
        <v>4529900</v>
      </c>
      <c r="F232" s="54">
        <v>0</v>
      </c>
      <c r="G232" s="58">
        <v>108181.74332</v>
      </c>
      <c r="H232" s="37"/>
      <c r="I232" s="37"/>
      <c r="J232" s="37"/>
      <c r="K232" s="37"/>
    </row>
    <row r="233" spans="1:11" ht="15">
      <c r="A233" s="52"/>
      <c r="B233" s="53" t="s">
        <v>1050</v>
      </c>
      <c r="C233" s="54">
        <v>905</v>
      </c>
      <c r="D233" s="55">
        <v>709</v>
      </c>
      <c r="E233" s="56">
        <v>4529903</v>
      </c>
      <c r="F233" s="54">
        <v>0</v>
      </c>
      <c r="G233" s="58">
        <v>108181.74332</v>
      </c>
      <c r="H233" s="37"/>
      <c r="I233" s="37"/>
      <c r="J233" s="37"/>
      <c r="K233" s="37"/>
    </row>
    <row r="234" spans="1:11" ht="30">
      <c r="A234" s="52"/>
      <c r="B234" s="53" t="s">
        <v>1034</v>
      </c>
      <c r="C234" s="54">
        <v>905</v>
      </c>
      <c r="D234" s="55">
        <v>709</v>
      </c>
      <c r="E234" s="56">
        <v>4529903</v>
      </c>
      <c r="F234" s="54">
        <v>1</v>
      </c>
      <c r="G234" s="58">
        <v>108181.74332</v>
      </c>
      <c r="H234" s="37"/>
      <c r="I234" s="37"/>
      <c r="J234" s="37"/>
      <c r="K234" s="37"/>
    </row>
    <row r="235" spans="1:11" ht="30">
      <c r="A235" s="52"/>
      <c r="B235" s="53" t="s">
        <v>911</v>
      </c>
      <c r="C235" s="54">
        <v>905</v>
      </c>
      <c r="D235" s="55">
        <v>709</v>
      </c>
      <c r="E235" s="56">
        <v>7950000</v>
      </c>
      <c r="F235" s="54">
        <v>0</v>
      </c>
      <c r="G235" s="58">
        <v>99202</v>
      </c>
      <c r="H235" s="37"/>
      <c r="I235" s="37"/>
      <c r="J235" s="37"/>
      <c r="K235" s="37"/>
    </row>
    <row r="236" spans="1:11" ht="30">
      <c r="A236" s="52"/>
      <c r="B236" s="53" t="s">
        <v>911</v>
      </c>
      <c r="C236" s="54">
        <v>905</v>
      </c>
      <c r="D236" s="55">
        <v>709</v>
      </c>
      <c r="E236" s="56">
        <v>7950000</v>
      </c>
      <c r="F236" s="54">
        <v>0</v>
      </c>
      <c r="G236" s="58">
        <v>99202</v>
      </c>
      <c r="H236" s="37"/>
      <c r="I236" s="37"/>
      <c r="J236" s="37"/>
      <c r="K236" s="37"/>
    </row>
    <row r="237" spans="1:11" ht="105">
      <c r="A237" s="52"/>
      <c r="B237" s="53" t="s">
        <v>682</v>
      </c>
      <c r="C237" s="54">
        <v>905</v>
      </c>
      <c r="D237" s="55">
        <v>709</v>
      </c>
      <c r="E237" s="56">
        <v>7950026</v>
      </c>
      <c r="F237" s="54">
        <v>0</v>
      </c>
      <c r="G237" s="58">
        <v>58500</v>
      </c>
      <c r="H237" s="37"/>
      <c r="I237" s="37"/>
      <c r="J237" s="37"/>
      <c r="K237" s="37"/>
    </row>
    <row r="238" spans="1:11" ht="30">
      <c r="A238" s="52"/>
      <c r="B238" s="53" t="s">
        <v>972</v>
      </c>
      <c r="C238" s="54">
        <v>905</v>
      </c>
      <c r="D238" s="55">
        <v>709</v>
      </c>
      <c r="E238" s="56">
        <v>7950026</v>
      </c>
      <c r="F238" s="54">
        <v>500</v>
      </c>
      <c r="G238" s="58">
        <v>58500</v>
      </c>
      <c r="H238" s="37"/>
      <c r="I238" s="37"/>
      <c r="J238" s="37"/>
      <c r="K238" s="37"/>
    </row>
    <row r="239" spans="1:11" ht="90">
      <c r="A239" s="52"/>
      <c r="B239" s="53" t="s">
        <v>1163</v>
      </c>
      <c r="C239" s="54">
        <v>905</v>
      </c>
      <c r="D239" s="55">
        <v>709</v>
      </c>
      <c r="E239" s="56">
        <v>7950049</v>
      </c>
      <c r="F239" s="54">
        <v>0</v>
      </c>
      <c r="G239" s="58">
        <v>40702</v>
      </c>
      <c r="H239" s="37"/>
      <c r="I239" s="37"/>
      <c r="J239" s="37"/>
      <c r="K239" s="37"/>
    </row>
    <row r="240" spans="1:11" ht="30">
      <c r="A240" s="52"/>
      <c r="B240" s="53" t="s">
        <v>972</v>
      </c>
      <c r="C240" s="54">
        <v>905</v>
      </c>
      <c r="D240" s="55">
        <v>709</v>
      </c>
      <c r="E240" s="56">
        <v>7950049</v>
      </c>
      <c r="F240" s="54">
        <v>500</v>
      </c>
      <c r="G240" s="58">
        <v>40702</v>
      </c>
      <c r="H240" s="37"/>
      <c r="I240" s="37"/>
      <c r="J240" s="37"/>
      <c r="K240" s="37"/>
    </row>
    <row r="241" spans="1:11" ht="15">
      <c r="A241" s="52"/>
      <c r="B241" s="53" t="s">
        <v>1051</v>
      </c>
      <c r="C241" s="54">
        <v>905</v>
      </c>
      <c r="D241" s="55">
        <v>801</v>
      </c>
      <c r="E241" s="56">
        <v>0</v>
      </c>
      <c r="F241" s="54">
        <v>0</v>
      </c>
      <c r="G241" s="58">
        <v>74823.78814</v>
      </c>
      <c r="H241" s="37"/>
      <c r="I241" s="37"/>
      <c r="J241" s="37"/>
      <c r="K241" s="37"/>
    </row>
    <row r="242" spans="1:11" ht="30">
      <c r="A242" s="52"/>
      <c r="B242" s="53" t="s">
        <v>915</v>
      </c>
      <c r="C242" s="54">
        <v>905</v>
      </c>
      <c r="D242" s="55">
        <v>801</v>
      </c>
      <c r="E242" s="56">
        <v>4400000</v>
      </c>
      <c r="F242" s="54">
        <v>0</v>
      </c>
      <c r="G242" s="58">
        <v>43088.78314</v>
      </c>
      <c r="H242" s="37"/>
      <c r="I242" s="37"/>
      <c r="J242" s="37"/>
      <c r="K242" s="37"/>
    </row>
    <row r="243" spans="1:11" ht="30">
      <c r="A243" s="52"/>
      <c r="B243" s="53" t="s">
        <v>1033</v>
      </c>
      <c r="C243" s="54">
        <v>905</v>
      </c>
      <c r="D243" s="55">
        <v>801</v>
      </c>
      <c r="E243" s="56">
        <v>4409900</v>
      </c>
      <c r="F243" s="54">
        <v>0</v>
      </c>
      <c r="G243" s="58">
        <v>43088.78314</v>
      </c>
      <c r="H243" s="37"/>
      <c r="I243" s="37"/>
      <c r="J243" s="37"/>
      <c r="K243" s="37"/>
    </row>
    <row r="244" spans="1:11" ht="45">
      <c r="A244" s="52"/>
      <c r="B244" s="53" t="s">
        <v>924</v>
      </c>
      <c r="C244" s="54">
        <v>905</v>
      </c>
      <c r="D244" s="55">
        <v>801</v>
      </c>
      <c r="E244" s="56">
        <v>4409910</v>
      </c>
      <c r="F244" s="54">
        <v>0</v>
      </c>
      <c r="G244" s="58">
        <v>19289.86314</v>
      </c>
      <c r="H244" s="37"/>
      <c r="I244" s="37"/>
      <c r="J244" s="37"/>
      <c r="K244" s="37"/>
    </row>
    <row r="245" spans="1:11" ht="30">
      <c r="A245" s="52"/>
      <c r="B245" s="53" t="s">
        <v>1034</v>
      </c>
      <c r="C245" s="54">
        <v>905</v>
      </c>
      <c r="D245" s="55">
        <v>801</v>
      </c>
      <c r="E245" s="56">
        <v>4409910</v>
      </c>
      <c r="F245" s="54">
        <v>1</v>
      </c>
      <c r="G245" s="58">
        <v>19289.86314</v>
      </c>
      <c r="H245" s="37"/>
      <c r="I245" s="37"/>
      <c r="J245" s="37"/>
      <c r="K245" s="37"/>
    </row>
    <row r="246" spans="1:11" ht="45">
      <c r="A246" s="52"/>
      <c r="B246" s="53" t="s">
        <v>925</v>
      </c>
      <c r="C246" s="54">
        <v>905</v>
      </c>
      <c r="D246" s="55">
        <v>801</v>
      </c>
      <c r="E246" s="56">
        <v>4409911</v>
      </c>
      <c r="F246" s="54">
        <v>0</v>
      </c>
      <c r="G246" s="58">
        <v>9861.111</v>
      </c>
      <c r="H246" s="37"/>
      <c r="I246" s="37"/>
      <c r="J246" s="37"/>
      <c r="K246" s="37"/>
    </row>
    <row r="247" spans="1:11" ht="30">
      <c r="A247" s="52"/>
      <c r="B247" s="53" t="s">
        <v>1034</v>
      </c>
      <c r="C247" s="54">
        <v>905</v>
      </c>
      <c r="D247" s="55">
        <v>801</v>
      </c>
      <c r="E247" s="56">
        <v>4409911</v>
      </c>
      <c r="F247" s="54">
        <v>1</v>
      </c>
      <c r="G247" s="58">
        <v>9861.111</v>
      </c>
      <c r="H247" s="37"/>
      <c r="I247" s="37"/>
      <c r="J247" s="37"/>
      <c r="K247" s="37"/>
    </row>
    <row r="248" spans="1:11" ht="45">
      <c r="A248" s="52"/>
      <c r="B248" s="53" t="s">
        <v>926</v>
      </c>
      <c r="C248" s="54">
        <v>905</v>
      </c>
      <c r="D248" s="55">
        <v>801</v>
      </c>
      <c r="E248" s="56">
        <v>4409912</v>
      </c>
      <c r="F248" s="54">
        <v>0</v>
      </c>
      <c r="G248" s="58">
        <v>3534.967</v>
      </c>
      <c r="H248" s="37"/>
      <c r="I248" s="37"/>
      <c r="J248" s="37"/>
      <c r="K248" s="37"/>
    </row>
    <row r="249" spans="1:11" ht="30">
      <c r="A249" s="52"/>
      <c r="B249" s="53" t="s">
        <v>1034</v>
      </c>
      <c r="C249" s="54">
        <v>905</v>
      </c>
      <c r="D249" s="55">
        <v>801</v>
      </c>
      <c r="E249" s="56">
        <v>4409912</v>
      </c>
      <c r="F249" s="54">
        <v>1</v>
      </c>
      <c r="G249" s="58">
        <v>3534.967</v>
      </c>
      <c r="H249" s="37"/>
      <c r="I249" s="37"/>
      <c r="J249" s="37"/>
      <c r="K249" s="37"/>
    </row>
    <row r="250" spans="1:11" ht="45">
      <c r="A250" s="52"/>
      <c r="B250" s="53" t="s">
        <v>927</v>
      </c>
      <c r="C250" s="54">
        <v>905</v>
      </c>
      <c r="D250" s="55">
        <v>801</v>
      </c>
      <c r="E250" s="56">
        <v>4409913</v>
      </c>
      <c r="F250" s="54">
        <v>0</v>
      </c>
      <c r="G250" s="58">
        <v>1949.005</v>
      </c>
      <c r="H250" s="37"/>
      <c r="I250" s="37"/>
      <c r="J250" s="37"/>
      <c r="K250" s="37"/>
    </row>
    <row r="251" spans="1:11" ht="30">
      <c r="A251" s="52"/>
      <c r="B251" s="53" t="s">
        <v>1034</v>
      </c>
      <c r="C251" s="54">
        <v>905</v>
      </c>
      <c r="D251" s="55">
        <v>801</v>
      </c>
      <c r="E251" s="56">
        <v>4409913</v>
      </c>
      <c r="F251" s="54">
        <v>1</v>
      </c>
      <c r="G251" s="58">
        <v>1949.005</v>
      </c>
      <c r="H251" s="37"/>
      <c r="I251" s="37"/>
      <c r="J251" s="37"/>
      <c r="K251" s="37"/>
    </row>
    <row r="252" spans="1:11" ht="45">
      <c r="A252" s="52"/>
      <c r="B252" s="53" t="s">
        <v>500</v>
      </c>
      <c r="C252" s="54">
        <v>905</v>
      </c>
      <c r="D252" s="55">
        <v>801</v>
      </c>
      <c r="E252" s="56">
        <v>4409914</v>
      </c>
      <c r="F252" s="54">
        <v>0</v>
      </c>
      <c r="G252" s="58">
        <v>7823.338</v>
      </c>
      <c r="H252" s="37"/>
      <c r="I252" s="37"/>
      <c r="J252" s="37"/>
      <c r="K252" s="37"/>
    </row>
    <row r="253" spans="1:11" ht="30">
      <c r="A253" s="52"/>
      <c r="B253" s="53" t="s">
        <v>1034</v>
      </c>
      <c r="C253" s="54">
        <v>905</v>
      </c>
      <c r="D253" s="55">
        <v>801</v>
      </c>
      <c r="E253" s="56">
        <v>4409914</v>
      </c>
      <c r="F253" s="54">
        <v>1</v>
      </c>
      <c r="G253" s="58">
        <v>7823.338</v>
      </c>
      <c r="H253" s="37"/>
      <c r="I253" s="37"/>
      <c r="J253" s="37"/>
      <c r="K253" s="37"/>
    </row>
    <row r="254" spans="1:11" ht="60">
      <c r="A254" s="52"/>
      <c r="B254" s="53" t="s">
        <v>501</v>
      </c>
      <c r="C254" s="54">
        <v>905</v>
      </c>
      <c r="D254" s="55">
        <v>801</v>
      </c>
      <c r="E254" s="56">
        <v>4409915</v>
      </c>
      <c r="F254" s="54">
        <v>0</v>
      </c>
      <c r="G254" s="58">
        <v>630.499</v>
      </c>
      <c r="H254" s="37"/>
      <c r="I254" s="37"/>
      <c r="J254" s="37"/>
      <c r="K254" s="37"/>
    </row>
    <row r="255" spans="1:11" ht="30">
      <c r="A255" s="52"/>
      <c r="B255" s="53" t="s">
        <v>1034</v>
      </c>
      <c r="C255" s="54">
        <v>905</v>
      </c>
      <c r="D255" s="55">
        <v>801</v>
      </c>
      <c r="E255" s="56">
        <v>4409915</v>
      </c>
      <c r="F255" s="54">
        <v>1</v>
      </c>
      <c r="G255" s="58">
        <v>630.499</v>
      </c>
      <c r="H255" s="37"/>
      <c r="I255" s="37"/>
      <c r="J255" s="37"/>
      <c r="K255" s="37"/>
    </row>
    <row r="256" spans="1:11" ht="15">
      <c r="A256" s="52"/>
      <c r="B256" s="53" t="s">
        <v>502</v>
      </c>
      <c r="C256" s="54">
        <v>905</v>
      </c>
      <c r="D256" s="55">
        <v>801</v>
      </c>
      <c r="E256" s="56">
        <v>4420000</v>
      </c>
      <c r="F256" s="54">
        <v>0</v>
      </c>
      <c r="G256" s="58">
        <v>31244.505</v>
      </c>
      <c r="H256" s="37"/>
      <c r="I256" s="37"/>
      <c r="J256" s="37"/>
      <c r="K256" s="37"/>
    </row>
    <row r="257" spans="1:11" ht="30">
      <c r="A257" s="52"/>
      <c r="B257" s="53" t="s">
        <v>1033</v>
      </c>
      <c r="C257" s="54">
        <v>905</v>
      </c>
      <c r="D257" s="55">
        <v>801</v>
      </c>
      <c r="E257" s="56">
        <v>4429900</v>
      </c>
      <c r="F257" s="54">
        <v>0</v>
      </c>
      <c r="G257" s="58">
        <v>31244.505</v>
      </c>
      <c r="H257" s="37"/>
      <c r="I257" s="37"/>
      <c r="J257" s="37"/>
      <c r="K257" s="37"/>
    </row>
    <row r="258" spans="1:11" ht="30">
      <c r="A258" s="52"/>
      <c r="B258" s="53" t="s">
        <v>1034</v>
      </c>
      <c r="C258" s="54">
        <v>905</v>
      </c>
      <c r="D258" s="55">
        <v>801</v>
      </c>
      <c r="E258" s="56">
        <v>4429900</v>
      </c>
      <c r="F258" s="54">
        <v>1</v>
      </c>
      <c r="G258" s="58">
        <v>31244.505</v>
      </c>
      <c r="H258" s="37"/>
      <c r="I258" s="37"/>
      <c r="J258" s="37"/>
      <c r="K258" s="37"/>
    </row>
    <row r="259" spans="1:11" ht="45">
      <c r="A259" s="52"/>
      <c r="B259" s="53" t="s">
        <v>1052</v>
      </c>
      <c r="C259" s="54">
        <v>905</v>
      </c>
      <c r="D259" s="55">
        <v>801</v>
      </c>
      <c r="E259" s="56">
        <v>4500000</v>
      </c>
      <c r="F259" s="54">
        <v>0</v>
      </c>
      <c r="G259" s="58">
        <v>490.5</v>
      </c>
      <c r="H259" s="37"/>
      <c r="I259" s="37"/>
      <c r="J259" s="37"/>
      <c r="K259" s="37"/>
    </row>
    <row r="260" spans="1:11" ht="30">
      <c r="A260" s="52"/>
      <c r="B260" s="53" t="s">
        <v>1053</v>
      </c>
      <c r="C260" s="54">
        <v>905</v>
      </c>
      <c r="D260" s="55">
        <v>801</v>
      </c>
      <c r="E260" s="56">
        <v>4500600</v>
      </c>
      <c r="F260" s="54">
        <v>0</v>
      </c>
      <c r="G260" s="58">
        <v>490.5</v>
      </c>
      <c r="H260" s="37"/>
      <c r="I260" s="37"/>
      <c r="J260" s="37"/>
      <c r="K260" s="37"/>
    </row>
    <row r="261" spans="1:11" ht="30">
      <c r="A261" s="52"/>
      <c r="B261" s="53" t="s">
        <v>1034</v>
      </c>
      <c r="C261" s="54">
        <v>905</v>
      </c>
      <c r="D261" s="55">
        <v>801</v>
      </c>
      <c r="E261" s="56">
        <v>4500600</v>
      </c>
      <c r="F261" s="54">
        <v>1</v>
      </c>
      <c r="G261" s="58">
        <v>490.5</v>
      </c>
      <c r="H261" s="37"/>
      <c r="I261" s="37"/>
      <c r="J261" s="37"/>
      <c r="K261" s="37"/>
    </row>
    <row r="262" spans="1:11" ht="30">
      <c r="A262" s="52"/>
      <c r="B262" s="53" t="s">
        <v>870</v>
      </c>
      <c r="C262" s="54">
        <v>905</v>
      </c>
      <c r="D262" s="55">
        <v>804</v>
      </c>
      <c r="E262" s="56">
        <v>0</v>
      </c>
      <c r="F262" s="54">
        <v>0</v>
      </c>
      <c r="G262" s="58">
        <v>32410</v>
      </c>
      <c r="H262" s="37"/>
      <c r="I262" s="37"/>
      <c r="J262" s="37"/>
      <c r="K262" s="37"/>
    </row>
    <row r="263" spans="1:11" ht="30">
      <c r="A263" s="52"/>
      <c r="B263" s="53" t="s">
        <v>911</v>
      </c>
      <c r="C263" s="54">
        <v>905</v>
      </c>
      <c r="D263" s="55">
        <v>804</v>
      </c>
      <c r="E263" s="56">
        <v>7950000</v>
      </c>
      <c r="F263" s="54">
        <v>0</v>
      </c>
      <c r="G263" s="58">
        <v>32410</v>
      </c>
      <c r="H263" s="37"/>
      <c r="I263" s="37"/>
      <c r="J263" s="37"/>
      <c r="K263" s="37"/>
    </row>
    <row r="264" spans="1:11" ht="30">
      <c r="A264" s="52"/>
      <c r="B264" s="53" t="s">
        <v>911</v>
      </c>
      <c r="C264" s="54">
        <v>905</v>
      </c>
      <c r="D264" s="55">
        <v>804</v>
      </c>
      <c r="E264" s="56">
        <v>7950000</v>
      </c>
      <c r="F264" s="54">
        <v>0</v>
      </c>
      <c r="G264" s="58">
        <v>32410</v>
      </c>
      <c r="H264" s="37"/>
      <c r="I264" s="37"/>
      <c r="J264" s="37"/>
      <c r="K264" s="37"/>
    </row>
    <row r="265" spans="1:11" ht="90">
      <c r="A265" s="52"/>
      <c r="B265" s="53" t="s">
        <v>503</v>
      </c>
      <c r="C265" s="54">
        <v>905</v>
      </c>
      <c r="D265" s="55">
        <v>804</v>
      </c>
      <c r="E265" s="56">
        <v>7950018</v>
      </c>
      <c r="F265" s="54">
        <v>0</v>
      </c>
      <c r="G265" s="58">
        <v>32410</v>
      </c>
      <c r="H265" s="37"/>
      <c r="I265" s="37"/>
      <c r="J265" s="37"/>
      <c r="K265" s="37"/>
    </row>
    <row r="266" spans="1:11" ht="30">
      <c r="A266" s="52"/>
      <c r="B266" s="53" t="s">
        <v>972</v>
      </c>
      <c r="C266" s="54">
        <v>905</v>
      </c>
      <c r="D266" s="55">
        <v>804</v>
      </c>
      <c r="E266" s="56">
        <v>7950018</v>
      </c>
      <c r="F266" s="54">
        <v>500</v>
      </c>
      <c r="G266" s="58">
        <v>32410</v>
      </c>
      <c r="H266" s="37"/>
      <c r="I266" s="37"/>
      <c r="J266" s="37"/>
      <c r="K266" s="37"/>
    </row>
    <row r="267" spans="1:11" ht="15">
      <c r="A267" s="52"/>
      <c r="B267" s="53" t="s">
        <v>872</v>
      </c>
      <c r="C267" s="54">
        <v>905</v>
      </c>
      <c r="D267" s="55">
        <v>901</v>
      </c>
      <c r="E267" s="56">
        <v>0</v>
      </c>
      <c r="F267" s="54">
        <v>0</v>
      </c>
      <c r="G267" s="58">
        <v>203709.97496000002</v>
      </c>
      <c r="H267" s="37"/>
      <c r="I267" s="37"/>
      <c r="J267" s="37"/>
      <c r="K267" s="37"/>
    </row>
    <row r="268" spans="1:11" ht="30">
      <c r="A268" s="52"/>
      <c r="B268" s="53" t="s">
        <v>1055</v>
      </c>
      <c r="C268" s="54">
        <v>905</v>
      </c>
      <c r="D268" s="55">
        <v>901</v>
      </c>
      <c r="E268" s="56">
        <v>4700000</v>
      </c>
      <c r="F268" s="54">
        <v>0</v>
      </c>
      <c r="G268" s="58">
        <v>182981.563</v>
      </c>
      <c r="H268" s="37"/>
      <c r="I268" s="37"/>
      <c r="J268" s="37"/>
      <c r="K268" s="37"/>
    </row>
    <row r="269" spans="1:11" ht="30">
      <c r="A269" s="52"/>
      <c r="B269" s="53" t="s">
        <v>1033</v>
      </c>
      <c r="C269" s="54">
        <v>905</v>
      </c>
      <c r="D269" s="55">
        <v>901</v>
      </c>
      <c r="E269" s="56">
        <v>4709900</v>
      </c>
      <c r="F269" s="54">
        <v>0</v>
      </c>
      <c r="G269" s="58">
        <v>182981.563</v>
      </c>
      <c r="H269" s="37"/>
      <c r="I269" s="37"/>
      <c r="J269" s="37"/>
      <c r="K269" s="37"/>
    </row>
    <row r="270" spans="1:11" ht="30">
      <c r="A270" s="52"/>
      <c r="B270" s="53" t="s">
        <v>1034</v>
      </c>
      <c r="C270" s="54">
        <v>905</v>
      </c>
      <c r="D270" s="55">
        <v>901</v>
      </c>
      <c r="E270" s="56">
        <v>4709900</v>
      </c>
      <c r="F270" s="54">
        <v>1</v>
      </c>
      <c r="G270" s="58">
        <v>182981.563</v>
      </c>
      <c r="H270" s="37"/>
      <c r="I270" s="37"/>
      <c r="J270" s="37"/>
      <c r="K270" s="37"/>
    </row>
    <row r="271" spans="1:11" ht="15">
      <c r="A271" s="52"/>
      <c r="B271" s="53" t="s">
        <v>504</v>
      </c>
      <c r="C271" s="54">
        <v>905</v>
      </c>
      <c r="D271" s="55">
        <v>901</v>
      </c>
      <c r="E271" s="56">
        <v>4760000</v>
      </c>
      <c r="F271" s="54">
        <v>0</v>
      </c>
      <c r="G271" s="58">
        <v>20728.41196</v>
      </c>
      <c r="H271" s="37"/>
      <c r="I271" s="37"/>
      <c r="J271" s="37"/>
      <c r="K271" s="37"/>
    </row>
    <row r="272" spans="1:11" ht="45">
      <c r="A272" s="52"/>
      <c r="B272" s="53" t="s">
        <v>505</v>
      </c>
      <c r="C272" s="54">
        <v>905</v>
      </c>
      <c r="D272" s="55">
        <v>901</v>
      </c>
      <c r="E272" s="56">
        <v>4769900</v>
      </c>
      <c r="F272" s="54">
        <v>0</v>
      </c>
      <c r="G272" s="58">
        <v>20728.41196</v>
      </c>
      <c r="H272" s="37"/>
      <c r="I272" s="37"/>
      <c r="J272" s="37"/>
      <c r="K272" s="37"/>
    </row>
    <row r="273" spans="1:11" ht="30">
      <c r="A273" s="52"/>
      <c r="B273" s="53" t="s">
        <v>1034</v>
      </c>
      <c r="C273" s="54">
        <v>905</v>
      </c>
      <c r="D273" s="55">
        <v>901</v>
      </c>
      <c r="E273" s="56">
        <v>4769900</v>
      </c>
      <c r="F273" s="54">
        <v>1</v>
      </c>
      <c r="G273" s="58">
        <v>20728.41196</v>
      </c>
      <c r="H273" s="37"/>
      <c r="I273" s="37"/>
      <c r="J273" s="37"/>
      <c r="K273" s="37"/>
    </row>
    <row r="274" spans="1:11" ht="15">
      <c r="A274" s="52"/>
      <c r="B274" s="53" t="s">
        <v>1054</v>
      </c>
      <c r="C274" s="54">
        <v>905</v>
      </c>
      <c r="D274" s="55">
        <v>902</v>
      </c>
      <c r="E274" s="56">
        <v>0</v>
      </c>
      <c r="F274" s="54">
        <v>0</v>
      </c>
      <c r="G274" s="58">
        <v>289409.81312</v>
      </c>
      <c r="H274" s="37"/>
      <c r="I274" s="37"/>
      <c r="J274" s="37"/>
      <c r="K274" s="37"/>
    </row>
    <row r="275" spans="1:11" ht="30">
      <c r="A275" s="52"/>
      <c r="B275" s="53" t="s">
        <v>1055</v>
      </c>
      <c r="C275" s="54">
        <v>905</v>
      </c>
      <c r="D275" s="55">
        <v>902</v>
      </c>
      <c r="E275" s="56">
        <v>4700000</v>
      </c>
      <c r="F275" s="54">
        <v>0</v>
      </c>
      <c r="G275" s="58">
        <v>38674.189</v>
      </c>
      <c r="H275" s="37"/>
      <c r="I275" s="37"/>
      <c r="J275" s="37"/>
      <c r="K275" s="37"/>
    </row>
    <row r="276" spans="1:11" ht="30">
      <c r="A276" s="52"/>
      <c r="B276" s="53" t="s">
        <v>1033</v>
      </c>
      <c r="C276" s="54">
        <v>905</v>
      </c>
      <c r="D276" s="55">
        <v>902</v>
      </c>
      <c r="E276" s="56">
        <v>4709900</v>
      </c>
      <c r="F276" s="54">
        <v>0</v>
      </c>
      <c r="G276" s="58">
        <v>38674.189</v>
      </c>
      <c r="H276" s="37"/>
      <c r="I276" s="37"/>
      <c r="J276" s="37"/>
      <c r="K276" s="37"/>
    </row>
    <row r="277" spans="1:11" ht="30">
      <c r="A277" s="52"/>
      <c r="B277" s="53" t="s">
        <v>1034</v>
      </c>
      <c r="C277" s="54">
        <v>905</v>
      </c>
      <c r="D277" s="55">
        <v>902</v>
      </c>
      <c r="E277" s="56">
        <v>4709900</v>
      </c>
      <c r="F277" s="54">
        <v>1</v>
      </c>
      <c r="G277" s="58">
        <v>28497.099</v>
      </c>
      <c r="H277" s="37"/>
      <c r="I277" s="37"/>
      <c r="J277" s="37"/>
      <c r="K277" s="37"/>
    </row>
    <row r="278" spans="1:11" ht="15">
      <c r="A278" s="52"/>
      <c r="B278" s="53" t="s">
        <v>506</v>
      </c>
      <c r="C278" s="54">
        <v>905</v>
      </c>
      <c r="D278" s="55">
        <v>902</v>
      </c>
      <c r="E278" s="56">
        <v>4709906</v>
      </c>
      <c r="F278" s="54">
        <v>0</v>
      </c>
      <c r="G278" s="58">
        <v>10177.09</v>
      </c>
      <c r="H278" s="37"/>
      <c r="I278" s="37"/>
      <c r="J278" s="37"/>
      <c r="K278" s="37"/>
    </row>
    <row r="279" spans="1:11" ht="30">
      <c r="A279" s="52"/>
      <c r="B279" s="53" t="s">
        <v>1034</v>
      </c>
      <c r="C279" s="54">
        <v>905</v>
      </c>
      <c r="D279" s="55">
        <v>902</v>
      </c>
      <c r="E279" s="56">
        <v>4709906</v>
      </c>
      <c r="F279" s="54">
        <v>1</v>
      </c>
      <c r="G279" s="58">
        <v>10177.09</v>
      </c>
      <c r="H279" s="37"/>
      <c r="I279" s="37"/>
      <c r="J279" s="37"/>
      <c r="K279" s="37"/>
    </row>
    <row r="280" spans="1:11" ht="30">
      <c r="A280" s="52"/>
      <c r="B280" s="53" t="s">
        <v>1056</v>
      </c>
      <c r="C280" s="54">
        <v>905</v>
      </c>
      <c r="D280" s="55">
        <v>902</v>
      </c>
      <c r="E280" s="56">
        <v>4710000</v>
      </c>
      <c r="F280" s="54">
        <v>0</v>
      </c>
      <c r="G280" s="58">
        <v>250735.62412</v>
      </c>
      <c r="H280" s="37"/>
      <c r="I280" s="37"/>
      <c r="J280" s="37"/>
      <c r="K280" s="37"/>
    </row>
    <row r="281" spans="1:11" ht="30">
      <c r="A281" s="52"/>
      <c r="B281" s="53" t="s">
        <v>1033</v>
      </c>
      <c r="C281" s="54">
        <v>905</v>
      </c>
      <c r="D281" s="55">
        <v>902</v>
      </c>
      <c r="E281" s="56">
        <v>4719900</v>
      </c>
      <c r="F281" s="54">
        <v>0</v>
      </c>
      <c r="G281" s="58">
        <v>250735.62412</v>
      </c>
      <c r="H281" s="37"/>
      <c r="I281" s="37"/>
      <c r="J281" s="37"/>
      <c r="K281" s="37"/>
    </row>
    <row r="282" spans="1:11" ht="30">
      <c r="A282" s="52"/>
      <c r="B282" s="53" t="s">
        <v>1034</v>
      </c>
      <c r="C282" s="54">
        <v>905</v>
      </c>
      <c r="D282" s="55">
        <v>902</v>
      </c>
      <c r="E282" s="56">
        <v>4719900</v>
      </c>
      <c r="F282" s="54">
        <v>1</v>
      </c>
      <c r="G282" s="58">
        <v>199341.62412</v>
      </c>
      <c r="H282" s="37"/>
      <c r="I282" s="37"/>
      <c r="J282" s="37"/>
      <c r="K282" s="37"/>
    </row>
    <row r="283" spans="1:11" ht="105">
      <c r="A283" s="52"/>
      <c r="B283" s="53" t="s">
        <v>1127</v>
      </c>
      <c r="C283" s="54">
        <v>905</v>
      </c>
      <c r="D283" s="55">
        <v>902</v>
      </c>
      <c r="E283" s="56">
        <v>4719902</v>
      </c>
      <c r="F283" s="54">
        <v>0</v>
      </c>
      <c r="G283" s="58">
        <v>45703</v>
      </c>
      <c r="H283" s="37"/>
      <c r="I283" s="37"/>
      <c r="J283" s="37"/>
      <c r="K283" s="37"/>
    </row>
    <row r="284" spans="1:11" ht="30">
      <c r="A284" s="52"/>
      <c r="B284" s="53" t="s">
        <v>1034</v>
      </c>
      <c r="C284" s="54">
        <v>905</v>
      </c>
      <c r="D284" s="55">
        <v>902</v>
      </c>
      <c r="E284" s="56">
        <v>4719902</v>
      </c>
      <c r="F284" s="54">
        <v>1</v>
      </c>
      <c r="G284" s="58">
        <v>45703</v>
      </c>
      <c r="H284" s="37"/>
      <c r="I284" s="37"/>
      <c r="J284" s="37"/>
      <c r="K284" s="37"/>
    </row>
    <row r="285" spans="1:11" ht="150">
      <c r="A285" s="52"/>
      <c r="B285" s="53" t="s">
        <v>1128</v>
      </c>
      <c r="C285" s="54">
        <v>905</v>
      </c>
      <c r="D285" s="55">
        <v>902</v>
      </c>
      <c r="E285" s="56">
        <v>4719903</v>
      </c>
      <c r="F285" s="54">
        <v>0</v>
      </c>
      <c r="G285" s="58">
        <v>5691</v>
      </c>
      <c r="H285" s="37"/>
      <c r="I285" s="37"/>
      <c r="J285" s="37"/>
      <c r="K285" s="37"/>
    </row>
    <row r="286" spans="1:11" ht="30">
      <c r="A286" s="52"/>
      <c r="B286" s="53" t="s">
        <v>1034</v>
      </c>
      <c r="C286" s="54">
        <v>905</v>
      </c>
      <c r="D286" s="55">
        <v>902</v>
      </c>
      <c r="E286" s="56">
        <v>4719903</v>
      </c>
      <c r="F286" s="54">
        <v>1</v>
      </c>
      <c r="G286" s="58">
        <v>5691</v>
      </c>
      <c r="H286" s="37"/>
      <c r="I286" s="37"/>
      <c r="J286" s="37"/>
      <c r="K286" s="37"/>
    </row>
    <row r="287" spans="1:11" ht="30">
      <c r="A287" s="52"/>
      <c r="B287" s="53" t="s">
        <v>873</v>
      </c>
      <c r="C287" s="54">
        <v>905</v>
      </c>
      <c r="D287" s="55">
        <v>903</v>
      </c>
      <c r="E287" s="56">
        <v>0</v>
      </c>
      <c r="F287" s="54">
        <v>0</v>
      </c>
      <c r="G287" s="58">
        <v>6908.13239</v>
      </c>
      <c r="H287" s="37"/>
      <c r="I287" s="37"/>
      <c r="J287" s="37"/>
      <c r="K287" s="37"/>
    </row>
    <row r="288" spans="1:11" ht="30">
      <c r="A288" s="52"/>
      <c r="B288" s="53" t="s">
        <v>1055</v>
      </c>
      <c r="C288" s="54">
        <v>905</v>
      </c>
      <c r="D288" s="55">
        <v>903</v>
      </c>
      <c r="E288" s="56">
        <v>4700000</v>
      </c>
      <c r="F288" s="54">
        <v>0</v>
      </c>
      <c r="G288" s="58">
        <v>4936.48039</v>
      </c>
      <c r="H288" s="37"/>
      <c r="I288" s="37"/>
      <c r="J288" s="37"/>
      <c r="K288" s="37"/>
    </row>
    <row r="289" spans="1:11" ht="30">
      <c r="A289" s="52"/>
      <c r="B289" s="53" t="s">
        <v>1033</v>
      </c>
      <c r="C289" s="54">
        <v>905</v>
      </c>
      <c r="D289" s="55">
        <v>903</v>
      </c>
      <c r="E289" s="56">
        <v>4709900</v>
      </c>
      <c r="F289" s="54">
        <v>0</v>
      </c>
      <c r="G289" s="58">
        <v>4936.48039</v>
      </c>
      <c r="H289" s="37"/>
      <c r="I289" s="37"/>
      <c r="J289" s="37"/>
      <c r="K289" s="37"/>
    </row>
    <row r="290" spans="1:11" ht="30">
      <c r="A290" s="52"/>
      <c r="B290" s="53" t="s">
        <v>1034</v>
      </c>
      <c r="C290" s="54">
        <v>905</v>
      </c>
      <c r="D290" s="55">
        <v>903</v>
      </c>
      <c r="E290" s="56">
        <v>4709900</v>
      </c>
      <c r="F290" s="54">
        <v>1</v>
      </c>
      <c r="G290" s="58">
        <v>3587.6303900000003</v>
      </c>
      <c r="H290" s="37"/>
      <c r="I290" s="37"/>
      <c r="J290" s="37"/>
      <c r="K290" s="37"/>
    </row>
    <row r="291" spans="1:11" ht="30">
      <c r="A291" s="52"/>
      <c r="B291" s="53" t="s">
        <v>507</v>
      </c>
      <c r="C291" s="54">
        <v>905</v>
      </c>
      <c r="D291" s="55">
        <v>903</v>
      </c>
      <c r="E291" s="56">
        <v>4709907</v>
      </c>
      <c r="F291" s="54">
        <v>0</v>
      </c>
      <c r="G291" s="58">
        <v>1348.85</v>
      </c>
      <c r="H291" s="37"/>
      <c r="I291" s="37"/>
      <c r="J291" s="37"/>
      <c r="K291" s="37"/>
    </row>
    <row r="292" spans="1:11" ht="30">
      <c r="A292" s="52"/>
      <c r="B292" s="53" t="s">
        <v>1034</v>
      </c>
      <c r="C292" s="54">
        <v>905</v>
      </c>
      <c r="D292" s="55">
        <v>903</v>
      </c>
      <c r="E292" s="56">
        <v>4709907</v>
      </c>
      <c r="F292" s="54">
        <v>1</v>
      </c>
      <c r="G292" s="58">
        <v>1348.85</v>
      </c>
      <c r="H292" s="37"/>
      <c r="I292" s="37"/>
      <c r="J292" s="37"/>
      <c r="K292" s="37"/>
    </row>
    <row r="293" spans="1:11" ht="30">
      <c r="A293" s="52"/>
      <c r="B293" s="53" t="s">
        <v>1056</v>
      </c>
      <c r="C293" s="54">
        <v>905</v>
      </c>
      <c r="D293" s="55">
        <v>903</v>
      </c>
      <c r="E293" s="56">
        <v>4710000</v>
      </c>
      <c r="F293" s="54">
        <v>0</v>
      </c>
      <c r="G293" s="58">
        <v>1971.652</v>
      </c>
      <c r="H293" s="37"/>
      <c r="I293" s="37"/>
      <c r="J293" s="37"/>
      <c r="K293" s="37"/>
    </row>
    <row r="294" spans="1:11" ht="30">
      <c r="A294" s="52"/>
      <c r="B294" s="53" t="s">
        <v>1033</v>
      </c>
      <c r="C294" s="54">
        <v>905</v>
      </c>
      <c r="D294" s="55">
        <v>903</v>
      </c>
      <c r="E294" s="56">
        <v>4719900</v>
      </c>
      <c r="F294" s="54">
        <v>0</v>
      </c>
      <c r="G294" s="58">
        <v>1971.652</v>
      </c>
      <c r="H294" s="37"/>
      <c r="I294" s="37"/>
      <c r="J294" s="37"/>
      <c r="K294" s="37"/>
    </row>
    <row r="295" spans="1:11" ht="30">
      <c r="A295" s="52"/>
      <c r="B295" s="53" t="s">
        <v>1034</v>
      </c>
      <c r="C295" s="54">
        <v>905</v>
      </c>
      <c r="D295" s="55">
        <v>903</v>
      </c>
      <c r="E295" s="56">
        <v>4719900</v>
      </c>
      <c r="F295" s="54">
        <v>1</v>
      </c>
      <c r="G295" s="58">
        <v>1971.652</v>
      </c>
      <c r="H295" s="37"/>
      <c r="I295" s="37"/>
      <c r="J295" s="37"/>
      <c r="K295" s="37"/>
    </row>
    <row r="296" spans="1:11" ht="15">
      <c r="A296" s="52"/>
      <c r="B296" s="53" t="s">
        <v>1059</v>
      </c>
      <c r="C296" s="54">
        <v>905</v>
      </c>
      <c r="D296" s="55">
        <v>904</v>
      </c>
      <c r="E296" s="56">
        <v>0</v>
      </c>
      <c r="F296" s="54">
        <v>0</v>
      </c>
      <c r="G296" s="58">
        <v>166278.192</v>
      </c>
      <c r="H296" s="37"/>
      <c r="I296" s="37"/>
      <c r="J296" s="37"/>
      <c r="K296" s="37"/>
    </row>
    <row r="297" spans="1:11" ht="15">
      <c r="A297" s="52"/>
      <c r="B297" s="53" t="s">
        <v>508</v>
      </c>
      <c r="C297" s="54">
        <v>905</v>
      </c>
      <c r="D297" s="55">
        <v>904</v>
      </c>
      <c r="E297" s="56">
        <v>4770000</v>
      </c>
      <c r="F297" s="54">
        <v>0</v>
      </c>
      <c r="G297" s="58">
        <v>144631.192</v>
      </c>
      <c r="H297" s="37"/>
      <c r="I297" s="37"/>
      <c r="J297" s="37"/>
      <c r="K297" s="37"/>
    </row>
    <row r="298" spans="1:11" ht="45">
      <c r="A298" s="52"/>
      <c r="B298" s="53" t="s">
        <v>509</v>
      </c>
      <c r="C298" s="54">
        <v>905</v>
      </c>
      <c r="D298" s="55">
        <v>904</v>
      </c>
      <c r="E298" s="56">
        <v>4779900</v>
      </c>
      <c r="F298" s="54">
        <v>0</v>
      </c>
      <c r="G298" s="58">
        <v>144631.192</v>
      </c>
      <c r="H298" s="37"/>
      <c r="I298" s="37"/>
      <c r="J298" s="37"/>
      <c r="K298" s="37"/>
    </row>
    <row r="299" spans="1:11" ht="30">
      <c r="A299" s="52"/>
      <c r="B299" s="53" t="s">
        <v>1034</v>
      </c>
      <c r="C299" s="54">
        <v>905</v>
      </c>
      <c r="D299" s="55">
        <v>904</v>
      </c>
      <c r="E299" s="56">
        <v>4779900</v>
      </c>
      <c r="F299" s="54">
        <v>1</v>
      </c>
      <c r="G299" s="58">
        <v>144631.192</v>
      </c>
      <c r="H299" s="37"/>
      <c r="I299" s="37"/>
      <c r="J299" s="37"/>
      <c r="K299" s="37"/>
    </row>
    <row r="300" spans="1:11" ht="30">
      <c r="A300" s="52"/>
      <c r="B300" s="53" t="s">
        <v>1041</v>
      </c>
      <c r="C300" s="54">
        <v>905</v>
      </c>
      <c r="D300" s="55">
        <v>904</v>
      </c>
      <c r="E300" s="56">
        <v>5200000</v>
      </c>
      <c r="F300" s="54">
        <v>0</v>
      </c>
      <c r="G300" s="58">
        <v>21647</v>
      </c>
      <c r="H300" s="37"/>
      <c r="I300" s="37"/>
      <c r="J300" s="37"/>
      <c r="K300" s="37"/>
    </row>
    <row r="301" spans="1:11" ht="105">
      <c r="A301" s="52"/>
      <c r="B301" s="53" t="s">
        <v>1060</v>
      </c>
      <c r="C301" s="54">
        <v>905</v>
      </c>
      <c r="D301" s="55">
        <v>904</v>
      </c>
      <c r="E301" s="56">
        <v>5201800</v>
      </c>
      <c r="F301" s="54">
        <v>0</v>
      </c>
      <c r="G301" s="58">
        <v>21647</v>
      </c>
      <c r="H301" s="37"/>
      <c r="I301" s="37"/>
      <c r="J301" s="37"/>
      <c r="K301" s="37"/>
    </row>
    <row r="302" spans="1:11" ht="30">
      <c r="A302" s="52"/>
      <c r="B302" s="53" t="s">
        <v>1034</v>
      </c>
      <c r="C302" s="54">
        <v>905</v>
      </c>
      <c r="D302" s="55">
        <v>904</v>
      </c>
      <c r="E302" s="56">
        <v>5201800</v>
      </c>
      <c r="F302" s="54">
        <v>1</v>
      </c>
      <c r="G302" s="58">
        <v>21647</v>
      </c>
      <c r="H302" s="37"/>
      <c r="I302" s="37"/>
      <c r="J302" s="37"/>
      <c r="K302" s="37"/>
    </row>
    <row r="303" spans="1:11" ht="15">
      <c r="A303" s="52"/>
      <c r="B303" s="53" t="s">
        <v>1061</v>
      </c>
      <c r="C303" s="54">
        <v>905</v>
      </c>
      <c r="D303" s="55">
        <v>909</v>
      </c>
      <c r="E303" s="56">
        <v>0</v>
      </c>
      <c r="F303" s="54">
        <v>0</v>
      </c>
      <c r="G303" s="58">
        <v>256675.67773</v>
      </c>
      <c r="H303" s="37"/>
      <c r="I303" s="37"/>
      <c r="J303" s="37"/>
      <c r="K303" s="37"/>
    </row>
    <row r="304" spans="1:11" ht="30">
      <c r="A304" s="52"/>
      <c r="B304" s="53" t="s">
        <v>1062</v>
      </c>
      <c r="C304" s="54">
        <v>905</v>
      </c>
      <c r="D304" s="55">
        <v>909</v>
      </c>
      <c r="E304" s="56">
        <v>4690000</v>
      </c>
      <c r="F304" s="54">
        <v>0</v>
      </c>
      <c r="G304" s="58">
        <v>141666.50953</v>
      </c>
      <c r="H304" s="37"/>
      <c r="I304" s="37"/>
      <c r="J304" s="37"/>
      <c r="K304" s="37"/>
    </row>
    <row r="305" spans="1:11" ht="45">
      <c r="A305" s="52"/>
      <c r="B305" s="53" t="s">
        <v>1063</v>
      </c>
      <c r="C305" s="54">
        <v>905</v>
      </c>
      <c r="D305" s="55">
        <v>909</v>
      </c>
      <c r="E305" s="56">
        <v>4699900</v>
      </c>
      <c r="F305" s="54">
        <v>0</v>
      </c>
      <c r="G305" s="58">
        <v>141666.50953</v>
      </c>
      <c r="H305" s="37"/>
      <c r="I305" s="37"/>
      <c r="J305" s="37"/>
      <c r="K305" s="37"/>
    </row>
    <row r="306" spans="1:11" ht="30">
      <c r="A306" s="52"/>
      <c r="B306" s="53" t="s">
        <v>1034</v>
      </c>
      <c r="C306" s="54">
        <v>905</v>
      </c>
      <c r="D306" s="55">
        <v>909</v>
      </c>
      <c r="E306" s="56">
        <v>4699900</v>
      </c>
      <c r="F306" s="54">
        <v>1</v>
      </c>
      <c r="G306" s="58">
        <v>141666.50953</v>
      </c>
      <c r="H306" s="37"/>
      <c r="I306" s="37"/>
      <c r="J306" s="37"/>
      <c r="K306" s="37"/>
    </row>
    <row r="307" spans="1:11" ht="15">
      <c r="A307" s="52"/>
      <c r="B307" s="53" t="s">
        <v>1065</v>
      </c>
      <c r="C307" s="54">
        <v>905</v>
      </c>
      <c r="D307" s="55">
        <v>909</v>
      </c>
      <c r="E307" s="56">
        <v>4860000</v>
      </c>
      <c r="F307" s="54">
        <v>0</v>
      </c>
      <c r="G307" s="58">
        <v>80500</v>
      </c>
      <c r="H307" s="37"/>
      <c r="I307" s="37"/>
      <c r="J307" s="37"/>
      <c r="K307" s="37"/>
    </row>
    <row r="308" spans="1:11" ht="30">
      <c r="A308" s="52"/>
      <c r="B308" s="53" t="s">
        <v>1033</v>
      </c>
      <c r="C308" s="54">
        <v>905</v>
      </c>
      <c r="D308" s="55">
        <v>909</v>
      </c>
      <c r="E308" s="56">
        <v>4869900</v>
      </c>
      <c r="F308" s="54">
        <v>0</v>
      </c>
      <c r="G308" s="58">
        <v>80500</v>
      </c>
      <c r="H308" s="37"/>
      <c r="I308" s="37"/>
      <c r="J308" s="37"/>
      <c r="K308" s="37"/>
    </row>
    <row r="309" spans="1:11" ht="135">
      <c r="A309" s="52"/>
      <c r="B309" s="53" t="s">
        <v>1129</v>
      </c>
      <c r="C309" s="54">
        <v>905</v>
      </c>
      <c r="D309" s="55">
        <v>909</v>
      </c>
      <c r="E309" s="56">
        <v>4869901</v>
      </c>
      <c r="F309" s="54">
        <v>0</v>
      </c>
      <c r="G309" s="58">
        <v>80500</v>
      </c>
      <c r="H309" s="37"/>
      <c r="I309" s="37"/>
      <c r="J309" s="37"/>
      <c r="K309" s="37"/>
    </row>
    <row r="310" spans="1:11" ht="30">
      <c r="A310" s="52"/>
      <c r="B310" s="53" t="s">
        <v>1034</v>
      </c>
      <c r="C310" s="54">
        <v>905</v>
      </c>
      <c r="D310" s="55">
        <v>909</v>
      </c>
      <c r="E310" s="56">
        <v>4869901</v>
      </c>
      <c r="F310" s="54">
        <v>1</v>
      </c>
      <c r="G310" s="58">
        <v>80500</v>
      </c>
      <c r="H310" s="37"/>
      <c r="I310" s="37"/>
      <c r="J310" s="37"/>
      <c r="K310" s="37"/>
    </row>
    <row r="311" spans="1:11" ht="30">
      <c r="A311" s="52"/>
      <c r="B311" s="53" t="s">
        <v>510</v>
      </c>
      <c r="C311" s="54">
        <v>905</v>
      </c>
      <c r="D311" s="55">
        <v>909</v>
      </c>
      <c r="E311" s="56">
        <v>5120000</v>
      </c>
      <c r="F311" s="54">
        <v>0</v>
      </c>
      <c r="G311" s="58">
        <v>32.5682</v>
      </c>
      <c r="H311" s="37"/>
      <c r="I311" s="37"/>
      <c r="J311" s="37"/>
      <c r="K311" s="37"/>
    </row>
    <row r="312" spans="1:11" ht="30">
      <c r="A312" s="52"/>
      <c r="B312" s="53" t="s">
        <v>511</v>
      </c>
      <c r="C312" s="54">
        <v>905</v>
      </c>
      <c r="D312" s="55">
        <v>909</v>
      </c>
      <c r="E312" s="56">
        <v>5129700</v>
      </c>
      <c r="F312" s="54">
        <v>0</v>
      </c>
      <c r="G312" s="58">
        <v>32.5682</v>
      </c>
      <c r="H312" s="37"/>
      <c r="I312" s="37"/>
      <c r="J312" s="37"/>
      <c r="K312" s="37"/>
    </row>
    <row r="313" spans="1:11" ht="30">
      <c r="A313" s="52"/>
      <c r="B313" s="53" t="s">
        <v>1034</v>
      </c>
      <c r="C313" s="54">
        <v>905</v>
      </c>
      <c r="D313" s="55">
        <v>909</v>
      </c>
      <c r="E313" s="56">
        <v>5129700</v>
      </c>
      <c r="F313" s="54">
        <v>1</v>
      </c>
      <c r="G313" s="58">
        <v>32.5682</v>
      </c>
      <c r="H313" s="37"/>
      <c r="I313" s="37"/>
      <c r="J313" s="37"/>
      <c r="K313" s="37"/>
    </row>
    <row r="314" spans="1:11" ht="30">
      <c r="A314" s="52"/>
      <c r="B314" s="53" t="s">
        <v>911</v>
      </c>
      <c r="C314" s="54">
        <v>905</v>
      </c>
      <c r="D314" s="55">
        <v>909</v>
      </c>
      <c r="E314" s="56">
        <v>7950000</v>
      </c>
      <c r="F314" s="54">
        <v>0</v>
      </c>
      <c r="G314" s="58">
        <v>34476.6</v>
      </c>
      <c r="H314" s="37"/>
      <c r="I314" s="37"/>
      <c r="J314" s="37"/>
      <c r="K314" s="37"/>
    </row>
    <row r="315" spans="1:11" ht="30">
      <c r="A315" s="52"/>
      <c r="B315" s="53" t="s">
        <v>911</v>
      </c>
      <c r="C315" s="54">
        <v>905</v>
      </c>
      <c r="D315" s="55">
        <v>909</v>
      </c>
      <c r="E315" s="56">
        <v>7950000</v>
      </c>
      <c r="F315" s="54">
        <v>0</v>
      </c>
      <c r="G315" s="58">
        <v>34476.6</v>
      </c>
      <c r="H315" s="37"/>
      <c r="I315" s="37"/>
      <c r="J315" s="37"/>
      <c r="K315" s="37"/>
    </row>
    <row r="316" spans="1:11" ht="120">
      <c r="A316" s="52"/>
      <c r="B316" s="53" t="s">
        <v>684</v>
      </c>
      <c r="C316" s="54">
        <v>905</v>
      </c>
      <c r="D316" s="55">
        <v>909</v>
      </c>
      <c r="E316" s="56">
        <v>7950041</v>
      </c>
      <c r="F316" s="54">
        <v>0</v>
      </c>
      <c r="G316" s="58">
        <v>25319</v>
      </c>
      <c r="H316" s="37"/>
      <c r="I316" s="37"/>
      <c r="J316" s="37"/>
      <c r="K316" s="37"/>
    </row>
    <row r="317" spans="1:11" ht="30">
      <c r="A317" s="52"/>
      <c r="B317" s="53" t="s">
        <v>972</v>
      </c>
      <c r="C317" s="54">
        <v>905</v>
      </c>
      <c r="D317" s="55">
        <v>909</v>
      </c>
      <c r="E317" s="56">
        <v>7950041</v>
      </c>
      <c r="F317" s="54">
        <v>500</v>
      </c>
      <c r="G317" s="58">
        <v>25319</v>
      </c>
      <c r="H317" s="37"/>
      <c r="I317" s="37"/>
      <c r="J317" s="37"/>
      <c r="K317" s="37"/>
    </row>
    <row r="318" spans="1:11" ht="75">
      <c r="A318" s="52"/>
      <c r="B318" s="53" t="s">
        <v>228</v>
      </c>
      <c r="C318" s="54">
        <v>905</v>
      </c>
      <c r="D318" s="55">
        <v>909</v>
      </c>
      <c r="E318" s="56">
        <v>7950053</v>
      </c>
      <c r="F318" s="54">
        <v>0</v>
      </c>
      <c r="G318" s="58">
        <v>9157.6</v>
      </c>
      <c r="H318" s="37"/>
      <c r="I318" s="37"/>
      <c r="J318" s="37"/>
      <c r="K318" s="37"/>
    </row>
    <row r="319" spans="1:11" ht="30">
      <c r="A319" s="52"/>
      <c r="B319" s="53" t="s">
        <v>972</v>
      </c>
      <c r="C319" s="54">
        <v>905</v>
      </c>
      <c r="D319" s="55">
        <v>909</v>
      </c>
      <c r="E319" s="56">
        <v>7950053</v>
      </c>
      <c r="F319" s="54">
        <v>500</v>
      </c>
      <c r="G319" s="58">
        <v>9157.6</v>
      </c>
      <c r="H319" s="37"/>
      <c r="I319" s="37"/>
      <c r="J319" s="37"/>
      <c r="K319" s="37"/>
    </row>
    <row r="320" spans="1:11" ht="15">
      <c r="A320" s="52"/>
      <c r="B320" s="53" t="s">
        <v>875</v>
      </c>
      <c r="C320" s="54">
        <v>905</v>
      </c>
      <c r="D320" s="55">
        <v>1001</v>
      </c>
      <c r="E320" s="56">
        <v>0</v>
      </c>
      <c r="F320" s="54">
        <v>0</v>
      </c>
      <c r="G320" s="58">
        <v>8832</v>
      </c>
      <c r="H320" s="37"/>
      <c r="I320" s="37"/>
      <c r="J320" s="37"/>
      <c r="K320" s="37"/>
    </row>
    <row r="321" spans="1:11" ht="30">
      <c r="A321" s="52"/>
      <c r="B321" s="53" t="s">
        <v>905</v>
      </c>
      <c r="C321" s="54">
        <v>905</v>
      </c>
      <c r="D321" s="55">
        <v>1001</v>
      </c>
      <c r="E321" s="56">
        <v>4910000</v>
      </c>
      <c r="F321" s="54">
        <v>0</v>
      </c>
      <c r="G321" s="58">
        <v>8832</v>
      </c>
      <c r="H321" s="37"/>
      <c r="I321" s="37"/>
      <c r="J321" s="37"/>
      <c r="K321" s="37"/>
    </row>
    <row r="322" spans="1:11" ht="45">
      <c r="A322" s="52"/>
      <c r="B322" s="53" t="s">
        <v>906</v>
      </c>
      <c r="C322" s="54">
        <v>905</v>
      </c>
      <c r="D322" s="55">
        <v>1001</v>
      </c>
      <c r="E322" s="56">
        <v>4910100</v>
      </c>
      <c r="F322" s="54">
        <v>0</v>
      </c>
      <c r="G322" s="58">
        <v>8832</v>
      </c>
      <c r="H322" s="37"/>
      <c r="I322" s="37"/>
      <c r="J322" s="37"/>
      <c r="K322" s="37"/>
    </row>
    <row r="323" spans="1:11" ht="15">
      <c r="A323" s="52"/>
      <c r="B323" s="53" t="s">
        <v>1075</v>
      </c>
      <c r="C323" s="54">
        <v>905</v>
      </c>
      <c r="D323" s="55">
        <v>1001</v>
      </c>
      <c r="E323" s="56">
        <v>4910100</v>
      </c>
      <c r="F323" s="54">
        <v>5</v>
      </c>
      <c r="G323" s="58">
        <v>8832</v>
      </c>
      <c r="H323" s="37"/>
      <c r="I323" s="37"/>
      <c r="J323" s="37"/>
      <c r="K323" s="37"/>
    </row>
    <row r="324" spans="1:11" ht="15">
      <c r="A324" s="52"/>
      <c r="B324" s="53" t="s">
        <v>1067</v>
      </c>
      <c r="C324" s="54">
        <v>905</v>
      </c>
      <c r="D324" s="55">
        <v>1002</v>
      </c>
      <c r="E324" s="56">
        <v>0</v>
      </c>
      <c r="F324" s="54">
        <v>0</v>
      </c>
      <c r="G324" s="58">
        <v>78248.75534999999</v>
      </c>
      <c r="H324" s="37"/>
      <c r="I324" s="37"/>
      <c r="J324" s="37"/>
      <c r="K324" s="37"/>
    </row>
    <row r="325" spans="1:11" ht="15">
      <c r="A325" s="52"/>
      <c r="B325" s="53" t="s">
        <v>513</v>
      </c>
      <c r="C325" s="54">
        <v>905</v>
      </c>
      <c r="D325" s="55">
        <v>1002</v>
      </c>
      <c r="E325" s="56">
        <v>5000000</v>
      </c>
      <c r="F325" s="54">
        <v>0</v>
      </c>
      <c r="G325" s="58">
        <v>4190.0866000000005</v>
      </c>
      <c r="H325" s="37"/>
      <c r="I325" s="37"/>
      <c r="J325" s="37"/>
      <c r="K325" s="37"/>
    </row>
    <row r="326" spans="1:11" ht="15">
      <c r="A326" s="52"/>
      <c r="B326" s="53" t="s">
        <v>513</v>
      </c>
      <c r="C326" s="54">
        <v>905</v>
      </c>
      <c r="D326" s="55">
        <v>1002</v>
      </c>
      <c r="E326" s="56">
        <v>5000000</v>
      </c>
      <c r="F326" s="54">
        <v>0</v>
      </c>
      <c r="G326" s="58">
        <v>4190.0866000000005</v>
      </c>
      <c r="H326" s="37"/>
      <c r="I326" s="37"/>
      <c r="J326" s="37"/>
      <c r="K326" s="37"/>
    </row>
    <row r="327" spans="1:11" ht="30">
      <c r="A327" s="52"/>
      <c r="B327" s="53" t="s">
        <v>514</v>
      </c>
      <c r="C327" s="54">
        <v>905</v>
      </c>
      <c r="D327" s="55">
        <v>1002</v>
      </c>
      <c r="E327" s="56">
        <v>5000001</v>
      </c>
      <c r="F327" s="54">
        <v>0</v>
      </c>
      <c r="G327" s="58">
        <v>4190.0866000000005</v>
      </c>
      <c r="H327" s="37"/>
      <c r="I327" s="37"/>
      <c r="J327" s="37"/>
      <c r="K327" s="37"/>
    </row>
    <row r="328" spans="1:11" ht="30">
      <c r="A328" s="52"/>
      <c r="B328" s="53" t="s">
        <v>1034</v>
      </c>
      <c r="C328" s="54">
        <v>905</v>
      </c>
      <c r="D328" s="55">
        <v>1002</v>
      </c>
      <c r="E328" s="56">
        <v>5000001</v>
      </c>
      <c r="F328" s="54">
        <v>1</v>
      </c>
      <c r="G328" s="58">
        <v>4190.0866000000005</v>
      </c>
      <c r="H328" s="37"/>
      <c r="I328" s="37"/>
      <c r="J328" s="37"/>
      <c r="K328" s="37"/>
    </row>
    <row r="329" spans="1:11" ht="30">
      <c r="A329" s="52"/>
      <c r="B329" s="53" t="s">
        <v>1068</v>
      </c>
      <c r="C329" s="54">
        <v>905</v>
      </c>
      <c r="D329" s="55">
        <v>1002</v>
      </c>
      <c r="E329" s="56">
        <v>5070000</v>
      </c>
      <c r="F329" s="54">
        <v>0</v>
      </c>
      <c r="G329" s="58">
        <v>74058.66875</v>
      </c>
      <c r="H329" s="37"/>
      <c r="I329" s="37"/>
      <c r="J329" s="37"/>
      <c r="K329" s="37"/>
    </row>
    <row r="330" spans="1:11" ht="30">
      <c r="A330" s="52"/>
      <c r="B330" s="53" t="s">
        <v>1033</v>
      </c>
      <c r="C330" s="54">
        <v>905</v>
      </c>
      <c r="D330" s="55">
        <v>1002</v>
      </c>
      <c r="E330" s="56">
        <v>5079900</v>
      </c>
      <c r="F330" s="54">
        <v>0</v>
      </c>
      <c r="G330" s="58">
        <v>74058.66875</v>
      </c>
      <c r="H330" s="37"/>
      <c r="I330" s="37"/>
      <c r="J330" s="37"/>
      <c r="K330" s="37"/>
    </row>
    <row r="331" spans="1:11" ht="60">
      <c r="A331" s="52"/>
      <c r="B331" s="53" t="s">
        <v>929</v>
      </c>
      <c r="C331" s="54">
        <v>905</v>
      </c>
      <c r="D331" s="55">
        <v>1002</v>
      </c>
      <c r="E331" s="56">
        <v>5079901</v>
      </c>
      <c r="F331" s="54">
        <v>0</v>
      </c>
      <c r="G331" s="58">
        <v>1648.6563999999998</v>
      </c>
      <c r="H331" s="37"/>
      <c r="I331" s="37"/>
      <c r="J331" s="37"/>
      <c r="K331" s="37"/>
    </row>
    <row r="332" spans="1:11" ht="30">
      <c r="A332" s="52"/>
      <c r="B332" s="53" t="s">
        <v>1034</v>
      </c>
      <c r="C332" s="54">
        <v>905</v>
      </c>
      <c r="D332" s="55">
        <v>1002</v>
      </c>
      <c r="E332" s="56">
        <v>5079901</v>
      </c>
      <c r="F332" s="54">
        <v>1</v>
      </c>
      <c r="G332" s="58">
        <v>1648.6563999999998</v>
      </c>
      <c r="H332" s="37"/>
      <c r="I332" s="37"/>
      <c r="J332" s="37"/>
      <c r="K332" s="37"/>
    </row>
    <row r="333" spans="1:11" ht="60">
      <c r="A333" s="52"/>
      <c r="B333" s="53" t="s">
        <v>1069</v>
      </c>
      <c r="C333" s="54">
        <v>905</v>
      </c>
      <c r="D333" s="55">
        <v>1002</v>
      </c>
      <c r="E333" s="56">
        <v>5079902</v>
      </c>
      <c r="F333" s="54">
        <v>0</v>
      </c>
      <c r="G333" s="58">
        <v>65891</v>
      </c>
      <c r="H333" s="37"/>
      <c r="I333" s="37"/>
      <c r="J333" s="37"/>
      <c r="K333" s="37"/>
    </row>
    <row r="334" spans="1:11" ht="30">
      <c r="A334" s="52"/>
      <c r="B334" s="53" t="s">
        <v>1034</v>
      </c>
      <c r="C334" s="54">
        <v>905</v>
      </c>
      <c r="D334" s="55">
        <v>1002</v>
      </c>
      <c r="E334" s="56">
        <v>5079902</v>
      </c>
      <c r="F334" s="54">
        <v>1</v>
      </c>
      <c r="G334" s="58">
        <v>65891</v>
      </c>
      <c r="H334" s="37"/>
      <c r="I334" s="37"/>
      <c r="J334" s="37"/>
      <c r="K334" s="37"/>
    </row>
    <row r="335" spans="1:11" ht="120">
      <c r="A335" s="52"/>
      <c r="B335" s="53" t="s">
        <v>1130</v>
      </c>
      <c r="C335" s="54">
        <v>905</v>
      </c>
      <c r="D335" s="55">
        <v>1002</v>
      </c>
      <c r="E335" s="56">
        <v>5079903</v>
      </c>
      <c r="F335" s="54">
        <v>0</v>
      </c>
      <c r="G335" s="58">
        <v>1697.66235</v>
      </c>
      <c r="H335" s="37"/>
      <c r="I335" s="37"/>
      <c r="J335" s="37"/>
      <c r="K335" s="37"/>
    </row>
    <row r="336" spans="1:11" ht="30">
      <c r="A336" s="52"/>
      <c r="B336" s="53" t="s">
        <v>1034</v>
      </c>
      <c r="C336" s="54">
        <v>905</v>
      </c>
      <c r="D336" s="55">
        <v>1002</v>
      </c>
      <c r="E336" s="56">
        <v>5079903</v>
      </c>
      <c r="F336" s="54">
        <v>1</v>
      </c>
      <c r="G336" s="58">
        <v>1697.66235</v>
      </c>
      <c r="H336" s="37"/>
      <c r="I336" s="37"/>
      <c r="J336" s="37"/>
      <c r="K336" s="37"/>
    </row>
    <row r="337" spans="1:11" ht="90">
      <c r="A337" s="52"/>
      <c r="B337" s="53" t="s">
        <v>1070</v>
      </c>
      <c r="C337" s="54">
        <v>905</v>
      </c>
      <c r="D337" s="55">
        <v>1002</v>
      </c>
      <c r="E337" s="56">
        <v>5079904</v>
      </c>
      <c r="F337" s="54">
        <v>0</v>
      </c>
      <c r="G337" s="58">
        <v>4821.35</v>
      </c>
      <c r="H337" s="37"/>
      <c r="I337" s="37"/>
      <c r="J337" s="37"/>
      <c r="K337" s="37"/>
    </row>
    <row r="338" spans="1:11" ht="30">
      <c r="A338" s="52"/>
      <c r="B338" s="53" t="s">
        <v>1034</v>
      </c>
      <c r="C338" s="54">
        <v>905</v>
      </c>
      <c r="D338" s="55">
        <v>1002</v>
      </c>
      <c r="E338" s="56">
        <v>5079904</v>
      </c>
      <c r="F338" s="54">
        <v>1</v>
      </c>
      <c r="G338" s="58">
        <v>4821.35</v>
      </c>
      <c r="H338" s="37"/>
      <c r="I338" s="37"/>
      <c r="J338" s="37"/>
      <c r="K338" s="37"/>
    </row>
    <row r="339" spans="1:11" ht="15">
      <c r="A339" s="52"/>
      <c r="B339" s="53" t="s">
        <v>1071</v>
      </c>
      <c r="C339" s="54">
        <v>905</v>
      </c>
      <c r="D339" s="55">
        <v>1003</v>
      </c>
      <c r="E339" s="56">
        <v>0</v>
      </c>
      <c r="F339" s="54">
        <v>0</v>
      </c>
      <c r="G339" s="58">
        <v>961018.16069</v>
      </c>
      <c r="H339" s="37"/>
      <c r="I339" s="37"/>
      <c r="J339" s="37"/>
      <c r="K339" s="37"/>
    </row>
    <row r="340" spans="1:11" ht="15">
      <c r="A340" s="52"/>
      <c r="B340" s="53" t="s">
        <v>1072</v>
      </c>
      <c r="C340" s="54">
        <v>905</v>
      </c>
      <c r="D340" s="55">
        <v>1003</v>
      </c>
      <c r="E340" s="56">
        <v>5050000</v>
      </c>
      <c r="F340" s="54">
        <v>0</v>
      </c>
      <c r="G340" s="58">
        <v>961018.16069</v>
      </c>
      <c r="H340" s="37"/>
      <c r="I340" s="37"/>
      <c r="J340" s="37"/>
      <c r="K340" s="37"/>
    </row>
    <row r="341" spans="1:11" ht="30">
      <c r="A341" s="52"/>
      <c r="B341" s="53" t="s">
        <v>515</v>
      </c>
      <c r="C341" s="54">
        <v>905</v>
      </c>
      <c r="D341" s="55">
        <v>1003</v>
      </c>
      <c r="E341" s="56">
        <v>5052200</v>
      </c>
      <c r="F341" s="54">
        <v>0</v>
      </c>
      <c r="G341" s="58">
        <v>5642.29441</v>
      </c>
      <c r="H341" s="37"/>
      <c r="I341" s="37"/>
      <c r="J341" s="37"/>
      <c r="K341" s="37"/>
    </row>
    <row r="342" spans="1:11" ht="75">
      <c r="A342" s="52"/>
      <c r="B342" s="53" t="s">
        <v>516</v>
      </c>
      <c r="C342" s="54">
        <v>905</v>
      </c>
      <c r="D342" s="55">
        <v>1003</v>
      </c>
      <c r="E342" s="56">
        <v>5052205</v>
      </c>
      <c r="F342" s="54">
        <v>0</v>
      </c>
      <c r="G342" s="58">
        <v>5642.29441</v>
      </c>
      <c r="H342" s="37"/>
      <c r="I342" s="37"/>
      <c r="J342" s="37"/>
      <c r="K342" s="37"/>
    </row>
    <row r="343" spans="1:11" ht="15">
      <c r="A343" s="52"/>
      <c r="B343" s="53" t="s">
        <v>1075</v>
      </c>
      <c r="C343" s="54">
        <v>905</v>
      </c>
      <c r="D343" s="55">
        <v>1003</v>
      </c>
      <c r="E343" s="56">
        <v>5052205</v>
      </c>
      <c r="F343" s="54">
        <v>5</v>
      </c>
      <c r="G343" s="58">
        <v>5642.29441</v>
      </c>
      <c r="H343" s="37"/>
      <c r="I343" s="37"/>
      <c r="J343" s="37"/>
      <c r="K343" s="37"/>
    </row>
    <row r="344" spans="1:11" ht="45">
      <c r="A344" s="52"/>
      <c r="B344" s="53" t="s">
        <v>1073</v>
      </c>
      <c r="C344" s="54">
        <v>905</v>
      </c>
      <c r="D344" s="55">
        <v>1003</v>
      </c>
      <c r="E344" s="56">
        <v>5054800</v>
      </c>
      <c r="F344" s="54">
        <v>0</v>
      </c>
      <c r="G344" s="58">
        <v>950549.44002</v>
      </c>
      <c r="H344" s="37"/>
      <c r="I344" s="37"/>
      <c r="J344" s="37"/>
      <c r="K344" s="37"/>
    </row>
    <row r="345" spans="1:11" ht="45">
      <c r="A345" s="52"/>
      <c r="B345" s="53" t="s">
        <v>517</v>
      </c>
      <c r="C345" s="54">
        <v>905</v>
      </c>
      <c r="D345" s="55">
        <v>1003</v>
      </c>
      <c r="E345" s="56">
        <v>5054801</v>
      </c>
      <c r="F345" s="54">
        <v>0</v>
      </c>
      <c r="G345" s="58">
        <v>154779.53602</v>
      </c>
      <c r="H345" s="37"/>
      <c r="I345" s="37"/>
      <c r="J345" s="37"/>
      <c r="K345" s="37"/>
    </row>
    <row r="346" spans="1:11" ht="15">
      <c r="A346" s="52"/>
      <c r="B346" s="53" t="s">
        <v>1075</v>
      </c>
      <c r="C346" s="54">
        <v>905</v>
      </c>
      <c r="D346" s="55">
        <v>1003</v>
      </c>
      <c r="E346" s="56">
        <v>5054801</v>
      </c>
      <c r="F346" s="54">
        <v>5</v>
      </c>
      <c r="G346" s="58">
        <v>154779.53602</v>
      </c>
      <c r="H346" s="37"/>
      <c r="I346" s="37"/>
      <c r="J346" s="37"/>
      <c r="K346" s="37"/>
    </row>
    <row r="347" spans="1:11" ht="45">
      <c r="A347" s="52"/>
      <c r="B347" s="53" t="s">
        <v>1074</v>
      </c>
      <c r="C347" s="54">
        <v>905</v>
      </c>
      <c r="D347" s="55">
        <v>1003</v>
      </c>
      <c r="E347" s="56">
        <v>5054803</v>
      </c>
      <c r="F347" s="54">
        <v>0</v>
      </c>
      <c r="G347" s="58">
        <v>795769.904</v>
      </c>
      <c r="H347" s="37"/>
      <c r="I347" s="37"/>
      <c r="J347" s="37"/>
      <c r="K347" s="37"/>
    </row>
    <row r="348" spans="1:11" ht="15">
      <c r="A348" s="52"/>
      <c r="B348" s="53" t="s">
        <v>1075</v>
      </c>
      <c r="C348" s="54">
        <v>905</v>
      </c>
      <c r="D348" s="55">
        <v>1003</v>
      </c>
      <c r="E348" s="56">
        <v>5054803</v>
      </c>
      <c r="F348" s="54">
        <v>5</v>
      </c>
      <c r="G348" s="58">
        <v>795769.904</v>
      </c>
      <c r="H348" s="37"/>
      <c r="I348" s="37"/>
      <c r="J348" s="37"/>
      <c r="K348" s="37"/>
    </row>
    <row r="349" spans="1:11" ht="45">
      <c r="A349" s="52"/>
      <c r="B349" s="53" t="s">
        <v>518</v>
      </c>
      <c r="C349" s="54">
        <v>905</v>
      </c>
      <c r="D349" s="55">
        <v>1003</v>
      </c>
      <c r="E349" s="56">
        <v>5058600</v>
      </c>
      <c r="F349" s="54">
        <v>0</v>
      </c>
      <c r="G349" s="58">
        <v>4826.42626</v>
      </c>
      <c r="H349" s="37"/>
      <c r="I349" s="37"/>
      <c r="J349" s="37"/>
      <c r="K349" s="37"/>
    </row>
    <row r="350" spans="1:11" ht="45">
      <c r="A350" s="52"/>
      <c r="B350" s="53" t="s">
        <v>518</v>
      </c>
      <c r="C350" s="54">
        <v>905</v>
      </c>
      <c r="D350" s="55">
        <v>1003</v>
      </c>
      <c r="E350" s="56">
        <v>5058601</v>
      </c>
      <c r="F350" s="54">
        <v>0</v>
      </c>
      <c r="G350" s="58">
        <v>4826.42626</v>
      </c>
      <c r="H350" s="37"/>
      <c r="I350" s="37"/>
      <c r="J350" s="37"/>
      <c r="K350" s="37"/>
    </row>
    <row r="351" spans="1:11" ht="15">
      <c r="A351" s="52"/>
      <c r="B351" s="53" t="s">
        <v>1075</v>
      </c>
      <c r="C351" s="54">
        <v>905</v>
      </c>
      <c r="D351" s="55">
        <v>1003</v>
      </c>
      <c r="E351" s="56">
        <v>5058601</v>
      </c>
      <c r="F351" s="54">
        <v>5</v>
      </c>
      <c r="G351" s="58">
        <v>4826.42626</v>
      </c>
      <c r="H351" s="37"/>
      <c r="I351" s="37"/>
      <c r="J351" s="37"/>
      <c r="K351" s="37"/>
    </row>
    <row r="352" spans="1:11" ht="15">
      <c r="A352" s="52"/>
      <c r="B352" s="53" t="s">
        <v>1076</v>
      </c>
      <c r="C352" s="54">
        <v>905</v>
      </c>
      <c r="D352" s="55">
        <v>1004</v>
      </c>
      <c r="E352" s="56">
        <v>0</v>
      </c>
      <c r="F352" s="54">
        <v>0</v>
      </c>
      <c r="G352" s="58">
        <v>128826</v>
      </c>
      <c r="H352" s="37"/>
      <c r="I352" s="37"/>
      <c r="J352" s="37"/>
      <c r="K352" s="37"/>
    </row>
    <row r="353" spans="1:11" ht="30">
      <c r="A353" s="52"/>
      <c r="B353" s="53" t="s">
        <v>1077</v>
      </c>
      <c r="C353" s="54">
        <v>905</v>
      </c>
      <c r="D353" s="55">
        <v>1004</v>
      </c>
      <c r="E353" s="56">
        <v>5140000</v>
      </c>
      <c r="F353" s="54">
        <v>0</v>
      </c>
      <c r="G353" s="58">
        <v>53391</v>
      </c>
      <c r="H353" s="37"/>
      <c r="I353" s="37"/>
      <c r="J353" s="37"/>
      <c r="K353" s="37"/>
    </row>
    <row r="354" spans="1:11" ht="90">
      <c r="A354" s="52"/>
      <c r="B354" s="53" t="s">
        <v>1078</v>
      </c>
      <c r="C354" s="54">
        <v>905</v>
      </c>
      <c r="D354" s="55">
        <v>1004</v>
      </c>
      <c r="E354" s="56">
        <v>5142200</v>
      </c>
      <c r="F354" s="54">
        <v>0</v>
      </c>
      <c r="G354" s="58">
        <v>53391</v>
      </c>
      <c r="H354" s="37"/>
      <c r="I354" s="37"/>
      <c r="J354" s="37"/>
      <c r="K354" s="37"/>
    </row>
    <row r="355" spans="1:11" ht="30">
      <c r="A355" s="52"/>
      <c r="B355" s="53" t="s">
        <v>1034</v>
      </c>
      <c r="C355" s="54">
        <v>905</v>
      </c>
      <c r="D355" s="55">
        <v>1004</v>
      </c>
      <c r="E355" s="56">
        <v>5142200</v>
      </c>
      <c r="F355" s="54">
        <v>1</v>
      </c>
      <c r="G355" s="58">
        <v>53391</v>
      </c>
      <c r="H355" s="37"/>
      <c r="I355" s="37"/>
      <c r="J355" s="37"/>
      <c r="K355" s="37"/>
    </row>
    <row r="356" spans="1:11" ht="30">
      <c r="A356" s="52"/>
      <c r="B356" s="53" t="s">
        <v>1041</v>
      </c>
      <c r="C356" s="54">
        <v>905</v>
      </c>
      <c r="D356" s="55">
        <v>1004</v>
      </c>
      <c r="E356" s="56">
        <v>5200000</v>
      </c>
      <c r="F356" s="54">
        <v>0</v>
      </c>
      <c r="G356" s="58">
        <v>75435</v>
      </c>
      <c r="H356" s="37"/>
      <c r="I356" s="37"/>
      <c r="J356" s="37"/>
      <c r="K356" s="37"/>
    </row>
    <row r="357" spans="1:11" ht="75">
      <c r="A357" s="52"/>
      <c r="B357" s="53" t="s">
        <v>447</v>
      </c>
      <c r="C357" s="54">
        <v>905</v>
      </c>
      <c r="D357" s="55">
        <v>1004</v>
      </c>
      <c r="E357" s="56">
        <v>5201000</v>
      </c>
      <c r="F357" s="54">
        <v>0</v>
      </c>
      <c r="G357" s="58">
        <v>26356</v>
      </c>
      <c r="H357" s="37"/>
      <c r="I357" s="37"/>
      <c r="J357" s="37"/>
      <c r="K357" s="37"/>
    </row>
    <row r="358" spans="1:11" ht="60">
      <c r="A358" s="52"/>
      <c r="B358" s="53" t="s">
        <v>448</v>
      </c>
      <c r="C358" s="54">
        <v>905</v>
      </c>
      <c r="D358" s="55">
        <v>1004</v>
      </c>
      <c r="E358" s="56">
        <v>5201004</v>
      </c>
      <c r="F358" s="54">
        <v>0</v>
      </c>
      <c r="G358" s="58">
        <v>26356</v>
      </c>
      <c r="H358" s="37"/>
      <c r="I358" s="37"/>
      <c r="J358" s="37"/>
      <c r="K358" s="37"/>
    </row>
    <row r="359" spans="1:11" ht="15">
      <c r="A359" s="52"/>
      <c r="B359" s="53" t="s">
        <v>1075</v>
      </c>
      <c r="C359" s="54">
        <v>905</v>
      </c>
      <c r="D359" s="55">
        <v>1004</v>
      </c>
      <c r="E359" s="56">
        <v>5201004</v>
      </c>
      <c r="F359" s="54">
        <v>5</v>
      </c>
      <c r="G359" s="58">
        <v>26356</v>
      </c>
      <c r="H359" s="37"/>
      <c r="I359" s="37"/>
      <c r="J359" s="37"/>
      <c r="K359" s="37"/>
    </row>
    <row r="360" spans="1:11" ht="45">
      <c r="A360" s="52"/>
      <c r="B360" s="53" t="s">
        <v>450</v>
      </c>
      <c r="C360" s="54">
        <v>905</v>
      </c>
      <c r="D360" s="55">
        <v>1004</v>
      </c>
      <c r="E360" s="56">
        <v>5201300</v>
      </c>
      <c r="F360" s="54">
        <v>0</v>
      </c>
      <c r="G360" s="58">
        <v>49079</v>
      </c>
      <c r="H360" s="37"/>
      <c r="I360" s="37"/>
      <c r="J360" s="37"/>
      <c r="K360" s="37"/>
    </row>
    <row r="361" spans="1:11" ht="30">
      <c r="A361" s="52"/>
      <c r="B361" s="53" t="s">
        <v>451</v>
      </c>
      <c r="C361" s="54">
        <v>905</v>
      </c>
      <c r="D361" s="55">
        <v>1004</v>
      </c>
      <c r="E361" s="56">
        <v>5201312</v>
      </c>
      <c r="F361" s="54">
        <v>0</v>
      </c>
      <c r="G361" s="58">
        <v>13146</v>
      </c>
      <c r="H361" s="37"/>
      <c r="I361" s="37"/>
      <c r="J361" s="37"/>
      <c r="K361" s="37"/>
    </row>
    <row r="362" spans="1:11" ht="30">
      <c r="A362" s="52"/>
      <c r="B362" s="53" t="s">
        <v>972</v>
      </c>
      <c r="C362" s="54">
        <v>905</v>
      </c>
      <c r="D362" s="55">
        <v>1004</v>
      </c>
      <c r="E362" s="56">
        <v>5201312</v>
      </c>
      <c r="F362" s="54">
        <v>500</v>
      </c>
      <c r="G362" s="58">
        <v>13146</v>
      </c>
      <c r="H362" s="37"/>
      <c r="I362" s="37"/>
      <c r="J362" s="37"/>
      <c r="K362" s="37"/>
    </row>
    <row r="363" spans="1:11" ht="45">
      <c r="A363" s="52"/>
      <c r="B363" s="53" t="s">
        <v>452</v>
      </c>
      <c r="C363" s="54">
        <v>905</v>
      </c>
      <c r="D363" s="55">
        <v>1004</v>
      </c>
      <c r="E363" s="56">
        <v>5201321</v>
      </c>
      <c r="F363" s="54">
        <v>0</v>
      </c>
      <c r="G363" s="58">
        <v>35933</v>
      </c>
      <c r="H363" s="37"/>
      <c r="I363" s="37"/>
      <c r="J363" s="37"/>
      <c r="K363" s="37"/>
    </row>
    <row r="364" spans="1:11" ht="15">
      <c r="A364" s="52"/>
      <c r="B364" s="53" t="s">
        <v>1075</v>
      </c>
      <c r="C364" s="54">
        <v>905</v>
      </c>
      <c r="D364" s="55">
        <v>1004</v>
      </c>
      <c r="E364" s="56">
        <v>5201321</v>
      </c>
      <c r="F364" s="54">
        <v>5</v>
      </c>
      <c r="G364" s="58">
        <v>35933</v>
      </c>
      <c r="H364" s="37"/>
      <c r="I364" s="37"/>
      <c r="J364" s="37"/>
      <c r="K364" s="37"/>
    </row>
    <row r="365" spans="1:11" ht="15">
      <c r="A365" s="52"/>
      <c r="B365" s="53" t="s">
        <v>876</v>
      </c>
      <c r="C365" s="54">
        <v>905</v>
      </c>
      <c r="D365" s="55">
        <v>1006</v>
      </c>
      <c r="E365" s="56">
        <v>0</v>
      </c>
      <c r="F365" s="54">
        <v>0</v>
      </c>
      <c r="G365" s="58">
        <v>22154</v>
      </c>
      <c r="H365" s="37"/>
      <c r="I365" s="37"/>
      <c r="J365" s="37"/>
      <c r="K365" s="37"/>
    </row>
    <row r="366" spans="1:11" ht="30">
      <c r="A366" s="52"/>
      <c r="B366" s="53" t="s">
        <v>1077</v>
      </c>
      <c r="C366" s="54">
        <v>905</v>
      </c>
      <c r="D366" s="55">
        <v>1006</v>
      </c>
      <c r="E366" s="56">
        <v>5140000</v>
      </c>
      <c r="F366" s="54">
        <v>0</v>
      </c>
      <c r="G366" s="58">
        <v>22154</v>
      </c>
      <c r="H366" s="37"/>
      <c r="I366" s="37"/>
      <c r="J366" s="37"/>
      <c r="K366" s="37"/>
    </row>
    <row r="367" spans="1:11" ht="15">
      <c r="A367" s="52"/>
      <c r="B367" s="53" t="s">
        <v>519</v>
      </c>
      <c r="C367" s="54">
        <v>905</v>
      </c>
      <c r="D367" s="55">
        <v>1006</v>
      </c>
      <c r="E367" s="56">
        <v>5140100</v>
      </c>
      <c r="F367" s="54">
        <v>0</v>
      </c>
      <c r="G367" s="58">
        <v>22154</v>
      </c>
      <c r="H367" s="37"/>
      <c r="I367" s="37"/>
      <c r="J367" s="37"/>
      <c r="K367" s="37"/>
    </row>
    <row r="368" spans="1:11" ht="30">
      <c r="A368" s="52"/>
      <c r="B368" s="53" t="s">
        <v>972</v>
      </c>
      <c r="C368" s="54">
        <v>905</v>
      </c>
      <c r="D368" s="55">
        <v>1006</v>
      </c>
      <c r="E368" s="56">
        <v>5140100</v>
      </c>
      <c r="F368" s="54">
        <v>500</v>
      </c>
      <c r="G368" s="58">
        <v>17799.001</v>
      </c>
      <c r="H368" s="37"/>
      <c r="I368" s="37"/>
      <c r="J368" s="37"/>
      <c r="K368" s="37"/>
    </row>
    <row r="369" spans="1:11" ht="90">
      <c r="A369" s="52"/>
      <c r="B369" s="53" t="s">
        <v>520</v>
      </c>
      <c r="C369" s="54">
        <v>905</v>
      </c>
      <c r="D369" s="55">
        <v>1006</v>
      </c>
      <c r="E369" s="56">
        <v>5140106</v>
      </c>
      <c r="F369" s="54">
        <v>0</v>
      </c>
      <c r="G369" s="58">
        <v>1475.493</v>
      </c>
      <c r="H369" s="37"/>
      <c r="I369" s="37"/>
      <c r="J369" s="37"/>
      <c r="K369" s="37"/>
    </row>
    <row r="370" spans="1:11" ht="30">
      <c r="A370" s="52"/>
      <c r="B370" s="53" t="s">
        <v>972</v>
      </c>
      <c r="C370" s="54">
        <v>905</v>
      </c>
      <c r="D370" s="55">
        <v>1006</v>
      </c>
      <c r="E370" s="56">
        <v>5140106</v>
      </c>
      <c r="F370" s="54">
        <v>500</v>
      </c>
      <c r="G370" s="58">
        <v>1475.493</v>
      </c>
      <c r="H370" s="37"/>
      <c r="I370" s="37"/>
      <c r="J370" s="37"/>
      <c r="K370" s="37"/>
    </row>
    <row r="371" spans="1:11" ht="30">
      <c r="A371" s="52"/>
      <c r="B371" s="53" t="s">
        <v>521</v>
      </c>
      <c r="C371" s="54">
        <v>905</v>
      </c>
      <c r="D371" s="55">
        <v>1006</v>
      </c>
      <c r="E371" s="56">
        <v>5140113</v>
      </c>
      <c r="F371" s="54">
        <v>0</v>
      </c>
      <c r="G371" s="58">
        <v>2670.697</v>
      </c>
      <c r="H371" s="37"/>
      <c r="I371" s="37"/>
      <c r="J371" s="37"/>
      <c r="K371" s="37"/>
    </row>
    <row r="372" spans="1:11" ht="30">
      <c r="A372" s="52"/>
      <c r="B372" s="53" t="s">
        <v>972</v>
      </c>
      <c r="C372" s="54">
        <v>905</v>
      </c>
      <c r="D372" s="55">
        <v>1006</v>
      </c>
      <c r="E372" s="56">
        <v>5140113</v>
      </c>
      <c r="F372" s="54">
        <v>500</v>
      </c>
      <c r="G372" s="58">
        <v>2670.697</v>
      </c>
      <c r="H372" s="37"/>
      <c r="I372" s="37"/>
      <c r="J372" s="37"/>
      <c r="K372" s="37"/>
    </row>
    <row r="373" spans="1:11" ht="75">
      <c r="A373" s="52"/>
      <c r="B373" s="53" t="s">
        <v>1079</v>
      </c>
      <c r="C373" s="54">
        <v>905</v>
      </c>
      <c r="D373" s="55">
        <v>1006</v>
      </c>
      <c r="E373" s="56">
        <v>5140114</v>
      </c>
      <c r="F373" s="54">
        <v>0</v>
      </c>
      <c r="G373" s="58">
        <v>119.98378</v>
      </c>
      <c r="H373" s="37"/>
      <c r="I373" s="37"/>
      <c r="J373" s="37"/>
      <c r="K373" s="37"/>
    </row>
    <row r="374" spans="1:11" ht="30">
      <c r="A374" s="52"/>
      <c r="B374" s="53" t="s">
        <v>972</v>
      </c>
      <c r="C374" s="54">
        <v>905</v>
      </c>
      <c r="D374" s="55">
        <v>1006</v>
      </c>
      <c r="E374" s="56">
        <v>5140114</v>
      </c>
      <c r="F374" s="54">
        <v>500</v>
      </c>
      <c r="G374" s="58">
        <v>119.98378</v>
      </c>
      <c r="H374" s="37"/>
      <c r="I374" s="37"/>
      <c r="J374" s="37"/>
      <c r="K374" s="37"/>
    </row>
    <row r="375" spans="1:11" ht="30">
      <c r="A375" s="52"/>
      <c r="B375" s="53" t="s">
        <v>1080</v>
      </c>
      <c r="C375" s="54">
        <v>905</v>
      </c>
      <c r="D375" s="55">
        <v>1006</v>
      </c>
      <c r="E375" s="56">
        <v>5140118</v>
      </c>
      <c r="F375" s="54">
        <v>0</v>
      </c>
      <c r="G375" s="58">
        <v>88.82522</v>
      </c>
      <c r="H375" s="37"/>
      <c r="I375" s="37"/>
      <c r="J375" s="37"/>
      <c r="K375" s="37"/>
    </row>
    <row r="376" spans="1:11" ht="30">
      <c r="A376" s="52"/>
      <c r="B376" s="53" t="s">
        <v>972</v>
      </c>
      <c r="C376" s="54">
        <v>905</v>
      </c>
      <c r="D376" s="55">
        <v>1006</v>
      </c>
      <c r="E376" s="56">
        <v>5140118</v>
      </c>
      <c r="F376" s="54">
        <v>500</v>
      </c>
      <c r="G376" s="58">
        <v>88.82522</v>
      </c>
      <c r="H376" s="37"/>
      <c r="I376" s="37"/>
      <c r="J376" s="37"/>
      <c r="K376" s="37"/>
    </row>
    <row r="377" spans="1:11" ht="15">
      <c r="A377" s="52"/>
      <c r="B377" s="53" t="s">
        <v>878</v>
      </c>
      <c r="C377" s="54">
        <v>905</v>
      </c>
      <c r="D377" s="55">
        <v>1101</v>
      </c>
      <c r="E377" s="56">
        <v>0</v>
      </c>
      <c r="F377" s="54">
        <v>0</v>
      </c>
      <c r="G377" s="58">
        <v>736</v>
      </c>
      <c r="H377" s="37"/>
      <c r="I377" s="37"/>
      <c r="J377" s="37"/>
      <c r="K377" s="37"/>
    </row>
    <row r="378" spans="1:11" ht="30">
      <c r="A378" s="52"/>
      <c r="B378" s="53" t="s">
        <v>510</v>
      </c>
      <c r="C378" s="54">
        <v>905</v>
      </c>
      <c r="D378" s="55">
        <v>1101</v>
      </c>
      <c r="E378" s="56">
        <v>5120000</v>
      </c>
      <c r="F378" s="54">
        <v>0</v>
      </c>
      <c r="G378" s="58">
        <v>736</v>
      </c>
      <c r="H378" s="37"/>
      <c r="I378" s="37"/>
      <c r="J378" s="37"/>
      <c r="K378" s="37"/>
    </row>
    <row r="379" spans="1:11" ht="30">
      <c r="A379" s="52"/>
      <c r="B379" s="53" t="s">
        <v>511</v>
      </c>
      <c r="C379" s="54">
        <v>905</v>
      </c>
      <c r="D379" s="55">
        <v>1101</v>
      </c>
      <c r="E379" s="56">
        <v>5129700</v>
      </c>
      <c r="F379" s="54">
        <v>0</v>
      </c>
      <c r="G379" s="58">
        <v>736</v>
      </c>
      <c r="H379" s="37"/>
      <c r="I379" s="37"/>
      <c r="J379" s="37"/>
      <c r="K379" s="37"/>
    </row>
    <row r="380" spans="1:11" ht="30">
      <c r="A380" s="52"/>
      <c r="B380" s="53" t="s">
        <v>1034</v>
      </c>
      <c r="C380" s="54">
        <v>905</v>
      </c>
      <c r="D380" s="55">
        <v>1101</v>
      </c>
      <c r="E380" s="56">
        <v>5129700</v>
      </c>
      <c r="F380" s="54">
        <v>1</v>
      </c>
      <c r="G380" s="58">
        <v>736</v>
      </c>
      <c r="H380" s="37"/>
      <c r="I380" s="37"/>
      <c r="J380" s="37"/>
      <c r="K380" s="37"/>
    </row>
    <row r="381" spans="1:11" ht="30">
      <c r="A381" s="52"/>
      <c r="B381" s="53" t="s">
        <v>879</v>
      </c>
      <c r="C381" s="54">
        <v>905</v>
      </c>
      <c r="D381" s="55">
        <v>1105</v>
      </c>
      <c r="E381" s="56">
        <v>0</v>
      </c>
      <c r="F381" s="54">
        <v>0</v>
      </c>
      <c r="G381" s="58">
        <v>36673.34676</v>
      </c>
      <c r="H381" s="37"/>
      <c r="I381" s="37"/>
      <c r="J381" s="37"/>
      <c r="K381" s="37"/>
    </row>
    <row r="382" spans="1:11" ht="30">
      <c r="A382" s="52"/>
      <c r="B382" s="53" t="s">
        <v>510</v>
      </c>
      <c r="C382" s="54">
        <v>905</v>
      </c>
      <c r="D382" s="55">
        <v>1105</v>
      </c>
      <c r="E382" s="56">
        <v>5120000</v>
      </c>
      <c r="F382" s="54">
        <v>0</v>
      </c>
      <c r="G382" s="58">
        <v>2363.6467599999996</v>
      </c>
      <c r="H382" s="37"/>
      <c r="I382" s="37"/>
      <c r="J382" s="37"/>
      <c r="K382" s="37"/>
    </row>
    <row r="383" spans="1:11" ht="30">
      <c r="A383" s="52"/>
      <c r="B383" s="53" t="s">
        <v>511</v>
      </c>
      <c r="C383" s="54">
        <v>905</v>
      </c>
      <c r="D383" s="55">
        <v>1105</v>
      </c>
      <c r="E383" s="56">
        <v>5129700</v>
      </c>
      <c r="F383" s="54">
        <v>0</v>
      </c>
      <c r="G383" s="58">
        <v>2363.6467599999996</v>
      </c>
      <c r="H383" s="37"/>
      <c r="I383" s="37"/>
      <c r="J383" s="37"/>
      <c r="K383" s="37"/>
    </row>
    <row r="384" spans="1:11" ht="30">
      <c r="A384" s="52"/>
      <c r="B384" s="53" t="s">
        <v>1081</v>
      </c>
      <c r="C384" s="54">
        <v>905</v>
      </c>
      <c r="D384" s="55">
        <v>1105</v>
      </c>
      <c r="E384" s="56">
        <v>5129701</v>
      </c>
      <c r="F384" s="54">
        <v>0</v>
      </c>
      <c r="G384" s="58">
        <v>920.5997600000001</v>
      </c>
      <c r="H384" s="37"/>
      <c r="I384" s="37"/>
      <c r="J384" s="37"/>
      <c r="K384" s="37"/>
    </row>
    <row r="385" spans="1:11" ht="15">
      <c r="A385" s="52"/>
      <c r="B385" s="53" t="s">
        <v>1082</v>
      </c>
      <c r="C385" s="54">
        <v>905</v>
      </c>
      <c r="D385" s="55">
        <v>1105</v>
      </c>
      <c r="E385" s="56">
        <v>5129701</v>
      </c>
      <c r="F385" s="54">
        <v>19</v>
      </c>
      <c r="G385" s="58">
        <v>920.5997600000001</v>
      </c>
      <c r="H385" s="37"/>
      <c r="I385" s="37"/>
      <c r="J385" s="37"/>
      <c r="K385" s="37"/>
    </row>
    <row r="386" spans="1:11" ht="60">
      <c r="A386" s="52"/>
      <c r="B386" s="53" t="s">
        <v>1083</v>
      </c>
      <c r="C386" s="54">
        <v>905</v>
      </c>
      <c r="D386" s="55">
        <v>1105</v>
      </c>
      <c r="E386" s="56">
        <v>5129703</v>
      </c>
      <c r="F386" s="54">
        <v>0</v>
      </c>
      <c r="G386" s="58">
        <v>498.172</v>
      </c>
      <c r="H386" s="37"/>
      <c r="I386" s="37"/>
      <c r="J386" s="37"/>
      <c r="K386" s="37"/>
    </row>
    <row r="387" spans="1:11" ht="15">
      <c r="A387" s="52"/>
      <c r="B387" s="53" t="s">
        <v>966</v>
      </c>
      <c r="C387" s="54">
        <v>905</v>
      </c>
      <c r="D387" s="55">
        <v>1105</v>
      </c>
      <c r="E387" s="56">
        <v>5129703</v>
      </c>
      <c r="F387" s="54">
        <v>18</v>
      </c>
      <c r="G387" s="58">
        <v>498.172</v>
      </c>
      <c r="H387" s="37"/>
      <c r="I387" s="37"/>
      <c r="J387" s="37"/>
      <c r="K387" s="37"/>
    </row>
    <row r="388" spans="1:11" ht="60">
      <c r="A388" s="52"/>
      <c r="B388" s="53" t="s">
        <v>1084</v>
      </c>
      <c r="C388" s="54">
        <v>905</v>
      </c>
      <c r="D388" s="55">
        <v>1105</v>
      </c>
      <c r="E388" s="56">
        <v>5129704</v>
      </c>
      <c r="F388" s="54">
        <v>0</v>
      </c>
      <c r="G388" s="58">
        <v>944.875</v>
      </c>
      <c r="H388" s="37"/>
      <c r="I388" s="37"/>
      <c r="J388" s="37"/>
      <c r="K388" s="37"/>
    </row>
    <row r="389" spans="1:11" ht="15">
      <c r="A389" s="52"/>
      <c r="B389" s="53" t="s">
        <v>966</v>
      </c>
      <c r="C389" s="54">
        <v>905</v>
      </c>
      <c r="D389" s="55">
        <v>1105</v>
      </c>
      <c r="E389" s="56">
        <v>5129704</v>
      </c>
      <c r="F389" s="54">
        <v>18</v>
      </c>
      <c r="G389" s="58">
        <v>944.875</v>
      </c>
      <c r="H389" s="37"/>
      <c r="I389" s="37"/>
      <c r="J389" s="37"/>
      <c r="K389" s="37"/>
    </row>
    <row r="390" spans="1:11" ht="30">
      <c r="A390" s="52"/>
      <c r="B390" s="53" t="s">
        <v>911</v>
      </c>
      <c r="C390" s="54">
        <v>905</v>
      </c>
      <c r="D390" s="55">
        <v>1105</v>
      </c>
      <c r="E390" s="56">
        <v>7950000</v>
      </c>
      <c r="F390" s="54">
        <v>0</v>
      </c>
      <c r="G390" s="58">
        <v>34309.7</v>
      </c>
      <c r="H390" s="37"/>
      <c r="I390" s="37"/>
      <c r="J390" s="37"/>
      <c r="K390" s="37"/>
    </row>
    <row r="391" spans="1:11" ht="30">
      <c r="A391" s="52"/>
      <c r="B391" s="53" t="s">
        <v>911</v>
      </c>
      <c r="C391" s="54">
        <v>905</v>
      </c>
      <c r="D391" s="55">
        <v>1105</v>
      </c>
      <c r="E391" s="56">
        <v>7950000</v>
      </c>
      <c r="F391" s="54">
        <v>0</v>
      </c>
      <c r="G391" s="58">
        <v>34309.7</v>
      </c>
      <c r="H391" s="37"/>
      <c r="I391" s="37"/>
      <c r="J391" s="37"/>
      <c r="K391" s="37"/>
    </row>
    <row r="392" spans="1:11" ht="75">
      <c r="A392" s="52"/>
      <c r="B392" s="53" t="s">
        <v>1157</v>
      </c>
      <c r="C392" s="54">
        <v>905</v>
      </c>
      <c r="D392" s="55">
        <v>1105</v>
      </c>
      <c r="E392" s="56">
        <v>7950038</v>
      </c>
      <c r="F392" s="54">
        <v>0</v>
      </c>
      <c r="G392" s="58">
        <v>34309.7</v>
      </c>
      <c r="H392" s="37"/>
      <c r="I392" s="37"/>
      <c r="J392" s="37"/>
      <c r="K392" s="37"/>
    </row>
    <row r="393" spans="1:11" ht="30">
      <c r="A393" s="52"/>
      <c r="B393" s="53" t="s">
        <v>972</v>
      </c>
      <c r="C393" s="54">
        <v>905</v>
      </c>
      <c r="D393" s="55">
        <v>1105</v>
      </c>
      <c r="E393" s="56">
        <v>7950038</v>
      </c>
      <c r="F393" s="54">
        <v>500</v>
      </c>
      <c r="G393" s="58">
        <v>34309.7</v>
      </c>
      <c r="H393" s="37"/>
      <c r="I393" s="37"/>
      <c r="J393" s="37"/>
      <c r="K393" s="37"/>
    </row>
    <row r="394" spans="1:11" ht="43.5">
      <c r="A394" s="59">
        <v>7</v>
      </c>
      <c r="B394" s="60" t="s">
        <v>453</v>
      </c>
      <c r="C394" s="61">
        <v>906</v>
      </c>
      <c r="D394" s="62">
        <v>0</v>
      </c>
      <c r="E394" s="63">
        <v>0</v>
      </c>
      <c r="F394" s="61">
        <v>0</v>
      </c>
      <c r="G394" s="65">
        <v>192511</v>
      </c>
      <c r="H394" s="37"/>
      <c r="I394" s="37"/>
      <c r="J394" s="37"/>
      <c r="K394" s="37"/>
    </row>
    <row r="395" spans="1:11" ht="60">
      <c r="A395" s="52"/>
      <c r="B395" s="53" t="s">
        <v>968</v>
      </c>
      <c r="C395" s="54">
        <v>906</v>
      </c>
      <c r="D395" s="55">
        <v>104</v>
      </c>
      <c r="E395" s="56">
        <v>0</v>
      </c>
      <c r="F395" s="54">
        <v>0</v>
      </c>
      <c r="G395" s="58">
        <v>32935</v>
      </c>
      <c r="H395" s="37"/>
      <c r="I395" s="37"/>
      <c r="J395" s="37"/>
      <c r="K395" s="37"/>
    </row>
    <row r="396" spans="1:11" ht="30">
      <c r="A396" s="52"/>
      <c r="B396" s="53" t="s">
        <v>969</v>
      </c>
      <c r="C396" s="54">
        <v>906</v>
      </c>
      <c r="D396" s="55">
        <v>104</v>
      </c>
      <c r="E396" s="56">
        <v>20000</v>
      </c>
      <c r="F396" s="54">
        <v>0</v>
      </c>
      <c r="G396" s="58">
        <v>32935</v>
      </c>
      <c r="H396" s="37"/>
      <c r="I396" s="37"/>
      <c r="J396" s="37"/>
      <c r="K396" s="37"/>
    </row>
    <row r="397" spans="1:11" ht="15">
      <c r="A397" s="52"/>
      <c r="B397" s="53" t="s">
        <v>970</v>
      </c>
      <c r="C397" s="54">
        <v>906</v>
      </c>
      <c r="D397" s="55">
        <v>104</v>
      </c>
      <c r="E397" s="56">
        <v>20400</v>
      </c>
      <c r="F397" s="54">
        <v>0</v>
      </c>
      <c r="G397" s="58">
        <v>32935</v>
      </c>
      <c r="H397" s="37"/>
      <c r="I397" s="37"/>
      <c r="J397" s="37"/>
      <c r="K397" s="37"/>
    </row>
    <row r="398" spans="1:11" ht="30">
      <c r="A398" s="52"/>
      <c r="B398" s="53" t="s">
        <v>972</v>
      </c>
      <c r="C398" s="54">
        <v>906</v>
      </c>
      <c r="D398" s="55">
        <v>104</v>
      </c>
      <c r="E398" s="56">
        <v>20400</v>
      </c>
      <c r="F398" s="54">
        <v>500</v>
      </c>
      <c r="G398" s="58">
        <v>32935</v>
      </c>
      <c r="H398" s="37"/>
      <c r="I398" s="37"/>
      <c r="J398" s="37"/>
      <c r="K398" s="37"/>
    </row>
    <row r="399" spans="1:11" ht="15">
      <c r="A399" s="52"/>
      <c r="B399" s="53" t="s">
        <v>963</v>
      </c>
      <c r="C399" s="54">
        <v>906</v>
      </c>
      <c r="D399" s="55">
        <v>113</v>
      </c>
      <c r="E399" s="56">
        <v>0</v>
      </c>
      <c r="F399" s="54">
        <v>0</v>
      </c>
      <c r="G399" s="58">
        <v>5386</v>
      </c>
      <c r="H399" s="37"/>
      <c r="I399" s="37"/>
      <c r="J399" s="37"/>
      <c r="K399" s="37"/>
    </row>
    <row r="400" spans="1:11" ht="60">
      <c r="A400" s="52"/>
      <c r="B400" s="53" t="s">
        <v>1085</v>
      </c>
      <c r="C400" s="54">
        <v>906</v>
      </c>
      <c r="D400" s="55">
        <v>113</v>
      </c>
      <c r="E400" s="56">
        <v>900000</v>
      </c>
      <c r="F400" s="54">
        <v>0</v>
      </c>
      <c r="G400" s="58">
        <v>1225.208</v>
      </c>
      <c r="H400" s="37"/>
      <c r="I400" s="37"/>
      <c r="J400" s="37"/>
      <c r="K400" s="37"/>
    </row>
    <row r="401" spans="1:11" ht="45">
      <c r="A401" s="52"/>
      <c r="B401" s="53" t="s">
        <v>1086</v>
      </c>
      <c r="C401" s="54">
        <v>906</v>
      </c>
      <c r="D401" s="55">
        <v>113</v>
      </c>
      <c r="E401" s="56">
        <v>900200</v>
      </c>
      <c r="F401" s="54">
        <v>0</v>
      </c>
      <c r="G401" s="58">
        <v>1225.208</v>
      </c>
      <c r="H401" s="37"/>
      <c r="I401" s="37"/>
      <c r="J401" s="37"/>
      <c r="K401" s="37"/>
    </row>
    <row r="402" spans="1:11" ht="30">
      <c r="A402" s="52"/>
      <c r="B402" s="53" t="s">
        <v>972</v>
      </c>
      <c r="C402" s="54">
        <v>906</v>
      </c>
      <c r="D402" s="55">
        <v>113</v>
      </c>
      <c r="E402" s="56">
        <v>900200</v>
      </c>
      <c r="F402" s="54">
        <v>500</v>
      </c>
      <c r="G402" s="58">
        <v>1225.208</v>
      </c>
      <c r="H402" s="37"/>
      <c r="I402" s="37"/>
      <c r="J402" s="37"/>
      <c r="K402" s="37"/>
    </row>
    <row r="403" spans="1:11" ht="45">
      <c r="A403" s="52"/>
      <c r="B403" s="53" t="s">
        <v>964</v>
      </c>
      <c r="C403" s="54">
        <v>906</v>
      </c>
      <c r="D403" s="55">
        <v>113</v>
      </c>
      <c r="E403" s="56">
        <v>920000</v>
      </c>
      <c r="F403" s="54">
        <v>0</v>
      </c>
      <c r="G403" s="58">
        <v>4160.792</v>
      </c>
      <c r="H403" s="37"/>
      <c r="I403" s="37"/>
      <c r="J403" s="37"/>
      <c r="K403" s="37"/>
    </row>
    <row r="404" spans="1:11" ht="15">
      <c r="A404" s="52"/>
      <c r="B404" s="53" t="s">
        <v>965</v>
      </c>
      <c r="C404" s="54">
        <v>906</v>
      </c>
      <c r="D404" s="55">
        <v>113</v>
      </c>
      <c r="E404" s="56">
        <v>920300</v>
      </c>
      <c r="F404" s="54">
        <v>0</v>
      </c>
      <c r="G404" s="58">
        <v>4160.792</v>
      </c>
      <c r="H404" s="37"/>
      <c r="I404" s="37"/>
      <c r="J404" s="37"/>
      <c r="K404" s="37"/>
    </row>
    <row r="405" spans="1:11" ht="15">
      <c r="A405" s="52"/>
      <c r="B405" s="53" t="s">
        <v>1087</v>
      </c>
      <c r="C405" s="54">
        <v>906</v>
      </c>
      <c r="D405" s="55">
        <v>113</v>
      </c>
      <c r="E405" s="56">
        <v>920347</v>
      </c>
      <c r="F405" s="54">
        <v>0</v>
      </c>
      <c r="G405" s="58">
        <v>2085.26</v>
      </c>
      <c r="H405" s="37"/>
      <c r="I405" s="37"/>
      <c r="J405" s="37"/>
      <c r="K405" s="37"/>
    </row>
    <row r="406" spans="1:11" ht="30">
      <c r="A406" s="52"/>
      <c r="B406" s="53" t="s">
        <v>972</v>
      </c>
      <c r="C406" s="54">
        <v>906</v>
      </c>
      <c r="D406" s="55">
        <v>113</v>
      </c>
      <c r="E406" s="56">
        <v>920347</v>
      </c>
      <c r="F406" s="54">
        <v>500</v>
      </c>
      <c r="G406" s="58">
        <v>2085.26</v>
      </c>
      <c r="H406" s="37"/>
      <c r="I406" s="37"/>
      <c r="J406" s="37"/>
      <c r="K406" s="37"/>
    </row>
    <row r="407" spans="1:11" ht="30">
      <c r="A407" s="52"/>
      <c r="B407" s="53" t="s">
        <v>1088</v>
      </c>
      <c r="C407" s="54">
        <v>906</v>
      </c>
      <c r="D407" s="55">
        <v>113</v>
      </c>
      <c r="E407" s="56">
        <v>920348</v>
      </c>
      <c r="F407" s="54">
        <v>0</v>
      </c>
      <c r="G407" s="58">
        <v>2075.532</v>
      </c>
      <c r="H407" s="37"/>
      <c r="I407" s="37"/>
      <c r="J407" s="37"/>
      <c r="K407" s="37"/>
    </row>
    <row r="408" spans="1:11" ht="30">
      <c r="A408" s="52"/>
      <c r="B408" s="53" t="s">
        <v>972</v>
      </c>
      <c r="C408" s="54">
        <v>906</v>
      </c>
      <c r="D408" s="55">
        <v>113</v>
      </c>
      <c r="E408" s="56">
        <v>920348</v>
      </c>
      <c r="F408" s="54">
        <v>500</v>
      </c>
      <c r="G408" s="58">
        <v>2075.532</v>
      </c>
      <c r="H408" s="37"/>
      <c r="I408" s="37"/>
      <c r="J408" s="37"/>
      <c r="K408" s="37"/>
    </row>
    <row r="409" spans="1:11" ht="15">
      <c r="A409" s="52"/>
      <c r="B409" s="53" t="s">
        <v>454</v>
      </c>
      <c r="C409" s="54">
        <v>906</v>
      </c>
      <c r="D409" s="55">
        <v>501</v>
      </c>
      <c r="E409" s="56">
        <v>0</v>
      </c>
      <c r="F409" s="54">
        <v>0</v>
      </c>
      <c r="G409" s="58">
        <v>154190</v>
      </c>
      <c r="H409" s="37"/>
      <c r="I409" s="37"/>
      <c r="J409" s="37"/>
      <c r="K409" s="37"/>
    </row>
    <row r="410" spans="1:11" ht="15">
      <c r="A410" s="52"/>
      <c r="B410" s="53" t="s">
        <v>455</v>
      </c>
      <c r="C410" s="54">
        <v>906</v>
      </c>
      <c r="D410" s="55">
        <v>501</v>
      </c>
      <c r="E410" s="56">
        <v>3500000</v>
      </c>
      <c r="F410" s="54">
        <v>0</v>
      </c>
      <c r="G410" s="58">
        <v>154190</v>
      </c>
      <c r="H410" s="37"/>
      <c r="I410" s="37"/>
      <c r="J410" s="37"/>
      <c r="K410" s="37"/>
    </row>
    <row r="411" spans="1:11" ht="45">
      <c r="A411" s="52"/>
      <c r="B411" s="53" t="s">
        <v>456</v>
      </c>
      <c r="C411" s="54">
        <v>906</v>
      </c>
      <c r="D411" s="55">
        <v>501</v>
      </c>
      <c r="E411" s="56">
        <v>3500200</v>
      </c>
      <c r="F411" s="54">
        <v>0</v>
      </c>
      <c r="G411" s="58">
        <v>154190</v>
      </c>
      <c r="H411" s="37"/>
      <c r="I411" s="37"/>
      <c r="J411" s="37"/>
      <c r="K411" s="37"/>
    </row>
    <row r="412" spans="1:11" ht="15">
      <c r="A412" s="52"/>
      <c r="B412" s="53" t="s">
        <v>457</v>
      </c>
      <c r="C412" s="54">
        <v>906</v>
      </c>
      <c r="D412" s="55">
        <v>501</v>
      </c>
      <c r="E412" s="56">
        <v>3500202</v>
      </c>
      <c r="F412" s="54">
        <v>0</v>
      </c>
      <c r="G412" s="58">
        <v>154190</v>
      </c>
      <c r="H412" s="37"/>
      <c r="I412" s="37"/>
      <c r="J412" s="37"/>
      <c r="K412" s="37"/>
    </row>
    <row r="413" spans="1:11" ht="30">
      <c r="A413" s="52"/>
      <c r="B413" s="53" t="s">
        <v>972</v>
      </c>
      <c r="C413" s="54">
        <v>906</v>
      </c>
      <c r="D413" s="55">
        <v>501</v>
      </c>
      <c r="E413" s="56">
        <v>3500202</v>
      </c>
      <c r="F413" s="54">
        <v>500</v>
      </c>
      <c r="G413" s="58">
        <v>154190</v>
      </c>
      <c r="H413" s="37"/>
      <c r="I413" s="37"/>
      <c r="J413" s="37"/>
      <c r="K413" s="37"/>
    </row>
    <row r="414" spans="1:11" ht="43.5">
      <c r="A414" s="59">
        <v>8</v>
      </c>
      <c r="B414" s="60" t="s">
        <v>458</v>
      </c>
      <c r="C414" s="61">
        <v>907</v>
      </c>
      <c r="D414" s="62">
        <v>0</v>
      </c>
      <c r="E414" s="63">
        <v>0</v>
      </c>
      <c r="F414" s="61">
        <v>0</v>
      </c>
      <c r="G414" s="65">
        <v>544523.76049</v>
      </c>
      <c r="H414" s="37"/>
      <c r="I414" s="37"/>
      <c r="J414" s="37"/>
      <c r="K414" s="37"/>
    </row>
    <row r="415" spans="1:11" ht="60">
      <c r="A415" s="52"/>
      <c r="B415" s="53" t="s">
        <v>968</v>
      </c>
      <c r="C415" s="54">
        <v>907</v>
      </c>
      <c r="D415" s="55">
        <v>104</v>
      </c>
      <c r="E415" s="56">
        <v>0</v>
      </c>
      <c r="F415" s="54">
        <v>0</v>
      </c>
      <c r="G415" s="58">
        <v>20169</v>
      </c>
      <c r="H415" s="37"/>
      <c r="I415" s="37"/>
      <c r="J415" s="37"/>
      <c r="K415" s="37"/>
    </row>
    <row r="416" spans="1:11" ht="30">
      <c r="A416" s="52"/>
      <c r="B416" s="53" t="s">
        <v>969</v>
      </c>
      <c r="C416" s="54">
        <v>907</v>
      </c>
      <c r="D416" s="55">
        <v>104</v>
      </c>
      <c r="E416" s="56">
        <v>20000</v>
      </c>
      <c r="F416" s="54">
        <v>0</v>
      </c>
      <c r="G416" s="58">
        <v>20169</v>
      </c>
      <c r="H416" s="37"/>
      <c r="I416" s="37"/>
      <c r="J416" s="37"/>
      <c r="K416" s="37"/>
    </row>
    <row r="417" spans="1:11" ht="15">
      <c r="A417" s="52"/>
      <c r="B417" s="53" t="s">
        <v>970</v>
      </c>
      <c r="C417" s="54">
        <v>907</v>
      </c>
      <c r="D417" s="55">
        <v>104</v>
      </c>
      <c r="E417" s="56">
        <v>20400</v>
      </c>
      <c r="F417" s="54">
        <v>0</v>
      </c>
      <c r="G417" s="58">
        <v>20169</v>
      </c>
      <c r="H417" s="37"/>
      <c r="I417" s="37"/>
      <c r="J417" s="37"/>
      <c r="K417" s="37"/>
    </row>
    <row r="418" spans="1:11" ht="30">
      <c r="A418" s="52"/>
      <c r="B418" s="53" t="s">
        <v>972</v>
      </c>
      <c r="C418" s="54">
        <v>907</v>
      </c>
      <c r="D418" s="55">
        <v>104</v>
      </c>
      <c r="E418" s="56">
        <v>20400</v>
      </c>
      <c r="F418" s="54">
        <v>500</v>
      </c>
      <c r="G418" s="58">
        <v>20169</v>
      </c>
      <c r="H418" s="37"/>
      <c r="I418" s="37"/>
      <c r="J418" s="37"/>
      <c r="K418" s="37"/>
    </row>
    <row r="419" spans="1:11" ht="15">
      <c r="A419" s="52"/>
      <c r="B419" s="53" t="s">
        <v>963</v>
      </c>
      <c r="C419" s="54">
        <v>907</v>
      </c>
      <c r="D419" s="55">
        <v>113</v>
      </c>
      <c r="E419" s="56">
        <v>0</v>
      </c>
      <c r="F419" s="54">
        <v>0</v>
      </c>
      <c r="G419" s="58">
        <v>59492</v>
      </c>
      <c r="H419" s="37"/>
      <c r="I419" s="37"/>
      <c r="J419" s="37"/>
      <c r="K419" s="37"/>
    </row>
    <row r="420" spans="1:11" ht="45">
      <c r="A420" s="52"/>
      <c r="B420" s="53" t="s">
        <v>964</v>
      </c>
      <c r="C420" s="54">
        <v>907</v>
      </c>
      <c r="D420" s="55">
        <v>113</v>
      </c>
      <c r="E420" s="56">
        <v>920000</v>
      </c>
      <c r="F420" s="54">
        <v>0</v>
      </c>
      <c r="G420" s="58">
        <v>27230.23047</v>
      </c>
      <c r="H420" s="37"/>
      <c r="I420" s="37"/>
      <c r="J420" s="37"/>
      <c r="K420" s="37"/>
    </row>
    <row r="421" spans="1:11" ht="15">
      <c r="A421" s="52"/>
      <c r="B421" s="53" t="s">
        <v>965</v>
      </c>
      <c r="C421" s="54">
        <v>907</v>
      </c>
      <c r="D421" s="55">
        <v>113</v>
      </c>
      <c r="E421" s="56">
        <v>920300</v>
      </c>
      <c r="F421" s="54">
        <v>0</v>
      </c>
      <c r="G421" s="58">
        <v>27230.23047</v>
      </c>
      <c r="H421" s="37"/>
      <c r="I421" s="37"/>
      <c r="J421" s="37"/>
      <c r="K421" s="37"/>
    </row>
    <row r="422" spans="1:11" ht="75">
      <c r="A422" s="52"/>
      <c r="B422" s="53" t="s">
        <v>1090</v>
      </c>
      <c r="C422" s="54">
        <v>907</v>
      </c>
      <c r="D422" s="55">
        <v>113</v>
      </c>
      <c r="E422" s="56">
        <v>920314</v>
      </c>
      <c r="F422" s="54">
        <v>0</v>
      </c>
      <c r="G422" s="58">
        <v>10567.111</v>
      </c>
      <c r="H422" s="37"/>
      <c r="I422" s="37"/>
      <c r="J422" s="37"/>
      <c r="K422" s="37"/>
    </row>
    <row r="423" spans="1:11" ht="15">
      <c r="A423" s="52"/>
      <c r="B423" s="53" t="s">
        <v>894</v>
      </c>
      <c r="C423" s="54">
        <v>907</v>
      </c>
      <c r="D423" s="55">
        <v>113</v>
      </c>
      <c r="E423" s="56">
        <v>920314</v>
      </c>
      <c r="F423" s="54">
        <v>6</v>
      </c>
      <c r="G423" s="58">
        <v>10567.111</v>
      </c>
      <c r="H423" s="37"/>
      <c r="I423" s="37"/>
      <c r="J423" s="37"/>
      <c r="K423" s="37"/>
    </row>
    <row r="424" spans="1:11" ht="105">
      <c r="A424" s="52"/>
      <c r="B424" s="53" t="s">
        <v>392</v>
      </c>
      <c r="C424" s="54">
        <v>907</v>
      </c>
      <c r="D424" s="55">
        <v>113</v>
      </c>
      <c r="E424" s="56">
        <v>920317</v>
      </c>
      <c r="F424" s="54">
        <v>0</v>
      </c>
      <c r="G424" s="58">
        <v>15619.396</v>
      </c>
      <c r="H424" s="37"/>
      <c r="I424" s="37"/>
      <c r="J424" s="37"/>
      <c r="K424" s="37"/>
    </row>
    <row r="425" spans="1:11" ht="15">
      <c r="A425" s="52"/>
      <c r="B425" s="53" t="s">
        <v>966</v>
      </c>
      <c r="C425" s="54">
        <v>907</v>
      </c>
      <c r="D425" s="55">
        <v>113</v>
      </c>
      <c r="E425" s="56">
        <v>920317</v>
      </c>
      <c r="F425" s="54">
        <v>18</v>
      </c>
      <c r="G425" s="58">
        <v>15619.396</v>
      </c>
      <c r="H425" s="37"/>
      <c r="I425" s="37"/>
      <c r="J425" s="37"/>
      <c r="K425" s="37"/>
    </row>
    <row r="426" spans="1:11" ht="75">
      <c r="A426" s="52"/>
      <c r="B426" s="53" t="s">
        <v>1091</v>
      </c>
      <c r="C426" s="54">
        <v>907</v>
      </c>
      <c r="D426" s="55">
        <v>113</v>
      </c>
      <c r="E426" s="56">
        <v>920318</v>
      </c>
      <c r="F426" s="54">
        <v>0</v>
      </c>
      <c r="G426" s="58">
        <v>1043.72347</v>
      </c>
      <c r="H426" s="37"/>
      <c r="I426" s="37"/>
      <c r="J426" s="37"/>
      <c r="K426" s="37"/>
    </row>
    <row r="427" spans="1:11" ht="15">
      <c r="A427" s="52"/>
      <c r="B427" s="53" t="s">
        <v>966</v>
      </c>
      <c r="C427" s="54">
        <v>907</v>
      </c>
      <c r="D427" s="55">
        <v>113</v>
      </c>
      <c r="E427" s="56">
        <v>920318</v>
      </c>
      <c r="F427" s="54">
        <v>18</v>
      </c>
      <c r="G427" s="58">
        <v>1043.72347</v>
      </c>
      <c r="H427" s="37"/>
      <c r="I427" s="37"/>
      <c r="J427" s="37"/>
      <c r="K427" s="37"/>
    </row>
    <row r="428" spans="1:11" ht="30">
      <c r="A428" s="52"/>
      <c r="B428" s="53" t="s">
        <v>912</v>
      </c>
      <c r="C428" s="54">
        <v>907</v>
      </c>
      <c r="D428" s="55">
        <v>113</v>
      </c>
      <c r="E428" s="56">
        <v>930000</v>
      </c>
      <c r="F428" s="54">
        <v>0</v>
      </c>
      <c r="G428" s="58">
        <v>32261.76953</v>
      </c>
      <c r="H428" s="37"/>
      <c r="I428" s="37"/>
      <c r="J428" s="37"/>
      <c r="K428" s="37"/>
    </row>
    <row r="429" spans="1:11" ht="30">
      <c r="A429" s="52"/>
      <c r="B429" s="53" t="s">
        <v>1033</v>
      </c>
      <c r="C429" s="54">
        <v>907</v>
      </c>
      <c r="D429" s="55">
        <v>113</v>
      </c>
      <c r="E429" s="56">
        <v>939900</v>
      </c>
      <c r="F429" s="54">
        <v>0</v>
      </c>
      <c r="G429" s="58">
        <v>32261.76953</v>
      </c>
      <c r="H429" s="37"/>
      <c r="I429" s="37"/>
      <c r="J429" s="37"/>
      <c r="K429" s="37"/>
    </row>
    <row r="430" spans="1:11" ht="30">
      <c r="A430" s="52"/>
      <c r="B430" s="53" t="s">
        <v>1092</v>
      </c>
      <c r="C430" s="54">
        <v>907</v>
      </c>
      <c r="D430" s="55">
        <v>113</v>
      </c>
      <c r="E430" s="56">
        <v>939901</v>
      </c>
      <c r="F430" s="54">
        <v>0</v>
      </c>
      <c r="G430" s="58">
        <v>32261.76953</v>
      </c>
      <c r="H430" s="37"/>
      <c r="I430" s="37"/>
      <c r="J430" s="37"/>
      <c r="K430" s="37"/>
    </row>
    <row r="431" spans="1:11" ht="30">
      <c r="A431" s="52"/>
      <c r="B431" s="53" t="s">
        <v>1034</v>
      </c>
      <c r="C431" s="54">
        <v>907</v>
      </c>
      <c r="D431" s="55">
        <v>113</v>
      </c>
      <c r="E431" s="56">
        <v>939901</v>
      </c>
      <c r="F431" s="54">
        <v>1</v>
      </c>
      <c r="G431" s="58">
        <v>32261.76953</v>
      </c>
      <c r="H431" s="37"/>
      <c r="I431" s="37"/>
      <c r="J431" s="37"/>
      <c r="K431" s="37"/>
    </row>
    <row r="432" spans="1:11" ht="15">
      <c r="A432" s="52"/>
      <c r="B432" s="53" t="s">
        <v>1134</v>
      </c>
      <c r="C432" s="54">
        <v>907</v>
      </c>
      <c r="D432" s="55">
        <v>407</v>
      </c>
      <c r="E432" s="56">
        <v>0</v>
      </c>
      <c r="F432" s="54">
        <v>0</v>
      </c>
      <c r="G432" s="58">
        <v>117913</v>
      </c>
      <c r="H432" s="37"/>
      <c r="I432" s="37"/>
      <c r="J432" s="37"/>
      <c r="K432" s="37"/>
    </row>
    <row r="433" spans="1:11" ht="15">
      <c r="A433" s="52"/>
      <c r="B433" s="53" t="s">
        <v>1093</v>
      </c>
      <c r="C433" s="54">
        <v>907</v>
      </c>
      <c r="D433" s="55">
        <v>407</v>
      </c>
      <c r="E433" s="56">
        <v>2920000</v>
      </c>
      <c r="F433" s="54">
        <v>0</v>
      </c>
      <c r="G433" s="58">
        <v>1439</v>
      </c>
      <c r="H433" s="37"/>
      <c r="I433" s="37"/>
      <c r="J433" s="37"/>
      <c r="K433" s="37"/>
    </row>
    <row r="434" spans="1:11" ht="30">
      <c r="A434" s="52"/>
      <c r="B434" s="53" t="s">
        <v>1094</v>
      </c>
      <c r="C434" s="54">
        <v>907</v>
      </c>
      <c r="D434" s="55">
        <v>407</v>
      </c>
      <c r="E434" s="56">
        <v>2920200</v>
      </c>
      <c r="F434" s="54">
        <v>0</v>
      </c>
      <c r="G434" s="58">
        <v>1439</v>
      </c>
      <c r="H434" s="37"/>
      <c r="I434" s="37"/>
      <c r="J434" s="37"/>
      <c r="K434" s="37"/>
    </row>
    <row r="435" spans="1:11" ht="30">
      <c r="A435" s="52"/>
      <c r="B435" s="53" t="s">
        <v>972</v>
      </c>
      <c r="C435" s="54">
        <v>907</v>
      </c>
      <c r="D435" s="55">
        <v>407</v>
      </c>
      <c r="E435" s="56">
        <v>2920200</v>
      </c>
      <c r="F435" s="54">
        <v>500</v>
      </c>
      <c r="G435" s="58">
        <v>1439</v>
      </c>
      <c r="H435" s="37"/>
      <c r="I435" s="37"/>
      <c r="J435" s="37"/>
      <c r="K435" s="37"/>
    </row>
    <row r="436" spans="1:11" ht="105">
      <c r="A436" s="52"/>
      <c r="B436" s="53" t="s">
        <v>460</v>
      </c>
      <c r="C436" s="54">
        <v>907</v>
      </c>
      <c r="D436" s="55">
        <v>407</v>
      </c>
      <c r="E436" s="56">
        <v>5210000</v>
      </c>
      <c r="F436" s="54">
        <v>0</v>
      </c>
      <c r="G436" s="58">
        <v>116474</v>
      </c>
      <c r="H436" s="37"/>
      <c r="I436" s="37"/>
      <c r="J436" s="37"/>
      <c r="K436" s="37"/>
    </row>
    <row r="437" spans="1:11" ht="105">
      <c r="A437" s="52"/>
      <c r="B437" s="53" t="s">
        <v>460</v>
      </c>
      <c r="C437" s="54">
        <v>907</v>
      </c>
      <c r="D437" s="55">
        <v>407</v>
      </c>
      <c r="E437" s="56">
        <v>5210200</v>
      </c>
      <c r="F437" s="54">
        <v>0</v>
      </c>
      <c r="G437" s="58">
        <v>116474</v>
      </c>
      <c r="H437" s="37"/>
      <c r="I437" s="37"/>
      <c r="J437" s="37"/>
      <c r="K437" s="37"/>
    </row>
    <row r="438" spans="1:11" ht="105">
      <c r="A438" s="52"/>
      <c r="B438" s="53" t="s">
        <v>460</v>
      </c>
      <c r="C438" s="54">
        <v>907</v>
      </c>
      <c r="D438" s="55">
        <v>407</v>
      </c>
      <c r="E438" s="56">
        <v>5210215</v>
      </c>
      <c r="F438" s="54">
        <v>0</v>
      </c>
      <c r="G438" s="58">
        <v>116474</v>
      </c>
      <c r="H438" s="37"/>
      <c r="I438" s="37"/>
      <c r="J438" s="37"/>
      <c r="K438" s="37"/>
    </row>
    <row r="439" spans="1:11" ht="15">
      <c r="A439" s="52"/>
      <c r="B439" s="53" t="s">
        <v>966</v>
      </c>
      <c r="C439" s="54">
        <v>907</v>
      </c>
      <c r="D439" s="55">
        <v>407</v>
      </c>
      <c r="E439" s="56">
        <v>5210215</v>
      </c>
      <c r="F439" s="54">
        <v>18</v>
      </c>
      <c r="G439" s="58">
        <v>116474</v>
      </c>
      <c r="H439" s="37"/>
      <c r="I439" s="37"/>
      <c r="J439" s="37"/>
      <c r="K439" s="37"/>
    </row>
    <row r="440" spans="1:11" ht="15">
      <c r="A440" s="52"/>
      <c r="B440" s="53" t="s">
        <v>459</v>
      </c>
      <c r="C440" s="54">
        <v>907</v>
      </c>
      <c r="D440" s="55">
        <v>408</v>
      </c>
      <c r="E440" s="56">
        <v>0</v>
      </c>
      <c r="F440" s="54">
        <v>0</v>
      </c>
      <c r="G440" s="58">
        <v>3676</v>
      </c>
      <c r="H440" s="37"/>
      <c r="I440" s="37"/>
      <c r="J440" s="37"/>
      <c r="K440" s="37"/>
    </row>
    <row r="441" spans="1:11" ht="15">
      <c r="A441" s="52"/>
      <c r="B441" s="53" t="s">
        <v>1095</v>
      </c>
      <c r="C441" s="54">
        <v>907</v>
      </c>
      <c r="D441" s="55">
        <v>408</v>
      </c>
      <c r="E441" s="56">
        <v>3030000</v>
      </c>
      <c r="F441" s="54">
        <v>0</v>
      </c>
      <c r="G441" s="58">
        <v>3676</v>
      </c>
      <c r="H441" s="37"/>
      <c r="I441" s="37"/>
      <c r="J441" s="37"/>
      <c r="K441" s="37"/>
    </row>
    <row r="442" spans="1:11" ht="30">
      <c r="A442" s="52"/>
      <c r="B442" s="53" t="s">
        <v>1096</v>
      </c>
      <c r="C442" s="54">
        <v>907</v>
      </c>
      <c r="D442" s="55">
        <v>408</v>
      </c>
      <c r="E442" s="56">
        <v>3030200</v>
      </c>
      <c r="F442" s="54">
        <v>0</v>
      </c>
      <c r="G442" s="58">
        <v>3676</v>
      </c>
      <c r="H442" s="37"/>
      <c r="I442" s="37"/>
      <c r="J442" s="37"/>
      <c r="K442" s="37"/>
    </row>
    <row r="443" spans="1:11" ht="105">
      <c r="A443" s="52"/>
      <c r="B443" s="53" t="s">
        <v>1097</v>
      </c>
      <c r="C443" s="54">
        <v>907</v>
      </c>
      <c r="D443" s="55">
        <v>408</v>
      </c>
      <c r="E443" s="56">
        <v>3030203</v>
      </c>
      <c r="F443" s="54">
        <v>0</v>
      </c>
      <c r="G443" s="58">
        <v>1666.3</v>
      </c>
      <c r="H443" s="37"/>
      <c r="I443" s="37"/>
      <c r="J443" s="37"/>
      <c r="K443" s="37"/>
    </row>
    <row r="444" spans="1:11" ht="15">
      <c r="A444" s="52"/>
      <c r="B444" s="53" t="s">
        <v>966</v>
      </c>
      <c r="C444" s="54">
        <v>907</v>
      </c>
      <c r="D444" s="55">
        <v>408</v>
      </c>
      <c r="E444" s="56">
        <v>3030203</v>
      </c>
      <c r="F444" s="54">
        <v>18</v>
      </c>
      <c r="G444" s="58">
        <v>1666.3</v>
      </c>
      <c r="H444" s="37"/>
      <c r="I444" s="37"/>
      <c r="J444" s="37"/>
      <c r="K444" s="37"/>
    </row>
    <row r="445" spans="1:11" ht="90">
      <c r="A445" s="52"/>
      <c r="B445" s="53" t="s">
        <v>1098</v>
      </c>
      <c r="C445" s="54">
        <v>907</v>
      </c>
      <c r="D445" s="55">
        <v>408</v>
      </c>
      <c r="E445" s="56">
        <v>3030204</v>
      </c>
      <c r="F445" s="54">
        <v>0</v>
      </c>
      <c r="G445" s="58">
        <v>1512.686</v>
      </c>
      <c r="H445" s="37"/>
      <c r="I445" s="37"/>
      <c r="J445" s="37"/>
      <c r="K445" s="37"/>
    </row>
    <row r="446" spans="1:11" ht="15">
      <c r="A446" s="52"/>
      <c r="B446" s="53" t="s">
        <v>966</v>
      </c>
      <c r="C446" s="54">
        <v>907</v>
      </c>
      <c r="D446" s="55">
        <v>408</v>
      </c>
      <c r="E446" s="56">
        <v>3030204</v>
      </c>
      <c r="F446" s="54">
        <v>18</v>
      </c>
      <c r="G446" s="58">
        <v>1512.686</v>
      </c>
      <c r="H446" s="37"/>
      <c r="I446" s="37"/>
      <c r="J446" s="37"/>
      <c r="K446" s="37"/>
    </row>
    <row r="447" spans="1:11" ht="75">
      <c r="A447" s="52"/>
      <c r="B447" s="53" t="s">
        <v>230</v>
      </c>
      <c r="C447" s="54">
        <v>907</v>
      </c>
      <c r="D447" s="55">
        <v>408</v>
      </c>
      <c r="E447" s="56">
        <v>3030205</v>
      </c>
      <c r="F447" s="54">
        <v>0</v>
      </c>
      <c r="G447" s="58">
        <v>497.014</v>
      </c>
      <c r="H447" s="37"/>
      <c r="I447" s="37"/>
      <c r="J447" s="37"/>
      <c r="K447" s="37"/>
    </row>
    <row r="448" spans="1:11" ht="15">
      <c r="A448" s="52"/>
      <c r="B448" s="53" t="s">
        <v>966</v>
      </c>
      <c r="C448" s="54">
        <v>907</v>
      </c>
      <c r="D448" s="55">
        <v>408</v>
      </c>
      <c r="E448" s="56">
        <v>3030205</v>
      </c>
      <c r="F448" s="54">
        <v>18</v>
      </c>
      <c r="G448" s="58">
        <v>497.014</v>
      </c>
      <c r="H448" s="37"/>
      <c r="I448" s="37"/>
      <c r="J448" s="37"/>
      <c r="K448" s="37"/>
    </row>
    <row r="449" spans="1:11" ht="15">
      <c r="A449" s="52"/>
      <c r="B449" s="53" t="s">
        <v>865</v>
      </c>
      <c r="C449" s="54">
        <v>907</v>
      </c>
      <c r="D449" s="55">
        <v>409</v>
      </c>
      <c r="E449" s="56">
        <v>0</v>
      </c>
      <c r="F449" s="54">
        <v>0</v>
      </c>
      <c r="G449" s="58">
        <v>13290.75</v>
      </c>
      <c r="H449" s="37"/>
      <c r="I449" s="37"/>
      <c r="J449" s="37"/>
      <c r="K449" s="37"/>
    </row>
    <row r="450" spans="1:11" ht="15">
      <c r="A450" s="52"/>
      <c r="B450" s="53" t="s">
        <v>461</v>
      </c>
      <c r="C450" s="54">
        <v>907</v>
      </c>
      <c r="D450" s="55">
        <v>409</v>
      </c>
      <c r="E450" s="56">
        <v>6000000</v>
      </c>
      <c r="F450" s="54">
        <v>0</v>
      </c>
      <c r="G450" s="58">
        <v>13290.75</v>
      </c>
      <c r="H450" s="37"/>
      <c r="I450" s="37"/>
      <c r="J450" s="37"/>
      <c r="K450" s="37"/>
    </row>
    <row r="451" spans="1:11" ht="60">
      <c r="A451" s="52"/>
      <c r="B451" s="53" t="s">
        <v>1099</v>
      </c>
      <c r="C451" s="54">
        <v>907</v>
      </c>
      <c r="D451" s="55">
        <v>409</v>
      </c>
      <c r="E451" s="56">
        <v>6000200</v>
      </c>
      <c r="F451" s="54">
        <v>0</v>
      </c>
      <c r="G451" s="58">
        <v>13290.75</v>
      </c>
      <c r="H451" s="37"/>
      <c r="I451" s="37"/>
      <c r="J451" s="37"/>
      <c r="K451" s="37"/>
    </row>
    <row r="452" spans="1:11" ht="105">
      <c r="A452" s="52"/>
      <c r="B452" s="53" t="s">
        <v>393</v>
      </c>
      <c r="C452" s="54">
        <v>907</v>
      </c>
      <c r="D452" s="55">
        <v>409</v>
      </c>
      <c r="E452" s="56">
        <v>6000211</v>
      </c>
      <c r="F452" s="54">
        <v>0</v>
      </c>
      <c r="G452" s="58">
        <v>13290.75</v>
      </c>
      <c r="H452" s="37"/>
      <c r="I452" s="37"/>
      <c r="J452" s="37"/>
      <c r="K452" s="37"/>
    </row>
    <row r="453" spans="1:11" ht="15">
      <c r="A453" s="52"/>
      <c r="B453" s="53" t="s">
        <v>966</v>
      </c>
      <c r="C453" s="54">
        <v>907</v>
      </c>
      <c r="D453" s="55">
        <v>409</v>
      </c>
      <c r="E453" s="56">
        <v>6000211</v>
      </c>
      <c r="F453" s="54">
        <v>18</v>
      </c>
      <c r="G453" s="58">
        <v>13290.75</v>
      </c>
      <c r="H453" s="37"/>
      <c r="I453" s="37"/>
      <c r="J453" s="37"/>
      <c r="K453" s="37"/>
    </row>
    <row r="454" spans="1:11" ht="15">
      <c r="A454" s="52"/>
      <c r="B454" s="53" t="s">
        <v>454</v>
      </c>
      <c r="C454" s="54">
        <v>907</v>
      </c>
      <c r="D454" s="55">
        <v>501</v>
      </c>
      <c r="E454" s="56">
        <v>0</v>
      </c>
      <c r="F454" s="54">
        <v>0</v>
      </c>
      <c r="G454" s="58">
        <v>103912.0564</v>
      </c>
      <c r="H454" s="37"/>
      <c r="I454" s="37"/>
      <c r="J454" s="37"/>
      <c r="K454" s="37"/>
    </row>
    <row r="455" spans="1:11" ht="15">
      <c r="A455" s="52"/>
      <c r="B455" s="53" t="s">
        <v>455</v>
      </c>
      <c r="C455" s="54">
        <v>907</v>
      </c>
      <c r="D455" s="55">
        <v>501</v>
      </c>
      <c r="E455" s="56">
        <v>3500000</v>
      </c>
      <c r="F455" s="54">
        <v>0</v>
      </c>
      <c r="G455" s="58">
        <v>103912.0564</v>
      </c>
      <c r="H455" s="37"/>
      <c r="I455" s="37"/>
      <c r="J455" s="37"/>
      <c r="K455" s="37"/>
    </row>
    <row r="456" spans="1:11" ht="60">
      <c r="A456" s="52"/>
      <c r="B456" s="53" t="s">
        <v>1101</v>
      </c>
      <c r="C456" s="54">
        <v>907</v>
      </c>
      <c r="D456" s="55">
        <v>501</v>
      </c>
      <c r="E456" s="56">
        <v>3500100</v>
      </c>
      <c r="F456" s="54">
        <v>0</v>
      </c>
      <c r="G456" s="58">
        <v>103912.0564</v>
      </c>
      <c r="H456" s="37"/>
      <c r="I456" s="37"/>
      <c r="J456" s="37"/>
      <c r="K456" s="37"/>
    </row>
    <row r="457" spans="1:11" ht="60">
      <c r="A457" s="52"/>
      <c r="B457" s="53" t="s">
        <v>1102</v>
      </c>
      <c r="C457" s="54">
        <v>907</v>
      </c>
      <c r="D457" s="55">
        <v>501</v>
      </c>
      <c r="E457" s="56">
        <v>3500104</v>
      </c>
      <c r="F457" s="54">
        <v>0</v>
      </c>
      <c r="G457" s="58">
        <v>103912.0564</v>
      </c>
      <c r="H457" s="37"/>
      <c r="I457" s="37"/>
      <c r="J457" s="37"/>
      <c r="K457" s="37"/>
    </row>
    <row r="458" spans="1:11" ht="15">
      <c r="A458" s="52"/>
      <c r="B458" s="53" t="s">
        <v>894</v>
      </c>
      <c r="C458" s="54">
        <v>907</v>
      </c>
      <c r="D458" s="55">
        <v>501</v>
      </c>
      <c r="E458" s="56">
        <v>3500104</v>
      </c>
      <c r="F458" s="54">
        <v>6</v>
      </c>
      <c r="G458" s="58">
        <v>103912.0564</v>
      </c>
      <c r="H458" s="37"/>
      <c r="I458" s="37"/>
      <c r="J458" s="37"/>
      <c r="K458" s="37"/>
    </row>
    <row r="459" spans="1:11" ht="15">
      <c r="A459" s="52"/>
      <c r="B459" s="53" t="s">
        <v>461</v>
      </c>
      <c r="C459" s="54">
        <v>907</v>
      </c>
      <c r="D459" s="55">
        <v>503</v>
      </c>
      <c r="E459" s="56">
        <v>0</v>
      </c>
      <c r="F459" s="54">
        <v>0</v>
      </c>
      <c r="G459" s="58">
        <v>226070.95409</v>
      </c>
      <c r="H459" s="37"/>
      <c r="I459" s="37"/>
      <c r="J459" s="37"/>
      <c r="K459" s="37"/>
    </row>
    <row r="460" spans="1:11" ht="15">
      <c r="A460" s="52"/>
      <c r="B460" s="53" t="s">
        <v>461</v>
      </c>
      <c r="C460" s="54">
        <v>907</v>
      </c>
      <c r="D460" s="55">
        <v>503</v>
      </c>
      <c r="E460" s="56">
        <v>6000000</v>
      </c>
      <c r="F460" s="54">
        <v>0</v>
      </c>
      <c r="G460" s="58">
        <v>219549.15409</v>
      </c>
      <c r="H460" s="37"/>
      <c r="I460" s="37"/>
      <c r="J460" s="37"/>
      <c r="K460" s="37"/>
    </row>
    <row r="461" spans="1:11" ht="15">
      <c r="A461" s="52"/>
      <c r="B461" s="53" t="s">
        <v>461</v>
      </c>
      <c r="C461" s="54">
        <v>907</v>
      </c>
      <c r="D461" s="55">
        <v>503</v>
      </c>
      <c r="E461" s="56">
        <v>6000000</v>
      </c>
      <c r="F461" s="54">
        <v>0</v>
      </c>
      <c r="G461" s="58">
        <v>40615.974</v>
      </c>
      <c r="H461" s="37"/>
      <c r="I461" s="37"/>
      <c r="J461" s="37"/>
      <c r="K461" s="37"/>
    </row>
    <row r="462" spans="1:11" ht="15">
      <c r="A462" s="52"/>
      <c r="B462" s="53" t="s">
        <v>461</v>
      </c>
      <c r="C462" s="54">
        <v>907</v>
      </c>
      <c r="D462" s="55">
        <v>503</v>
      </c>
      <c r="E462" s="56">
        <v>6000001</v>
      </c>
      <c r="F462" s="54">
        <v>0</v>
      </c>
      <c r="G462" s="58">
        <v>40615.974</v>
      </c>
      <c r="H462" s="37"/>
      <c r="I462" s="37"/>
      <c r="J462" s="37"/>
      <c r="K462" s="37"/>
    </row>
    <row r="463" spans="1:11" ht="30">
      <c r="A463" s="52"/>
      <c r="B463" s="53" t="s">
        <v>972</v>
      </c>
      <c r="C463" s="54">
        <v>907</v>
      </c>
      <c r="D463" s="55">
        <v>503</v>
      </c>
      <c r="E463" s="56">
        <v>6000001</v>
      </c>
      <c r="F463" s="54">
        <v>500</v>
      </c>
      <c r="G463" s="58">
        <v>40615.974</v>
      </c>
      <c r="H463" s="37"/>
      <c r="I463" s="37"/>
      <c r="J463" s="37"/>
      <c r="K463" s="37"/>
    </row>
    <row r="464" spans="1:11" ht="15">
      <c r="A464" s="52"/>
      <c r="B464" s="53" t="s">
        <v>1106</v>
      </c>
      <c r="C464" s="54">
        <v>907</v>
      </c>
      <c r="D464" s="55">
        <v>503</v>
      </c>
      <c r="E464" s="56">
        <v>6000100</v>
      </c>
      <c r="F464" s="54">
        <v>0</v>
      </c>
      <c r="G464" s="58">
        <v>27942.388</v>
      </c>
      <c r="H464" s="37"/>
      <c r="I464" s="37"/>
      <c r="J464" s="37"/>
      <c r="K464" s="37"/>
    </row>
    <row r="465" spans="1:11" ht="90">
      <c r="A465" s="52"/>
      <c r="B465" s="53" t="s">
        <v>1107</v>
      </c>
      <c r="C465" s="54">
        <v>907</v>
      </c>
      <c r="D465" s="55">
        <v>503</v>
      </c>
      <c r="E465" s="56">
        <v>6000105</v>
      </c>
      <c r="F465" s="54">
        <v>0</v>
      </c>
      <c r="G465" s="58">
        <v>27942.388</v>
      </c>
      <c r="H465" s="37"/>
      <c r="I465" s="37"/>
      <c r="J465" s="37"/>
      <c r="K465" s="37"/>
    </row>
    <row r="466" spans="1:11" ht="15">
      <c r="A466" s="52"/>
      <c r="B466" s="53" t="s">
        <v>966</v>
      </c>
      <c r="C466" s="54">
        <v>907</v>
      </c>
      <c r="D466" s="55">
        <v>503</v>
      </c>
      <c r="E466" s="56">
        <v>6000105</v>
      </c>
      <c r="F466" s="54">
        <v>18</v>
      </c>
      <c r="G466" s="58">
        <v>27942.388</v>
      </c>
      <c r="H466" s="37"/>
      <c r="I466" s="37"/>
      <c r="J466" s="37"/>
      <c r="K466" s="37"/>
    </row>
    <row r="467" spans="1:11" ht="60">
      <c r="A467" s="52"/>
      <c r="B467" s="53" t="s">
        <v>1099</v>
      </c>
      <c r="C467" s="54">
        <v>907</v>
      </c>
      <c r="D467" s="55">
        <v>503</v>
      </c>
      <c r="E467" s="56">
        <v>6000200</v>
      </c>
      <c r="F467" s="54">
        <v>0</v>
      </c>
      <c r="G467" s="58">
        <v>145916.96009</v>
      </c>
      <c r="H467" s="37"/>
      <c r="I467" s="37"/>
      <c r="J467" s="37"/>
      <c r="K467" s="37"/>
    </row>
    <row r="468" spans="1:11" ht="105">
      <c r="A468" s="52"/>
      <c r="B468" s="53" t="s">
        <v>1108</v>
      </c>
      <c r="C468" s="54">
        <v>907</v>
      </c>
      <c r="D468" s="55">
        <v>503</v>
      </c>
      <c r="E468" s="56">
        <v>6000209</v>
      </c>
      <c r="F468" s="54">
        <v>0</v>
      </c>
      <c r="G468" s="58">
        <v>10410.059</v>
      </c>
      <c r="H468" s="37"/>
      <c r="I468" s="37"/>
      <c r="J468" s="37"/>
      <c r="K468" s="37"/>
    </row>
    <row r="469" spans="1:11" ht="15">
      <c r="A469" s="52"/>
      <c r="B469" s="53" t="s">
        <v>966</v>
      </c>
      <c r="C469" s="54">
        <v>907</v>
      </c>
      <c r="D469" s="55">
        <v>503</v>
      </c>
      <c r="E469" s="56">
        <v>6000209</v>
      </c>
      <c r="F469" s="54">
        <v>18</v>
      </c>
      <c r="G469" s="58">
        <v>10410.059</v>
      </c>
      <c r="H469" s="37"/>
      <c r="I469" s="37"/>
      <c r="J469" s="37"/>
      <c r="K469" s="37"/>
    </row>
    <row r="470" spans="1:11" ht="90">
      <c r="A470" s="52"/>
      <c r="B470" s="53" t="s">
        <v>376</v>
      </c>
      <c r="C470" s="54">
        <v>907</v>
      </c>
      <c r="D470" s="55">
        <v>503</v>
      </c>
      <c r="E470" s="56">
        <v>6000212</v>
      </c>
      <c r="F470" s="54">
        <v>0</v>
      </c>
      <c r="G470" s="58">
        <v>135506.90109</v>
      </c>
      <c r="H470" s="37"/>
      <c r="I470" s="37"/>
      <c r="J470" s="37"/>
      <c r="K470" s="37"/>
    </row>
    <row r="471" spans="1:11" ht="15">
      <c r="A471" s="52"/>
      <c r="B471" s="53" t="s">
        <v>966</v>
      </c>
      <c r="C471" s="54">
        <v>907</v>
      </c>
      <c r="D471" s="55">
        <v>503</v>
      </c>
      <c r="E471" s="56">
        <v>6000212</v>
      </c>
      <c r="F471" s="54">
        <v>18</v>
      </c>
      <c r="G471" s="58">
        <v>135506.90109</v>
      </c>
      <c r="H471" s="37"/>
      <c r="I471" s="37"/>
      <c r="J471" s="37"/>
      <c r="K471" s="37"/>
    </row>
    <row r="472" spans="1:11" ht="15">
      <c r="A472" s="52"/>
      <c r="B472" s="53" t="s">
        <v>378</v>
      </c>
      <c r="C472" s="54">
        <v>907</v>
      </c>
      <c r="D472" s="55">
        <v>503</v>
      </c>
      <c r="E472" s="56">
        <v>6000400</v>
      </c>
      <c r="F472" s="54">
        <v>0</v>
      </c>
      <c r="G472" s="58">
        <v>5034.054</v>
      </c>
      <c r="H472" s="37"/>
      <c r="I472" s="37"/>
      <c r="J472" s="37"/>
      <c r="K472" s="37"/>
    </row>
    <row r="473" spans="1:11" ht="30">
      <c r="A473" s="52"/>
      <c r="B473" s="53" t="s">
        <v>379</v>
      </c>
      <c r="C473" s="54">
        <v>907</v>
      </c>
      <c r="D473" s="55">
        <v>503</v>
      </c>
      <c r="E473" s="56">
        <v>6000401</v>
      </c>
      <c r="F473" s="54">
        <v>0</v>
      </c>
      <c r="G473" s="58">
        <v>5034.054</v>
      </c>
      <c r="H473" s="37"/>
      <c r="I473" s="37"/>
      <c r="J473" s="37"/>
      <c r="K473" s="37"/>
    </row>
    <row r="474" spans="1:11" ht="15">
      <c r="A474" s="52"/>
      <c r="B474" s="53" t="s">
        <v>894</v>
      </c>
      <c r="C474" s="54">
        <v>907</v>
      </c>
      <c r="D474" s="55">
        <v>503</v>
      </c>
      <c r="E474" s="56">
        <v>6000401</v>
      </c>
      <c r="F474" s="54">
        <v>6</v>
      </c>
      <c r="G474" s="58">
        <v>5034.054</v>
      </c>
      <c r="H474" s="37"/>
      <c r="I474" s="37"/>
      <c r="J474" s="37"/>
      <c r="K474" s="37"/>
    </row>
    <row r="475" spans="1:11" ht="30">
      <c r="A475" s="52"/>
      <c r="B475" s="53" t="s">
        <v>380</v>
      </c>
      <c r="C475" s="54">
        <v>907</v>
      </c>
      <c r="D475" s="55">
        <v>503</v>
      </c>
      <c r="E475" s="56">
        <v>6000500</v>
      </c>
      <c r="F475" s="54">
        <v>0</v>
      </c>
      <c r="G475" s="58">
        <v>39.778</v>
      </c>
      <c r="H475" s="37"/>
      <c r="I475" s="37"/>
      <c r="J475" s="37"/>
      <c r="K475" s="37"/>
    </row>
    <row r="476" spans="1:11" ht="120">
      <c r="A476" s="52"/>
      <c r="B476" s="53" t="s">
        <v>395</v>
      </c>
      <c r="C476" s="54">
        <v>907</v>
      </c>
      <c r="D476" s="55">
        <v>503</v>
      </c>
      <c r="E476" s="56">
        <v>6000516</v>
      </c>
      <c r="F476" s="54">
        <v>0</v>
      </c>
      <c r="G476" s="58">
        <v>39.778</v>
      </c>
      <c r="H476" s="37"/>
      <c r="I476" s="37"/>
      <c r="J476" s="37"/>
      <c r="K476" s="37"/>
    </row>
    <row r="477" spans="1:11" ht="15">
      <c r="A477" s="52"/>
      <c r="B477" s="53" t="s">
        <v>966</v>
      </c>
      <c r="C477" s="54">
        <v>907</v>
      </c>
      <c r="D477" s="55">
        <v>503</v>
      </c>
      <c r="E477" s="56">
        <v>6000516</v>
      </c>
      <c r="F477" s="54">
        <v>18</v>
      </c>
      <c r="G477" s="58">
        <v>39.778</v>
      </c>
      <c r="H477" s="37"/>
      <c r="I477" s="37"/>
      <c r="J477" s="37"/>
      <c r="K477" s="37"/>
    </row>
    <row r="478" spans="1:11" ht="30">
      <c r="A478" s="52"/>
      <c r="B478" s="53" t="s">
        <v>911</v>
      </c>
      <c r="C478" s="54">
        <v>907</v>
      </c>
      <c r="D478" s="55">
        <v>503</v>
      </c>
      <c r="E478" s="56">
        <v>7950000</v>
      </c>
      <c r="F478" s="54">
        <v>0</v>
      </c>
      <c r="G478" s="58">
        <v>6521.8</v>
      </c>
      <c r="H478" s="37"/>
      <c r="I478" s="37"/>
      <c r="J478" s="37"/>
      <c r="K478" s="37"/>
    </row>
    <row r="479" spans="1:11" ht="30">
      <c r="A479" s="52"/>
      <c r="B479" s="53" t="s">
        <v>911</v>
      </c>
      <c r="C479" s="54">
        <v>907</v>
      </c>
      <c r="D479" s="55">
        <v>503</v>
      </c>
      <c r="E479" s="56">
        <v>7950000</v>
      </c>
      <c r="F479" s="54">
        <v>0</v>
      </c>
      <c r="G479" s="58">
        <v>6521.8</v>
      </c>
      <c r="H479" s="37"/>
      <c r="I479" s="37"/>
      <c r="J479" s="37"/>
      <c r="K479" s="37"/>
    </row>
    <row r="480" spans="1:11" ht="90">
      <c r="A480" s="52"/>
      <c r="B480" s="53" t="s">
        <v>917</v>
      </c>
      <c r="C480" s="54">
        <v>907</v>
      </c>
      <c r="D480" s="55">
        <v>503</v>
      </c>
      <c r="E480" s="56">
        <v>7950047</v>
      </c>
      <c r="F480" s="54">
        <v>0</v>
      </c>
      <c r="G480" s="58">
        <v>6521.8</v>
      </c>
      <c r="H480" s="37"/>
      <c r="I480" s="37"/>
      <c r="J480" s="37"/>
      <c r="K480" s="37"/>
    </row>
    <row r="481" spans="1:11" ht="30">
      <c r="A481" s="52"/>
      <c r="B481" s="53" t="s">
        <v>972</v>
      </c>
      <c r="C481" s="54">
        <v>907</v>
      </c>
      <c r="D481" s="55">
        <v>503</v>
      </c>
      <c r="E481" s="56">
        <v>7950047</v>
      </c>
      <c r="F481" s="54">
        <v>500</v>
      </c>
      <c r="G481" s="58">
        <v>6521.8</v>
      </c>
      <c r="H481" s="37"/>
      <c r="I481" s="37"/>
      <c r="J481" s="37"/>
      <c r="K481" s="37"/>
    </row>
    <row r="482" spans="1:11" ht="43.5">
      <c r="A482" s="59">
        <v>9</v>
      </c>
      <c r="B482" s="60" t="s">
        <v>1112</v>
      </c>
      <c r="C482" s="61">
        <v>908</v>
      </c>
      <c r="D482" s="62">
        <v>0</v>
      </c>
      <c r="E482" s="63">
        <v>0</v>
      </c>
      <c r="F482" s="61">
        <v>0</v>
      </c>
      <c r="G482" s="65">
        <v>330886.76266</v>
      </c>
      <c r="H482" s="37"/>
      <c r="I482" s="37"/>
      <c r="J482" s="37"/>
      <c r="K482" s="37"/>
    </row>
    <row r="483" spans="1:11" ht="60">
      <c r="A483" s="52"/>
      <c r="B483" s="53" t="s">
        <v>968</v>
      </c>
      <c r="C483" s="54">
        <v>908</v>
      </c>
      <c r="D483" s="55">
        <v>104</v>
      </c>
      <c r="E483" s="56">
        <v>0</v>
      </c>
      <c r="F483" s="54">
        <v>0</v>
      </c>
      <c r="G483" s="58">
        <v>35337</v>
      </c>
      <c r="H483" s="37"/>
      <c r="I483" s="37"/>
      <c r="J483" s="37"/>
      <c r="K483" s="37"/>
    </row>
    <row r="484" spans="1:11" ht="30">
      <c r="A484" s="52"/>
      <c r="B484" s="53" t="s">
        <v>969</v>
      </c>
      <c r="C484" s="54">
        <v>908</v>
      </c>
      <c r="D484" s="55">
        <v>104</v>
      </c>
      <c r="E484" s="56">
        <v>20000</v>
      </c>
      <c r="F484" s="54">
        <v>0</v>
      </c>
      <c r="G484" s="58">
        <v>35337</v>
      </c>
      <c r="H484" s="37"/>
      <c r="I484" s="37"/>
      <c r="J484" s="37"/>
      <c r="K484" s="37"/>
    </row>
    <row r="485" spans="1:11" ht="15">
      <c r="A485" s="52"/>
      <c r="B485" s="53" t="s">
        <v>970</v>
      </c>
      <c r="C485" s="54">
        <v>908</v>
      </c>
      <c r="D485" s="55">
        <v>104</v>
      </c>
      <c r="E485" s="56">
        <v>20400</v>
      </c>
      <c r="F485" s="54">
        <v>0</v>
      </c>
      <c r="G485" s="58">
        <v>35337</v>
      </c>
      <c r="H485" s="37"/>
      <c r="I485" s="37"/>
      <c r="J485" s="37"/>
      <c r="K485" s="37"/>
    </row>
    <row r="486" spans="1:11" ht="30">
      <c r="A486" s="52"/>
      <c r="B486" s="53" t="s">
        <v>972</v>
      </c>
      <c r="C486" s="54">
        <v>908</v>
      </c>
      <c r="D486" s="55">
        <v>104</v>
      </c>
      <c r="E486" s="56">
        <v>20400</v>
      </c>
      <c r="F486" s="54">
        <v>500</v>
      </c>
      <c r="G486" s="58">
        <v>35337</v>
      </c>
      <c r="H486" s="37"/>
      <c r="I486" s="37"/>
      <c r="J486" s="37"/>
      <c r="K486" s="37"/>
    </row>
    <row r="487" spans="1:11" ht="15">
      <c r="A487" s="52"/>
      <c r="B487" s="53" t="s">
        <v>963</v>
      </c>
      <c r="C487" s="54">
        <v>908</v>
      </c>
      <c r="D487" s="55">
        <v>113</v>
      </c>
      <c r="E487" s="56">
        <v>0</v>
      </c>
      <c r="F487" s="54">
        <v>0</v>
      </c>
      <c r="G487" s="58">
        <v>30024.25423</v>
      </c>
      <c r="H487" s="37"/>
      <c r="I487" s="37"/>
      <c r="J487" s="37"/>
      <c r="K487" s="37"/>
    </row>
    <row r="488" spans="1:11" ht="30">
      <c r="A488" s="52"/>
      <c r="B488" s="53" t="s">
        <v>912</v>
      </c>
      <c r="C488" s="54">
        <v>908</v>
      </c>
      <c r="D488" s="55">
        <v>113</v>
      </c>
      <c r="E488" s="56">
        <v>930000</v>
      </c>
      <c r="F488" s="54">
        <v>0</v>
      </c>
      <c r="G488" s="58">
        <v>30024.25423</v>
      </c>
      <c r="H488" s="37"/>
      <c r="I488" s="37"/>
      <c r="J488" s="37"/>
      <c r="K488" s="37"/>
    </row>
    <row r="489" spans="1:11" ht="30">
      <c r="A489" s="52"/>
      <c r="B489" s="53" t="s">
        <v>1033</v>
      </c>
      <c r="C489" s="54">
        <v>908</v>
      </c>
      <c r="D489" s="55">
        <v>113</v>
      </c>
      <c r="E489" s="56">
        <v>939900</v>
      </c>
      <c r="F489" s="54">
        <v>0</v>
      </c>
      <c r="G489" s="58">
        <v>30024.25423</v>
      </c>
      <c r="H489" s="37"/>
      <c r="I489" s="37"/>
      <c r="J489" s="37"/>
      <c r="K489" s="37"/>
    </row>
    <row r="490" spans="1:11" ht="30">
      <c r="A490" s="52"/>
      <c r="B490" s="53" t="s">
        <v>928</v>
      </c>
      <c r="C490" s="54">
        <v>908</v>
      </c>
      <c r="D490" s="55">
        <v>113</v>
      </c>
      <c r="E490" s="56">
        <v>939902</v>
      </c>
      <c r="F490" s="54">
        <v>0</v>
      </c>
      <c r="G490" s="58">
        <v>30024.25423</v>
      </c>
      <c r="H490" s="37"/>
      <c r="I490" s="37"/>
      <c r="J490" s="37"/>
      <c r="K490" s="37"/>
    </row>
    <row r="491" spans="1:11" ht="30">
      <c r="A491" s="52"/>
      <c r="B491" s="53" t="s">
        <v>1034</v>
      </c>
      <c r="C491" s="54">
        <v>908</v>
      </c>
      <c r="D491" s="55">
        <v>113</v>
      </c>
      <c r="E491" s="56">
        <v>939902</v>
      </c>
      <c r="F491" s="54">
        <v>1</v>
      </c>
      <c r="G491" s="58">
        <v>30024.25423</v>
      </c>
      <c r="H491" s="37"/>
      <c r="I491" s="37"/>
      <c r="J491" s="37"/>
      <c r="K491" s="37"/>
    </row>
    <row r="492" spans="1:11" ht="15">
      <c r="A492" s="52"/>
      <c r="B492" s="53" t="s">
        <v>454</v>
      </c>
      <c r="C492" s="54">
        <v>908</v>
      </c>
      <c r="D492" s="55">
        <v>501</v>
      </c>
      <c r="E492" s="56">
        <v>0</v>
      </c>
      <c r="F492" s="54">
        <v>0</v>
      </c>
      <c r="G492" s="58">
        <v>60766</v>
      </c>
      <c r="H492" s="37"/>
      <c r="I492" s="37"/>
      <c r="J492" s="37"/>
      <c r="K492" s="37"/>
    </row>
    <row r="493" spans="1:11" ht="30">
      <c r="A493" s="52"/>
      <c r="B493" s="53" t="s">
        <v>911</v>
      </c>
      <c r="C493" s="54">
        <v>908</v>
      </c>
      <c r="D493" s="55">
        <v>501</v>
      </c>
      <c r="E493" s="56">
        <v>7950000</v>
      </c>
      <c r="F493" s="54">
        <v>0</v>
      </c>
      <c r="G493" s="58">
        <v>60766</v>
      </c>
      <c r="H493" s="37"/>
      <c r="I493" s="37"/>
      <c r="J493" s="37"/>
      <c r="K493" s="37"/>
    </row>
    <row r="494" spans="1:11" ht="30">
      <c r="A494" s="52"/>
      <c r="B494" s="53" t="s">
        <v>911</v>
      </c>
      <c r="C494" s="54">
        <v>908</v>
      </c>
      <c r="D494" s="55">
        <v>501</v>
      </c>
      <c r="E494" s="56">
        <v>7950000</v>
      </c>
      <c r="F494" s="54">
        <v>0</v>
      </c>
      <c r="G494" s="58">
        <v>60766</v>
      </c>
      <c r="H494" s="37"/>
      <c r="I494" s="37"/>
      <c r="J494" s="37"/>
      <c r="K494" s="37"/>
    </row>
    <row r="495" spans="1:11" ht="120">
      <c r="A495" s="52"/>
      <c r="B495" s="53" t="s">
        <v>685</v>
      </c>
      <c r="C495" s="54">
        <v>908</v>
      </c>
      <c r="D495" s="55">
        <v>501</v>
      </c>
      <c r="E495" s="56">
        <v>7950042</v>
      </c>
      <c r="F495" s="54">
        <v>0</v>
      </c>
      <c r="G495" s="58">
        <v>60766</v>
      </c>
      <c r="H495" s="37"/>
      <c r="I495" s="37"/>
      <c r="J495" s="37"/>
      <c r="K495" s="37"/>
    </row>
    <row r="496" spans="1:11" ht="30">
      <c r="A496" s="52"/>
      <c r="B496" s="53" t="s">
        <v>972</v>
      </c>
      <c r="C496" s="54">
        <v>908</v>
      </c>
      <c r="D496" s="55">
        <v>501</v>
      </c>
      <c r="E496" s="56">
        <v>7950042</v>
      </c>
      <c r="F496" s="54">
        <v>500</v>
      </c>
      <c r="G496" s="58">
        <v>60766</v>
      </c>
      <c r="H496" s="37"/>
      <c r="I496" s="37"/>
      <c r="J496" s="37"/>
      <c r="K496" s="37"/>
    </row>
    <row r="497" spans="1:11" ht="15">
      <c r="A497" s="52"/>
      <c r="B497" s="53" t="s">
        <v>867</v>
      </c>
      <c r="C497" s="54">
        <v>908</v>
      </c>
      <c r="D497" s="55">
        <v>502</v>
      </c>
      <c r="E497" s="56">
        <v>0</v>
      </c>
      <c r="F497" s="54">
        <v>0</v>
      </c>
      <c r="G497" s="58">
        <v>3686.86</v>
      </c>
      <c r="H497" s="37"/>
      <c r="I497" s="37"/>
      <c r="J497" s="37"/>
      <c r="K497" s="37"/>
    </row>
    <row r="498" spans="1:11" ht="45">
      <c r="A498" s="52"/>
      <c r="B498" s="53" t="s">
        <v>1113</v>
      </c>
      <c r="C498" s="54">
        <v>908</v>
      </c>
      <c r="D498" s="55">
        <v>502</v>
      </c>
      <c r="E498" s="56">
        <v>1020000</v>
      </c>
      <c r="F498" s="54">
        <v>0</v>
      </c>
      <c r="G498" s="58">
        <v>2686.86</v>
      </c>
      <c r="H498" s="37"/>
      <c r="I498" s="37"/>
      <c r="J498" s="37"/>
      <c r="K498" s="37"/>
    </row>
    <row r="499" spans="1:11" ht="90">
      <c r="A499" s="52"/>
      <c r="B499" s="53" t="s">
        <v>1114</v>
      </c>
      <c r="C499" s="54">
        <v>908</v>
      </c>
      <c r="D499" s="55">
        <v>502</v>
      </c>
      <c r="E499" s="56">
        <v>1020100</v>
      </c>
      <c r="F499" s="54">
        <v>0</v>
      </c>
      <c r="G499" s="58">
        <v>2686.86</v>
      </c>
      <c r="H499" s="37"/>
      <c r="I499" s="37"/>
      <c r="J499" s="37"/>
      <c r="K499" s="37"/>
    </row>
    <row r="500" spans="1:11" ht="45">
      <c r="A500" s="52"/>
      <c r="B500" s="53" t="s">
        <v>1115</v>
      </c>
      <c r="C500" s="54">
        <v>908</v>
      </c>
      <c r="D500" s="55">
        <v>502</v>
      </c>
      <c r="E500" s="56">
        <v>1020102</v>
      </c>
      <c r="F500" s="54">
        <v>0</v>
      </c>
      <c r="G500" s="58">
        <v>2686.86</v>
      </c>
      <c r="H500" s="37"/>
      <c r="I500" s="37"/>
      <c r="J500" s="37"/>
      <c r="K500" s="37"/>
    </row>
    <row r="501" spans="1:11" ht="15">
      <c r="A501" s="52"/>
      <c r="B501" s="53" t="s">
        <v>1116</v>
      </c>
      <c r="C501" s="54">
        <v>908</v>
      </c>
      <c r="D501" s="55">
        <v>502</v>
      </c>
      <c r="E501" s="56">
        <v>1020102</v>
      </c>
      <c r="F501" s="54">
        <v>3</v>
      </c>
      <c r="G501" s="58">
        <v>2686.86</v>
      </c>
      <c r="H501" s="37"/>
      <c r="I501" s="37"/>
      <c r="J501" s="37"/>
      <c r="K501" s="37"/>
    </row>
    <row r="502" spans="1:11" ht="30">
      <c r="A502" s="52"/>
      <c r="B502" s="53" t="s">
        <v>911</v>
      </c>
      <c r="C502" s="54">
        <v>908</v>
      </c>
      <c r="D502" s="55">
        <v>502</v>
      </c>
      <c r="E502" s="56">
        <v>7950000</v>
      </c>
      <c r="F502" s="54">
        <v>0</v>
      </c>
      <c r="G502" s="58">
        <v>1000</v>
      </c>
      <c r="H502" s="37"/>
      <c r="I502" s="37"/>
      <c r="J502" s="37"/>
      <c r="K502" s="37"/>
    </row>
    <row r="503" spans="1:11" ht="30">
      <c r="A503" s="52"/>
      <c r="B503" s="53" t="s">
        <v>911</v>
      </c>
      <c r="C503" s="54">
        <v>908</v>
      </c>
      <c r="D503" s="55">
        <v>502</v>
      </c>
      <c r="E503" s="56">
        <v>7950000</v>
      </c>
      <c r="F503" s="54">
        <v>0</v>
      </c>
      <c r="G503" s="58">
        <v>1000</v>
      </c>
      <c r="H503" s="37"/>
      <c r="I503" s="37"/>
      <c r="J503" s="37"/>
      <c r="K503" s="37"/>
    </row>
    <row r="504" spans="1:11" ht="90">
      <c r="A504" s="52"/>
      <c r="B504" s="53" t="s">
        <v>917</v>
      </c>
      <c r="C504" s="54">
        <v>908</v>
      </c>
      <c r="D504" s="55">
        <v>502</v>
      </c>
      <c r="E504" s="56">
        <v>7950047</v>
      </c>
      <c r="F504" s="54">
        <v>0</v>
      </c>
      <c r="G504" s="58">
        <v>1000</v>
      </c>
      <c r="H504" s="37"/>
      <c r="I504" s="37"/>
      <c r="J504" s="37"/>
      <c r="K504" s="37"/>
    </row>
    <row r="505" spans="1:11" ht="30">
      <c r="A505" s="52"/>
      <c r="B505" s="53" t="s">
        <v>972</v>
      </c>
      <c r="C505" s="54">
        <v>908</v>
      </c>
      <c r="D505" s="55">
        <v>502</v>
      </c>
      <c r="E505" s="56">
        <v>7950047</v>
      </c>
      <c r="F505" s="54">
        <v>500</v>
      </c>
      <c r="G505" s="58">
        <v>1000</v>
      </c>
      <c r="H505" s="37"/>
      <c r="I505" s="37"/>
      <c r="J505" s="37"/>
      <c r="K505" s="37"/>
    </row>
    <row r="506" spans="1:11" ht="15">
      <c r="A506" s="52"/>
      <c r="B506" s="53" t="s">
        <v>461</v>
      </c>
      <c r="C506" s="54">
        <v>908</v>
      </c>
      <c r="D506" s="55">
        <v>503</v>
      </c>
      <c r="E506" s="56">
        <v>0</v>
      </c>
      <c r="F506" s="54">
        <v>0</v>
      </c>
      <c r="G506" s="58">
        <v>140449.02559</v>
      </c>
      <c r="H506" s="37"/>
      <c r="I506" s="37"/>
      <c r="J506" s="37"/>
      <c r="K506" s="37"/>
    </row>
    <row r="507" spans="1:11" ht="45">
      <c r="A507" s="52"/>
      <c r="B507" s="53" t="s">
        <v>1113</v>
      </c>
      <c r="C507" s="54">
        <v>908</v>
      </c>
      <c r="D507" s="55">
        <v>503</v>
      </c>
      <c r="E507" s="56">
        <v>1020000</v>
      </c>
      <c r="F507" s="54">
        <v>0</v>
      </c>
      <c r="G507" s="58">
        <v>53897.651450000005</v>
      </c>
      <c r="H507" s="37"/>
      <c r="I507" s="37"/>
      <c r="J507" s="37"/>
      <c r="K507" s="37"/>
    </row>
    <row r="508" spans="1:11" ht="90">
      <c r="A508" s="52"/>
      <c r="B508" s="53" t="s">
        <v>1114</v>
      </c>
      <c r="C508" s="54">
        <v>908</v>
      </c>
      <c r="D508" s="55">
        <v>503</v>
      </c>
      <c r="E508" s="56">
        <v>1020100</v>
      </c>
      <c r="F508" s="54">
        <v>0</v>
      </c>
      <c r="G508" s="58">
        <v>53897.651450000005</v>
      </c>
      <c r="H508" s="37"/>
      <c r="I508" s="37"/>
      <c r="J508" s="37"/>
      <c r="K508" s="37"/>
    </row>
    <row r="509" spans="1:11" ht="45">
      <c r="A509" s="52"/>
      <c r="B509" s="53" t="s">
        <v>1115</v>
      </c>
      <c r="C509" s="54">
        <v>908</v>
      </c>
      <c r="D509" s="55">
        <v>503</v>
      </c>
      <c r="E509" s="56">
        <v>1020102</v>
      </c>
      <c r="F509" s="54">
        <v>0</v>
      </c>
      <c r="G509" s="58">
        <v>53897.651450000005</v>
      </c>
      <c r="H509" s="37"/>
      <c r="I509" s="37"/>
      <c r="J509" s="37"/>
      <c r="K509" s="37"/>
    </row>
    <row r="510" spans="1:11" ht="15">
      <c r="A510" s="52"/>
      <c r="B510" s="53" t="s">
        <v>1116</v>
      </c>
      <c r="C510" s="54">
        <v>908</v>
      </c>
      <c r="D510" s="55">
        <v>503</v>
      </c>
      <c r="E510" s="56">
        <v>1020102</v>
      </c>
      <c r="F510" s="54">
        <v>3</v>
      </c>
      <c r="G510" s="58">
        <v>53897.651450000005</v>
      </c>
      <c r="H510" s="37"/>
      <c r="I510" s="37"/>
      <c r="J510" s="37"/>
      <c r="K510" s="37"/>
    </row>
    <row r="511" spans="1:11" ht="15">
      <c r="A511" s="52"/>
      <c r="B511" s="53" t="s">
        <v>461</v>
      </c>
      <c r="C511" s="54">
        <v>908</v>
      </c>
      <c r="D511" s="55">
        <v>503</v>
      </c>
      <c r="E511" s="56">
        <v>6000000</v>
      </c>
      <c r="F511" s="54">
        <v>0</v>
      </c>
      <c r="G511" s="58">
        <v>86551.37414</v>
      </c>
      <c r="H511" s="37"/>
      <c r="I511" s="37"/>
      <c r="J511" s="37"/>
      <c r="K511" s="37"/>
    </row>
    <row r="512" spans="1:11" ht="60">
      <c r="A512" s="52"/>
      <c r="B512" s="53" t="s">
        <v>1099</v>
      </c>
      <c r="C512" s="54">
        <v>908</v>
      </c>
      <c r="D512" s="55">
        <v>503</v>
      </c>
      <c r="E512" s="56">
        <v>6000200</v>
      </c>
      <c r="F512" s="54">
        <v>0</v>
      </c>
      <c r="G512" s="58">
        <v>11228.6774</v>
      </c>
      <c r="H512" s="37"/>
      <c r="I512" s="37"/>
      <c r="J512" s="37"/>
      <c r="K512" s="37"/>
    </row>
    <row r="513" spans="1:11" ht="30">
      <c r="A513" s="52"/>
      <c r="B513" s="53" t="s">
        <v>972</v>
      </c>
      <c r="C513" s="54">
        <v>908</v>
      </c>
      <c r="D513" s="55">
        <v>503</v>
      </c>
      <c r="E513" s="56">
        <v>6000200</v>
      </c>
      <c r="F513" s="54">
        <v>500</v>
      </c>
      <c r="G513" s="58">
        <v>11228.6774</v>
      </c>
      <c r="H513" s="37"/>
      <c r="I513" s="37"/>
      <c r="J513" s="37"/>
      <c r="K513" s="37"/>
    </row>
    <row r="514" spans="1:11" ht="30">
      <c r="A514" s="52"/>
      <c r="B514" s="53" t="s">
        <v>380</v>
      </c>
      <c r="C514" s="54">
        <v>908</v>
      </c>
      <c r="D514" s="55">
        <v>503</v>
      </c>
      <c r="E514" s="56">
        <v>6000500</v>
      </c>
      <c r="F514" s="54">
        <v>0</v>
      </c>
      <c r="G514" s="58">
        <v>75322.69674</v>
      </c>
      <c r="H514" s="37"/>
      <c r="I514" s="37"/>
      <c r="J514" s="37"/>
      <c r="K514" s="37"/>
    </row>
    <row r="515" spans="1:11" ht="30">
      <c r="A515" s="52"/>
      <c r="B515" s="53" t="s">
        <v>972</v>
      </c>
      <c r="C515" s="54">
        <v>908</v>
      </c>
      <c r="D515" s="55">
        <v>503</v>
      </c>
      <c r="E515" s="56">
        <v>6000500</v>
      </c>
      <c r="F515" s="54">
        <v>500</v>
      </c>
      <c r="G515" s="58">
        <v>75322.69674</v>
      </c>
      <c r="H515" s="37"/>
      <c r="I515" s="37"/>
      <c r="J515" s="37"/>
      <c r="K515" s="37"/>
    </row>
    <row r="516" spans="1:11" ht="15">
      <c r="A516" s="52"/>
      <c r="B516" s="53" t="s">
        <v>1031</v>
      </c>
      <c r="C516" s="54">
        <v>908</v>
      </c>
      <c r="D516" s="55">
        <v>701</v>
      </c>
      <c r="E516" s="56">
        <v>0</v>
      </c>
      <c r="F516" s="54">
        <v>0</v>
      </c>
      <c r="G516" s="58">
        <v>9246.94017</v>
      </c>
      <c r="H516" s="37"/>
      <c r="I516" s="37"/>
      <c r="J516" s="37"/>
      <c r="K516" s="37"/>
    </row>
    <row r="517" spans="1:11" ht="15">
      <c r="A517" s="52"/>
      <c r="B517" s="53" t="s">
        <v>1032</v>
      </c>
      <c r="C517" s="54">
        <v>908</v>
      </c>
      <c r="D517" s="55">
        <v>701</v>
      </c>
      <c r="E517" s="56">
        <v>4200000</v>
      </c>
      <c r="F517" s="54">
        <v>0</v>
      </c>
      <c r="G517" s="58">
        <v>9246.94017</v>
      </c>
      <c r="H517" s="37"/>
      <c r="I517" s="37"/>
      <c r="J517" s="37"/>
      <c r="K517" s="37"/>
    </row>
    <row r="518" spans="1:11" ht="30">
      <c r="A518" s="52"/>
      <c r="B518" s="53" t="s">
        <v>1033</v>
      </c>
      <c r="C518" s="54">
        <v>908</v>
      </c>
      <c r="D518" s="55">
        <v>701</v>
      </c>
      <c r="E518" s="56">
        <v>4209900</v>
      </c>
      <c r="F518" s="54">
        <v>0</v>
      </c>
      <c r="G518" s="58">
        <v>9246.94017</v>
      </c>
      <c r="H518" s="37"/>
      <c r="I518" s="37"/>
      <c r="J518" s="37"/>
      <c r="K518" s="37"/>
    </row>
    <row r="519" spans="1:11" ht="30">
      <c r="A519" s="52"/>
      <c r="B519" s="53" t="s">
        <v>1034</v>
      </c>
      <c r="C519" s="54">
        <v>908</v>
      </c>
      <c r="D519" s="55">
        <v>701</v>
      </c>
      <c r="E519" s="56">
        <v>4209900</v>
      </c>
      <c r="F519" s="54">
        <v>1</v>
      </c>
      <c r="G519" s="58">
        <v>9246.94017</v>
      </c>
      <c r="H519" s="37"/>
      <c r="I519" s="37"/>
      <c r="J519" s="37"/>
      <c r="K519" s="37"/>
    </row>
    <row r="520" spans="1:11" ht="15">
      <c r="A520" s="52"/>
      <c r="B520" s="53" t="s">
        <v>1035</v>
      </c>
      <c r="C520" s="54">
        <v>908</v>
      </c>
      <c r="D520" s="55">
        <v>702</v>
      </c>
      <c r="E520" s="56">
        <v>0</v>
      </c>
      <c r="F520" s="54">
        <v>0</v>
      </c>
      <c r="G520" s="58">
        <v>19096.52227</v>
      </c>
      <c r="H520" s="37"/>
      <c r="I520" s="37"/>
      <c r="J520" s="37"/>
      <c r="K520" s="37"/>
    </row>
    <row r="521" spans="1:11" ht="30">
      <c r="A521" s="52"/>
      <c r="B521" s="53" t="s">
        <v>1036</v>
      </c>
      <c r="C521" s="54">
        <v>908</v>
      </c>
      <c r="D521" s="55">
        <v>702</v>
      </c>
      <c r="E521" s="56">
        <v>4210000</v>
      </c>
      <c r="F521" s="54">
        <v>0</v>
      </c>
      <c r="G521" s="58">
        <v>17102.865</v>
      </c>
      <c r="H521" s="37"/>
      <c r="I521" s="37"/>
      <c r="J521" s="37"/>
      <c r="K521" s="37"/>
    </row>
    <row r="522" spans="1:11" ht="30">
      <c r="A522" s="52"/>
      <c r="B522" s="53" t="s">
        <v>1033</v>
      </c>
      <c r="C522" s="54">
        <v>908</v>
      </c>
      <c r="D522" s="55">
        <v>702</v>
      </c>
      <c r="E522" s="56">
        <v>4219900</v>
      </c>
      <c r="F522" s="54">
        <v>0</v>
      </c>
      <c r="G522" s="58">
        <v>17102.865</v>
      </c>
      <c r="H522" s="37"/>
      <c r="I522" s="37"/>
      <c r="J522" s="37"/>
      <c r="K522" s="37"/>
    </row>
    <row r="523" spans="1:11" ht="30">
      <c r="A523" s="52"/>
      <c r="B523" s="53" t="s">
        <v>1034</v>
      </c>
      <c r="C523" s="54">
        <v>908</v>
      </c>
      <c r="D523" s="55">
        <v>702</v>
      </c>
      <c r="E523" s="56">
        <v>4219900</v>
      </c>
      <c r="F523" s="54">
        <v>1</v>
      </c>
      <c r="G523" s="58">
        <v>17102.865</v>
      </c>
      <c r="H523" s="37"/>
      <c r="I523" s="37"/>
      <c r="J523" s="37"/>
      <c r="K523" s="37"/>
    </row>
    <row r="524" spans="1:11" ht="15">
      <c r="A524" s="52"/>
      <c r="B524" s="53" t="s">
        <v>1037</v>
      </c>
      <c r="C524" s="54">
        <v>908</v>
      </c>
      <c r="D524" s="55">
        <v>702</v>
      </c>
      <c r="E524" s="56">
        <v>4230000</v>
      </c>
      <c r="F524" s="54">
        <v>0</v>
      </c>
      <c r="G524" s="58">
        <v>1993.65727</v>
      </c>
      <c r="H524" s="37"/>
      <c r="I524" s="37"/>
      <c r="J524" s="37"/>
      <c r="K524" s="37"/>
    </row>
    <row r="525" spans="1:11" ht="30">
      <c r="A525" s="52"/>
      <c r="B525" s="53" t="s">
        <v>1033</v>
      </c>
      <c r="C525" s="54">
        <v>908</v>
      </c>
      <c r="D525" s="55">
        <v>702</v>
      </c>
      <c r="E525" s="56">
        <v>4239900</v>
      </c>
      <c r="F525" s="54">
        <v>0</v>
      </c>
      <c r="G525" s="58">
        <v>1993.65727</v>
      </c>
      <c r="H525" s="37"/>
      <c r="I525" s="37"/>
      <c r="J525" s="37"/>
      <c r="K525" s="37"/>
    </row>
    <row r="526" spans="1:11" ht="30">
      <c r="A526" s="52"/>
      <c r="B526" s="53" t="s">
        <v>921</v>
      </c>
      <c r="C526" s="54">
        <v>908</v>
      </c>
      <c r="D526" s="55">
        <v>702</v>
      </c>
      <c r="E526" s="56">
        <v>4239901</v>
      </c>
      <c r="F526" s="54">
        <v>0</v>
      </c>
      <c r="G526" s="58">
        <v>1284.26639</v>
      </c>
      <c r="H526" s="37"/>
      <c r="I526" s="37"/>
      <c r="J526" s="37"/>
      <c r="K526" s="37"/>
    </row>
    <row r="527" spans="1:11" ht="30">
      <c r="A527" s="52"/>
      <c r="B527" s="53" t="s">
        <v>1034</v>
      </c>
      <c r="C527" s="54">
        <v>908</v>
      </c>
      <c r="D527" s="55">
        <v>702</v>
      </c>
      <c r="E527" s="56">
        <v>4239901</v>
      </c>
      <c r="F527" s="54">
        <v>1</v>
      </c>
      <c r="G527" s="58">
        <v>1284.26639</v>
      </c>
      <c r="H527" s="37"/>
      <c r="I527" s="37"/>
      <c r="J527" s="37"/>
      <c r="K527" s="37"/>
    </row>
    <row r="528" spans="1:11" ht="30">
      <c r="A528" s="52"/>
      <c r="B528" s="53" t="s">
        <v>922</v>
      </c>
      <c r="C528" s="54">
        <v>908</v>
      </c>
      <c r="D528" s="55">
        <v>702</v>
      </c>
      <c r="E528" s="56">
        <v>4239902</v>
      </c>
      <c r="F528" s="54">
        <v>0</v>
      </c>
      <c r="G528" s="58">
        <v>709.39088</v>
      </c>
      <c r="H528" s="37"/>
      <c r="I528" s="37"/>
      <c r="J528" s="37"/>
      <c r="K528" s="37"/>
    </row>
    <row r="529" spans="1:11" ht="30">
      <c r="A529" s="52"/>
      <c r="B529" s="53" t="s">
        <v>1034</v>
      </c>
      <c r="C529" s="54">
        <v>908</v>
      </c>
      <c r="D529" s="55">
        <v>702</v>
      </c>
      <c r="E529" s="56">
        <v>4239902</v>
      </c>
      <c r="F529" s="54">
        <v>1</v>
      </c>
      <c r="G529" s="58">
        <v>709.39088</v>
      </c>
      <c r="H529" s="37"/>
      <c r="I529" s="37"/>
      <c r="J529" s="37"/>
      <c r="K529" s="37"/>
    </row>
    <row r="530" spans="1:11" ht="15">
      <c r="A530" s="52"/>
      <c r="B530" s="53" t="s">
        <v>1048</v>
      </c>
      <c r="C530" s="54">
        <v>908</v>
      </c>
      <c r="D530" s="55">
        <v>709</v>
      </c>
      <c r="E530" s="56">
        <v>0</v>
      </c>
      <c r="F530" s="54">
        <v>0</v>
      </c>
      <c r="G530" s="58">
        <v>10341.060210000001</v>
      </c>
      <c r="H530" s="37"/>
      <c r="I530" s="37"/>
      <c r="J530" s="37"/>
      <c r="K530" s="37"/>
    </row>
    <row r="531" spans="1:11" ht="45">
      <c r="A531" s="52"/>
      <c r="B531" s="53" t="s">
        <v>1113</v>
      </c>
      <c r="C531" s="54">
        <v>908</v>
      </c>
      <c r="D531" s="55">
        <v>709</v>
      </c>
      <c r="E531" s="56">
        <v>1020000</v>
      </c>
      <c r="F531" s="54">
        <v>0</v>
      </c>
      <c r="G531" s="58">
        <v>10341.060210000001</v>
      </c>
      <c r="H531" s="37"/>
      <c r="I531" s="37"/>
      <c r="J531" s="37"/>
      <c r="K531" s="37"/>
    </row>
    <row r="532" spans="1:11" ht="90">
      <c r="A532" s="52"/>
      <c r="B532" s="53" t="s">
        <v>1114</v>
      </c>
      <c r="C532" s="54">
        <v>908</v>
      </c>
      <c r="D532" s="55">
        <v>709</v>
      </c>
      <c r="E532" s="56">
        <v>1020100</v>
      </c>
      <c r="F532" s="54">
        <v>0</v>
      </c>
      <c r="G532" s="58">
        <v>10341.060210000001</v>
      </c>
      <c r="H532" s="37"/>
      <c r="I532" s="37"/>
      <c r="J532" s="37"/>
      <c r="K532" s="37"/>
    </row>
    <row r="533" spans="1:11" ht="45">
      <c r="A533" s="52"/>
      <c r="B533" s="53" t="s">
        <v>1115</v>
      </c>
      <c r="C533" s="54">
        <v>908</v>
      </c>
      <c r="D533" s="55">
        <v>709</v>
      </c>
      <c r="E533" s="56">
        <v>1020102</v>
      </c>
      <c r="F533" s="54">
        <v>0</v>
      </c>
      <c r="G533" s="58">
        <v>10341.060210000001</v>
      </c>
      <c r="H533" s="37"/>
      <c r="I533" s="37"/>
      <c r="J533" s="37"/>
      <c r="K533" s="37"/>
    </row>
    <row r="534" spans="1:11" ht="15">
      <c r="A534" s="52"/>
      <c r="B534" s="53" t="s">
        <v>1116</v>
      </c>
      <c r="C534" s="54">
        <v>908</v>
      </c>
      <c r="D534" s="55">
        <v>709</v>
      </c>
      <c r="E534" s="56">
        <v>1020102</v>
      </c>
      <c r="F534" s="54">
        <v>3</v>
      </c>
      <c r="G534" s="58">
        <v>10341.060210000001</v>
      </c>
      <c r="H534" s="37"/>
      <c r="I534" s="37"/>
      <c r="J534" s="37"/>
      <c r="K534" s="37"/>
    </row>
    <row r="535" spans="1:11" ht="15">
      <c r="A535" s="52"/>
      <c r="B535" s="53" t="s">
        <v>1051</v>
      </c>
      <c r="C535" s="54">
        <v>908</v>
      </c>
      <c r="D535" s="55">
        <v>801</v>
      </c>
      <c r="E535" s="56">
        <v>0</v>
      </c>
      <c r="F535" s="54">
        <v>0</v>
      </c>
      <c r="G535" s="58">
        <v>2454.82485</v>
      </c>
      <c r="H535" s="37"/>
      <c r="I535" s="37"/>
      <c r="J535" s="37"/>
      <c r="K535" s="37"/>
    </row>
    <row r="536" spans="1:11" ht="30">
      <c r="A536" s="52"/>
      <c r="B536" s="53" t="s">
        <v>915</v>
      </c>
      <c r="C536" s="54">
        <v>908</v>
      </c>
      <c r="D536" s="55">
        <v>801</v>
      </c>
      <c r="E536" s="56">
        <v>4400000</v>
      </c>
      <c r="F536" s="54">
        <v>0</v>
      </c>
      <c r="G536" s="58">
        <v>2316.52883</v>
      </c>
      <c r="H536" s="37"/>
      <c r="I536" s="37"/>
      <c r="J536" s="37"/>
      <c r="K536" s="37"/>
    </row>
    <row r="537" spans="1:11" ht="30">
      <c r="A537" s="52"/>
      <c r="B537" s="53" t="s">
        <v>1033</v>
      </c>
      <c r="C537" s="54">
        <v>908</v>
      </c>
      <c r="D537" s="55">
        <v>801</v>
      </c>
      <c r="E537" s="56">
        <v>4409900</v>
      </c>
      <c r="F537" s="54">
        <v>0</v>
      </c>
      <c r="G537" s="58">
        <v>2316.52883</v>
      </c>
      <c r="H537" s="37"/>
      <c r="I537" s="37"/>
      <c r="J537" s="37"/>
      <c r="K537" s="37"/>
    </row>
    <row r="538" spans="1:11" ht="30">
      <c r="A538" s="52"/>
      <c r="B538" s="53" t="s">
        <v>383</v>
      </c>
      <c r="C538" s="54">
        <v>908</v>
      </c>
      <c r="D538" s="55">
        <v>801</v>
      </c>
      <c r="E538" s="56">
        <v>4409917</v>
      </c>
      <c r="F538" s="54">
        <v>0</v>
      </c>
      <c r="G538" s="58">
        <v>2316.52883</v>
      </c>
      <c r="H538" s="37"/>
      <c r="I538" s="37"/>
      <c r="J538" s="37"/>
      <c r="K538" s="37"/>
    </row>
    <row r="539" spans="1:11" ht="30">
      <c r="A539" s="52"/>
      <c r="B539" s="53" t="s">
        <v>1034</v>
      </c>
      <c r="C539" s="54">
        <v>908</v>
      </c>
      <c r="D539" s="55">
        <v>801</v>
      </c>
      <c r="E539" s="56">
        <v>4409917</v>
      </c>
      <c r="F539" s="54">
        <v>1</v>
      </c>
      <c r="G539" s="58">
        <v>2316.52883</v>
      </c>
      <c r="H539" s="37"/>
      <c r="I539" s="37"/>
      <c r="J539" s="37"/>
      <c r="K539" s="37"/>
    </row>
    <row r="540" spans="1:11" ht="15">
      <c r="A540" s="52"/>
      <c r="B540" s="53" t="s">
        <v>502</v>
      </c>
      <c r="C540" s="54">
        <v>908</v>
      </c>
      <c r="D540" s="55">
        <v>801</v>
      </c>
      <c r="E540" s="56">
        <v>4420000</v>
      </c>
      <c r="F540" s="54">
        <v>0</v>
      </c>
      <c r="G540" s="58">
        <v>138.29602</v>
      </c>
      <c r="H540" s="37"/>
      <c r="I540" s="37"/>
      <c r="J540" s="37"/>
      <c r="K540" s="37"/>
    </row>
    <row r="541" spans="1:11" ht="30">
      <c r="A541" s="52"/>
      <c r="B541" s="53" t="s">
        <v>1033</v>
      </c>
      <c r="C541" s="54">
        <v>908</v>
      </c>
      <c r="D541" s="55">
        <v>801</v>
      </c>
      <c r="E541" s="56">
        <v>4429900</v>
      </c>
      <c r="F541" s="54">
        <v>0</v>
      </c>
      <c r="G541" s="58">
        <v>138.29602</v>
      </c>
      <c r="H541" s="37"/>
      <c r="I541" s="37"/>
      <c r="J541" s="37"/>
      <c r="K541" s="37"/>
    </row>
    <row r="542" spans="1:11" ht="30">
      <c r="A542" s="52"/>
      <c r="B542" s="53" t="s">
        <v>1034</v>
      </c>
      <c r="C542" s="54">
        <v>908</v>
      </c>
      <c r="D542" s="55">
        <v>801</v>
      </c>
      <c r="E542" s="56">
        <v>4429900</v>
      </c>
      <c r="F542" s="54">
        <v>1</v>
      </c>
      <c r="G542" s="58">
        <v>138.29602</v>
      </c>
      <c r="H542" s="37"/>
      <c r="I542" s="37"/>
      <c r="J542" s="37"/>
      <c r="K542" s="37"/>
    </row>
    <row r="543" spans="1:11" ht="15">
      <c r="A543" s="52"/>
      <c r="B543" s="53" t="s">
        <v>872</v>
      </c>
      <c r="C543" s="54">
        <v>908</v>
      </c>
      <c r="D543" s="55">
        <v>901</v>
      </c>
      <c r="E543" s="56">
        <v>0</v>
      </c>
      <c r="F543" s="54">
        <v>0</v>
      </c>
      <c r="G543" s="58">
        <v>12488.44768</v>
      </c>
      <c r="H543" s="37"/>
      <c r="I543" s="37"/>
      <c r="J543" s="37"/>
      <c r="K543" s="37"/>
    </row>
    <row r="544" spans="1:11" ht="30">
      <c r="A544" s="52"/>
      <c r="B544" s="53" t="s">
        <v>1055</v>
      </c>
      <c r="C544" s="54">
        <v>908</v>
      </c>
      <c r="D544" s="55">
        <v>901</v>
      </c>
      <c r="E544" s="56">
        <v>4700000</v>
      </c>
      <c r="F544" s="54">
        <v>0</v>
      </c>
      <c r="G544" s="58">
        <v>11216.55951</v>
      </c>
      <c r="H544" s="37"/>
      <c r="I544" s="37"/>
      <c r="J544" s="37"/>
      <c r="K544" s="37"/>
    </row>
    <row r="545" spans="1:11" ht="30">
      <c r="A545" s="52"/>
      <c r="B545" s="53" t="s">
        <v>1033</v>
      </c>
      <c r="C545" s="54">
        <v>908</v>
      </c>
      <c r="D545" s="55">
        <v>901</v>
      </c>
      <c r="E545" s="56">
        <v>4709900</v>
      </c>
      <c r="F545" s="54">
        <v>0</v>
      </c>
      <c r="G545" s="58">
        <v>11216.55951</v>
      </c>
      <c r="H545" s="37"/>
      <c r="I545" s="37"/>
      <c r="J545" s="37"/>
      <c r="K545" s="37"/>
    </row>
    <row r="546" spans="1:11" ht="30">
      <c r="A546" s="52"/>
      <c r="B546" s="53" t="s">
        <v>1034</v>
      </c>
      <c r="C546" s="54">
        <v>908</v>
      </c>
      <c r="D546" s="55">
        <v>901</v>
      </c>
      <c r="E546" s="56">
        <v>4709900</v>
      </c>
      <c r="F546" s="54">
        <v>1</v>
      </c>
      <c r="G546" s="58">
        <v>11216.55951</v>
      </c>
      <c r="H546" s="37"/>
      <c r="I546" s="37"/>
      <c r="J546" s="37"/>
      <c r="K546" s="37"/>
    </row>
    <row r="547" spans="1:11" ht="15">
      <c r="A547" s="52"/>
      <c r="B547" s="53" t="s">
        <v>504</v>
      </c>
      <c r="C547" s="54">
        <v>908</v>
      </c>
      <c r="D547" s="55">
        <v>901</v>
      </c>
      <c r="E547" s="56">
        <v>4760000</v>
      </c>
      <c r="F547" s="54">
        <v>0</v>
      </c>
      <c r="G547" s="58">
        <v>1271.88817</v>
      </c>
      <c r="H547" s="37"/>
      <c r="I547" s="37"/>
      <c r="J547" s="37"/>
      <c r="K547" s="37"/>
    </row>
    <row r="548" spans="1:11" ht="45">
      <c r="A548" s="52"/>
      <c r="B548" s="53" t="s">
        <v>505</v>
      </c>
      <c r="C548" s="54">
        <v>908</v>
      </c>
      <c r="D548" s="55">
        <v>901</v>
      </c>
      <c r="E548" s="56">
        <v>4769900</v>
      </c>
      <c r="F548" s="54">
        <v>0</v>
      </c>
      <c r="G548" s="58">
        <v>1271.88817</v>
      </c>
      <c r="H548" s="37"/>
      <c r="I548" s="37"/>
      <c r="J548" s="37"/>
      <c r="K548" s="37"/>
    </row>
    <row r="549" spans="1:11" ht="30">
      <c r="A549" s="52"/>
      <c r="B549" s="53" t="s">
        <v>1034</v>
      </c>
      <c r="C549" s="54">
        <v>908</v>
      </c>
      <c r="D549" s="55">
        <v>901</v>
      </c>
      <c r="E549" s="56">
        <v>4769900</v>
      </c>
      <c r="F549" s="54">
        <v>1</v>
      </c>
      <c r="G549" s="58">
        <v>1271.88817</v>
      </c>
      <c r="H549" s="37"/>
      <c r="I549" s="37"/>
      <c r="J549" s="37"/>
      <c r="K549" s="37"/>
    </row>
    <row r="550" spans="1:11" ht="15">
      <c r="A550" s="52"/>
      <c r="B550" s="53" t="s">
        <v>1054</v>
      </c>
      <c r="C550" s="54">
        <v>908</v>
      </c>
      <c r="D550" s="55">
        <v>902</v>
      </c>
      <c r="E550" s="56">
        <v>0</v>
      </c>
      <c r="F550" s="54">
        <v>0</v>
      </c>
      <c r="G550" s="58">
        <v>6110.80867</v>
      </c>
      <c r="H550" s="37"/>
      <c r="I550" s="37"/>
      <c r="J550" s="37"/>
      <c r="K550" s="37"/>
    </row>
    <row r="551" spans="1:11" ht="30">
      <c r="A551" s="52"/>
      <c r="B551" s="53" t="s">
        <v>1056</v>
      </c>
      <c r="C551" s="54">
        <v>908</v>
      </c>
      <c r="D551" s="55">
        <v>902</v>
      </c>
      <c r="E551" s="56">
        <v>4710000</v>
      </c>
      <c r="F551" s="54">
        <v>0</v>
      </c>
      <c r="G551" s="58">
        <v>6110.80867</v>
      </c>
      <c r="H551" s="37"/>
      <c r="I551" s="37"/>
      <c r="J551" s="37"/>
      <c r="K551" s="37"/>
    </row>
    <row r="552" spans="1:11" ht="30">
      <c r="A552" s="52"/>
      <c r="B552" s="53" t="s">
        <v>1033</v>
      </c>
      <c r="C552" s="54">
        <v>908</v>
      </c>
      <c r="D552" s="55">
        <v>902</v>
      </c>
      <c r="E552" s="56">
        <v>4719900</v>
      </c>
      <c r="F552" s="54">
        <v>0</v>
      </c>
      <c r="G552" s="58">
        <v>6110.80867</v>
      </c>
      <c r="H552" s="37"/>
      <c r="I552" s="37"/>
      <c r="J552" s="37"/>
      <c r="K552" s="37"/>
    </row>
    <row r="553" spans="1:11" ht="30">
      <c r="A553" s="52"/>
      <c r="B553" s="53" t="s">
        <v>1034</v>
      </c>
      <c r="C553" s="54">
        <v>908</v>
      </c>
      <c r="D553" s="55">
        <v>902</v>
      </c>
      <c r="E553" s="56">
        <v>4719900</v>
      </c>
      <c r="F553" s="54">
        <v>1</v>
      </c>
      <c r="G553" s="58">
        <v>6110.80867</v>
      </c>
      <c r="H553" s="37"/>
      <c r="I553" s="37"/>
      <c r="J553" s="37"/>
      <c r="K553" s="37"/>
    </row>
    <row r="554" spans="1:11" ht="15">
      <c r="A554" s="52"/>
      <c r="B554" s="53" t="s">
        <v>1059</v>
      </c>
      <c r="C554" s="54">
        <v>908</v>
      </c>
      <c r="D554" s="55">
        <v>904</v>
      </c>
      <c r="E554" s="56">
        <v>0</v>
      </c>
      <c r="F554" s="54">
        <v>0</v>
      </c>
      <c r="G554" s="58">
        <v>516</v>
      </c>
      <c r="H554" s="37"/>
      <c r="I554" s="37"/>
      <c r="J554" s="37"/>
      <c r="K554" s="37"/>
    </row>
    <row r="555" spans="1:11" ht="15">
      <c r="A555" s="52"/>
      <c r="B555" s="53" t="s">
        <v>508</v>
      </c>
      <c r="C555" s="54">
        <v>908</v>
      </c>
      <c r="D555" s="55">
        <v>904</v>
      </c>
      <c r="E555" s="56">
        <v>4770000</v>
      </c>
      <c r="F555" s="54">
        <v>0</v>
      </c>
      <c r="G555" s="58">
        <v>516</v>
      </c>
      <c r="H555" s="37"/>
      <c r="I555" s="37"/>
      <c r="J555" s="37"/>
      <c r="K555" s="37"/>
    </row>
    <row r="556" spans="1:11" ht="45">
      <c r="A556" s="52"/>
      <c r="B556" s="53" t="s">
        <v>509</v>
      </c>
      <c r="C556" s="54">
        <v>908</v>
      </c>
      <c r="D556" s="55">
        <v>904</v>
      </c>
      <c r="E556" s="56">
        <v>4779900</v>
      </c>
      <c r="F556" s="54">
        <v>0</v>
      </c>
      <c r="G556" s="58">
        <v>516</v>
      </c>
      <c r="H556" s="37"/>
      <c r="I556" s="37"/>
      <c r="J556" s="37"/>
      <c r="K556" s="37"/>
    </row>
    <row r="557" spans="1:11" ht="30">
      <c r="A557" s="52"/>
      <c r="B557" s="53" t="s">
        <v>1034</v>
      </c>
      <c r="C557" s="54">
        <v>908</v>
      </c>
      <c r="D557" s="55">
        <v>904</v>
      </c>
      <c r="E557" s="56">
        <v>4779900</v>
      </c>
      <c r="F557" s="54">
        <v>1</v>
      </c>
      <c r="G557" s="58">
        <v>516</v>
      </c>
      <c r="H557" s="37"/>
      <c r="I557" s="37"/>
      <c r="J557" s="37"/>
      <c r="K557" s="37"/>
    </row>
    <row r="558" spans="1:11" ht="15">
      <c r="A558" s="52"/>
      <c r="B558" s="53" t="s">
        <v>1061</v>
      </c>
      <c r="C558" s="54">
        <v>908</v>
      </c>
      <c r="D558" s="55">
        <v>909</v>
      </c>
      <c r="E558" s="56">
        <v>0</v>
      </c>
      <c r="F558" s="54">
        <v>0</v>
      </c>
      <c r="G558" s="58">
        <v>369.01899</v>
      </c>
      <c r="H558" s="37"/>
      <c r="I558" s="37"/>
      <c r="J558" s="37"/>
      <c r="K558" s="37"/>
    </row>
    <row r="559" spans="1:11" ht="15">
      <c r="A559" s="52"/>
      <c r="B559" s="53" t="s">
        <v>1065</v>
      </c>
      <c r="C559" s="54">
        <v>908</v>
      </c>
      <c r="D559" s="55">
        <v>909</v>
      </c>
      <c r="E559" s="56">
        <v>4860000</v>
      </c>
      <c r="F559" s="54">
        <v>0</v>
      </c>
      <c r="G559" s="58">
        <v>369.01899</v>
      </c>
      <c r="H559" s="37"/>
      <c r="I559" s="37"/>
      <c r="J559" s="37"/>
      <c r="K559" s="37"/>
    </row>
    <row r="560" spans="1:11" ht="30">
      <c r="A560" s="52"/>
      <c r="B560" s="53" t="s">
        <v>1033</v>
      </c>
      <c r="C560" s="54">
        <v>908</v>
      </c>
      <c r="D560" s="55">
        <v>909</v>
      </c>
      <c r="E560" s="56">
        <v>4869900</v>
      </c>
      <c r="F560" s="54">
        <v>0</v>
      </c>
      <c r="G560" s="58">
        <v>369.01899</v>
      </c>
      <c r="H560" s="37"/>
      <c r="I560" s="37"/>
      <c r="J560" s="37"/>
      <c r="K560" s="37"/>
    </row>
    <row r="561" spans="1:11" ht="30">
      <c r="A561" s="52"/>
      <c r="B561" s="53" t="s">
        <v>1034</v>
      </c>
      <c r="C561" s="54">
        <v>908</v>
      </c>
      <c r="D561" s="55">
        <v>909</v>
      </c>
      <c r="E561" s="56">
        <v>4869900</v>
      </c>
      <c r="F561" s="54">
        <v>1</v>
      </c>
      <c r="G561" s="58">
        <v>369.01899</v>
      </c>
      <c r="H561" s="37"/>
      <c r="I561" s="37"/>
      <c r="J561" s="37"/>
      <c r="K561" s="37"/>
    </row>
    <row r="562" spans="1:11" ht="29.25">
      <c r="A562" s="59">
        <v>10</v>
      </c>
      <c r="B562" s="60" t="s">
        <v>384</v>
      </c>
      <c r="C562" s="61">
        <v>909</v>
      </c>
      <c r="D562" s="62">
        <v>0</v>
      </c>
      <c r="E562" s="63">
        <v>0</v>
      </c>
      <c r="F562" s="61">
        <v>0</v>
      </c>
      <c r="G562" s="65">
        <v>15605</v>
      </c>
      <c r="H562" s="37"/>
      <c r="I562" s="37"/>
      <c r="J562" s="37"/>
      <c r="K562" s="37"/>
    </row>
    <row r="563" spans="1:11" ht="60">
      <c r="A563" s="52"/>
      <c r="B563" s="53" t="s">
        <v>968</v>
      </c>
      <c r="C563" s="54">
        <v>909</v>
      </c>
      <c r="D563" s="55">
        <v>104</v>
      </c>
      <c r="E563" s="56">
        <v>0</v>
      </c>
      <c r="F563" s="54">
        <v>0</v>
      </c>
      <c r="G563" s="58">
        <v>15605</v>
      </c>
      <c r="H563" s="37"/>
      <c r="I563" s="37"/>
      <c r="J563" s="37"/>
      <c r="K563" s="37"/>
    </row>
    <row r="564" spans="1:11" ht="30">
      <c r="A564" s="52"/>
      <c r="B564" s="53" t="s">
        <v>969</v>
      </c>
      <c r="C564" s="54">
        <v>909</v>
      </c>
      <c r="D564" s="55">
        <v>104</v>
      </c>
      <c r="E564" s="56">
        <v>20000</v>
      </c>
      <c r="F564" s="54">
        <v>0</v>
      </c>
      <c r="G564" s="58">
        <v>15605</v>
      </c>
      <c r="H564" s="37"/>
      <c r="I564" s="37"/>
      <c r="J564" s="37"/>
      <c r="K564" s="37"/>
    </row>
    <row r="565" spans="1:11" ht="15">
      <c r="A565" s="52"/>
      <c r="B565" s="53" t="s">
        <v>970</v>
      </c>
      <c r="C565" s="54">
        <v>909</v>
      </c>
      <c r="D565" s="55">
        <v>104</v>
      </c>
      <c r="E565" s="56">
        <v>20400</v>
      </c>
      <c r="F565" s="54">
        <v>0</v>
      </c>
      <c r="G565" s="58">
        <v>15605</v>
      </c>
      <c r="H565" s="37"/>
      <c r="I565" s="37"/>
      <c r="J565" s="37"/>
      <c r="K565" s="37"/>
    </row>
    <row r="566" spans="1:11" ht="30">
      <c r="A566" s="52"/>
      <c r="B566" s="53" t="s">
        <v>972</v>
      </c>
      <c r="C566" s="54">
        <v>909</v>
      </c>
      <c r="D566" s="55">
        <v>104</v>
      </c>
      <c r="E566" s="56">
        <v>20400</v>
      </c>
      <c r="F566" s="54">
        <v>500</v>
      </c>
      <c r="G566" s="58">
        <v>15605</v>
      </c>
      <c r="H566" s="37"/>
      <c r="I566" s="37"/>
      <c r="J566" s="37"/>
      <c r="K566" s="37"/>
    </row>
    <row r="567" spans="1:11" ht="43.5">
      <c r="A567" s="59">
        <v>11</v>
      </c>
      <c r="B567" s="60" t="s">
        <v>385</v>
      </c>
      <c r="C567" s="61">
        <v>910</v>
      </c>
      <c r="D567" s="62">
        <v>0</v>
      </c>
      <c r="E567" s="63">
        <v>0</v>
      </c>
      <c r="F567" s="61">
        <v>0</v>
      </c>
      <c r="G567" s="65">
        <v>7737</v>
      </c>
      <c r="H567" s="37"/>
      <c r="I567" s="37"/>
      <c r="J567" s="37"/>
      <c r="K567" s="37"/>
    </row>
    <row r="568" spans="1:11" ht="60">
      <c r="A568" s="52"/>
      <c r="B568" s="53" t="s">
        <v>968</v>
      </c>
      <c r="C568" s="54">
        <v>910</v>
      </c>
      <c r="D568" s="55">
        <v>104</v>
      </c>
      <c r="E568" s="56">
        <v>0</v>
      </c>
      <c r="F568" s="54">
        <v>0</v>
      </c>
      <c r="G568" s="58">
        <v>7737</v>
      </c>
      <c r="H568" s="37"/>
      <c r="I568" s="37"/>
      <c r="J568" s="37"/>
      <c r="K568" s="37"/>
    </row>
    <row r="569" spans="1:11" ht="30">
      <c r="A569" s="52"/>
      <c r="B569" s="53" t="s">
        <v>969</v>
      </c>
      <c r="C569" s="54">
        <v>910</v>
      </c>
      <c r="D569" s="55">
        <v>104</v>
      </c>
      <c r="E569" s="56">
        <v>20000</v>
      </c>
      <c r="F569" s="54">
        <v>0</v>
      </c>
      <c r="G569" s="58">
        <v>7737</v>
      </c>
      <c r="H569" s="37"/>
      <c r="I569" s="37"/>
      <c r="J569" s="37"/>
      <c r="K569" s="37"/>
    </row>
    <row r="570" spans="1:11" ht="15">
      <c r="A570" s="52"/>
      <c r="B570" s="53" t="s">
        <v>970</v>
      </c>
      <c r="C570" s="54">
        <v>910</v>
      </c>
      <c r="D570" s="55">
        <v>104</v>
      </c>
      <c r="E570" s="56">
        <v>20400</v>
      </c>
      <c r="F570" s="54">
        <v>0</v>
      </c>
      <c r="G570" s="58">
        <v>7737</v>
      </c>
      <c r="H570" s="37"/>
      <c r="I570" s="37"/>
      <c r="J570" s="37"/>
      <c r="K570" s="37"/>
    </row>
    <row r="571" spans="1:11" ht="30">
      <c r="A571" s="52"/>
      <c r="B571" s="53" t="s">
        <v>972</v>
      </c>
      <c r="C571" s="54">
        <v>910</v>
      </c>
      <c r="D571" s="55">
        <v>104</v>
      </c>
      <c r="E571" s="56">
        <v>20400</v>
      </c>
      <c r="F571" s="54">
        <v>500</v>
      </c>
      <c r="G571" s="58">
        <v>7737</v>
      </c>
      <c r="H571" s="37"/>
      <c r="I571" s="37"/>
      <c r="J571" s="37"/>
      <c r="K571" s="37"/>
    </row>
    <row r="572" spans="1:11" ht="57.75">
      <c r="A572" s="59">
        <v>12</v>
      </c>
      <c r="B572" s="60" t="s">
        <v>695</v>
      </c>
      <c r="C572" s="61">
        <v>911</v>
      </c>
      <c r="D572" s="62">
        <v>0</v>
      </c>
      <c r="E572" s="63">
        <v>0</v>
      </c>
      <c r="F572" s="61">
        <v>0</v>
      </c>
      <c r="G572" s="65">
        <v>12337</v>
      </c>
      <c r="H572" s="37"/>
      <c r="I572" s="37"/>
      <c r="J572" s="37"/>
      <c r="K572" s="37"/>
    </row>
    <row r="573" spans="1:11" ht="60">
      <c r="A573" s="52"/>
      <c r="B573" s="53" t="s">
        <v>968</v>
      </c>
      <c r="C573" s="54">
        <v>911</v>
      </c>
      <c r="D573" s="55">
        <v>104</v>
      </c>
      <c r="E573" s="56">
        <v>0</v>
      </c>
      <c r="F573" s="54">
        <v>0</v>
      </c>
      <c r="G573" s="58">
        <v>12337</v>
      </c>
      <c r="H573" s="37"/>
      <c r="I573" s="37"/>
      <c r="J573" s="37"/>
      <c r="K573" s="37"/>
    </row>
    <row r="574" spans="1:11" ht="30">
      <c r="A574" s="52"/>
      <c r="B574" s="53" t="s">
        <v>969</v>
      </c>
      <c r="C574" s="54">
        <v>911</v>
      </c>
      <c r="D574" s="55">
        <v>104</v>
      </c>
      <c r="E574" s="56">
        <v>20000</v>
      </c>
      <c r="F574" s="54">
        <v>0</v>
      </c>
      <c r="G574" s="58">
        <v>12337</v>
      </c>
      <c r="H574" s="37"/>
      <c r="I574" s="37"/>
      <c r="J574" s="37"/>
      <c r="K574" s="37"/>
    </row>
    <row r="575" spans="1:11" ht="15">
      <c r="A575" s="52"/>
      <c r="B575" s="53" t="s">
        <v>970</v>
      </c>
      <c r="C575" s="54">
        <v>911</v>
      </c>
      <c r="D575" s="55">
        <v>104</v>
      </c>
      <c r="E575" s="56">
        <v>20400</v>
      </c>
      <c r="F575" s="54">
        <v>0</v>
      </c>
      <c r="G575" s="58">
        <v>12337</v>
      </c>
      <c r="H575" s="37"/>
      <c r="I575" s="37"/>
      <c r="J575" s="37"/>
      <c r="K575" s="37"/>
    </row>
    <row r="576" spans="1:11" ht="30">
      <c r="A576" s="52"/>
      <c r="B576" s="53" t="s">
        <v>972</v>
      </c>
      <c r="C576" s="54">
        <v>911</v>
      </c>
      <c r="D576" s="55">
        <v>104</v>
      </c>
      <c r="E576" s="56">
        <v>20400</v>
      </c>
      <c r="F576" s="54">
        <v>500</v>
      </c>
      <c r="G576" s="58">
        <v>12337</v>
      </c>
      <c r="H576" s="37"/>
      <c r="I576" s="37"/>
      <c r="J576" s="37"/>
      <c r="K576" s="37"/>
    </row>
    <row r="577" spans="1:11" ht="29.25">
      <c r="A577" s="59">
        <v>13</v>
      </c>
      <c r="B577" s="60" t="s">
        <v>388</v>
      </c>
      <c r="C577" s="61">
        <v>913</v>
      </c>
      <c r="D577" s="62">
        <v>0</v>
      </c>
      <c r="E577" s="63">
        <v>0</v>
      </c>
      <c r="F577" s="61">
        <v>0</v>
      </c>
      <c r="G577" s="65">
        <v>150</v>
      </c>
      <c r="H577" s="37"/>
      <c r="I577" s="37"/>
      <c r="J577" s="37"/>
      <c r="K577" s="37"/>
    </row>
    <row r="578" spans="1:11" ht="15">
      <c r="A578" s="52"/>
      <c r="B578" s="53" t="s">
        <v>963</v>
      </c>
      <c r="C578" s="54">
        <v>913</v>
      </c>
      <c r="D578" s="55">
        <v>113</v>
      </c>
      <c r="E578" s="56">
        <v>0</v>
      </c>
      <c r="F578" s="54">
        <v>0</v>
      </c>
      <c r="G578" s="58">
        <v>150</v>
      </c>
      <c r="H578" s="37"/>
      <c r="I578" s="37"/>
      <c r="J578" s="37"/>
      <c r="K578" s="37"/>
    </row>
    <row r="579" spans="1:11" ht="30">
      <c r="A579" s="52"/>
      <c r="B579" s="53" t="s">
        <v>912</v>
      </c>
      <c r="C579" s="54">
        <v>913</v>
      </c>
      <c r="D579" s="55">
        <v>113</v>
      </c>
      <c r="E579" s="56">
        <v>930000</v>
      </c>
      <c r="F579" s="54">
        <v>0</v>
      </c>
      <c r="G579" s="58">
        <v>150</v>
      </c>
      <c r="H579" s="37"/>
      <c r="I579" s="37"/>
      <c r="J579" s="37"/>
      <c r="K579" s="37"/>
    </row>
    <row r="580" spans="1:11" ht="30">
      <c r="A580" s="52"/>
      <c r="B580" s="53" t="s">
        <v>1033</v>
      </c>
      <c r="C580" s="54">
        <v>913</v>
      </c>
      <c r="D580" s="55">
        <v>113</v>
      </c>
      <c r="E580" s="56">
        <v>939900</v>
      </c>
      <c r="F580" s="54">
        <v>0</v>
      </c>
      <c r="G580" s="58">
        <v>150</v>
      </c>
      <c r="H580" s="37"/>
      <c r="I580" s="37"/>
      <c r="J580" s="37"/>
      <c r="K580" s="37"/>
    </row>
    <row r="581" spans="1:11" ht="15">
      <c r="A581" s="52"/>
      <c r="B581" s="53" t="s">
        <v>389</v>
      </c>
      <c r="C581" s="54">
        <v>913</v>
      </c>
      <c r="D581" s="55">
        <v>113</v>
      </c>
      <c r="E581" s="56">
        <v>939903</v>
      </c>
      <c r="F581" s="54">
        <v>0</v>
      </c>
      <c r="G581" s="58">
        <v>150</v>
      </c>
      <c r="H581" s="37"/>
      <c r="I581" s="37"/>
      <c r="J581" s="37"/>
      <c r="K581" s="37"/>
    </row>
    <row r="582" spans="1:11" ht="30">
      <c r="A582" s="52"/>
      <c r="B582" s="53" t="s">
        <v>1034</v>
      </c>
      <c r="C582" s="54">
        <v>913</v>
      </c>
      <c r="D582" s="55">
        <v>113</v>
      </c>
      <c r="E582" s="56">
        <v>939903</v>
      </c>
      <c r="F582" s="54">
        <v>1</v>
      </c>
      <c r="G582" s="58">
        <v>150</v>
      </c>
      <c r="H582" s="37"/>
      <c r="I582" s="37"/>
      <c r="J582" s="37"/>
      <c r="K582" s="37"/>
    </row>
    <row r="583" spans="1:11" ht="29.25">
      <c r="A583" s="59">
        <v>14</v>
      </c>
      <c r="B583" s="60" t="s">
        <v>390</v>
      </c>
      <c r="C583" s="61">
        <v>914</v>
      </c>
      <c r="D583" s="62">
        <v>0</v>
      </c>
      <c r="E583" s="63">
        <v>0</v>
      </c>
      <c r="F583" s="61">
        <v>0</v>
      </c>
      <c r="G583" s="65">
        <v>5556.272</v>
      </c>
      <c r="H583" s="37"/>
      <c r="I583" s="37"/>
      <c r="J583" s="37"/>
      <c r="K583" s="37"/>
    </row>
    <row r="584" spans="1:11" ht="30">
      <c r="A584" s="52"/>
      <c r="B584" s="53" t="s">
        <v>870</v>
      </c>
      <c r="C584" s="54">
        <v>914</v>
      </c>
      <c r="D584" s="55">
        <v>804</v>
      </c>
      <c r="E584" s="56">
        <v>0</v>
      </c>
      <c r="F584" s="54">
        <v>0</v>
      </c>
      <c r="G584" s="58">
        <v>5556.272</v>
      </c>
      <c r="H584" s="37"/>
      <c r="I584" s="37"/>
      <c r="J584" s="37"/>
      <c r="K584" s="37"/>
    </row>
    <row r="585" spans="1:11" ht="90">
      <c r="A585" s="52"/>
      <c r="B585" s="53" t="s">
        <v>1049</v>
      </c>
      <c r="C585" s="54">
        <v>914</v>
      </c>
      <c r="D585" s="55">
        <v>804</v>
      </c>
      <c r="E585" s="56">
        <v>4520000</v>
      </c>
      <c r="F585" s="54">
        <v>0</v>
      </c>
      <c r="G585" s="58">
        <v>5556.272</v>
      </c>
      <c r="H585" s="37"/>
      <c r="I585" s="37"/>
      <c r="J585" s="37"/>
      <c r="K585" s="37"/>
    </row>
    <row r="586" spans="1:11" ht="30">
      <c r="A586" s="52"/>
      <c r="B586" s="53" t="s">
        <v>972</v>
      </c>
      <c r="C586" s="54">
        <v>914</v>
      </c>
      <c r="D586" s="55">
        <v>804</v>
      </c>
      <c r="E586" s="56">
        <v>4529902</v>
      </c>
      <c r="F586" s="54">
        <v>500</v>
      </c>
      <c r="G586" s="58">
        <v>5556.272</v>
      </c>
      <c r="H586" s="37"/>
      <c r="I586" s="37"/>
      <c r="J586" s="37"/>
      <c r="K586" s="37"/>
    </row>
    <row r="587" spans="1:11" s="476" customFormat="1" ht="14.25">
      <c r="A587" s="505"/>
      <c r="B587" s="506" t="s">
        <v>886</v>
      </c>
      <c r="C587" s="507"/>
      <c r="D587" s="508"/>
      <c r="E587" s="509"/>
      <c r="F587" s="507"/>
      <c r="G587" s="475">
        <v>609581.53111</v>
      </c>
      <c r="H587" s="488"/>
      <c r="I587" s="488"/>
      <c r="J587" s="488"/>
      <c r="K587" s="488"/>
    </row>
    <row r="588" spans="1:11" ht="15">
      <c r="A588" s="44"/>
      <c r="B588" s="73" t="s">
        <v>1117</v>
      </c>
      <c r="C588" s="518"/>
      <c r="D588" s="518"/>
      <c r="E588" s="519"/>
      <c r="F588" s="519"/>
      <c r="G588" s="76">
        <v>7910032.3884</v>
      </c>
      <c r="H588" s="99"/>
      <c r="I588" s="37"/>
      <c r="J588" s="37"/>
      <c r="K588" s="37"/>
    </row>
    <row r="589" spans="1:11" ht="12.75" customHeight="1">
      <c r="A589" s="77"/>
      <c r="B589" s="37"/>
      <c r="C589" s="485"/>
      <c r="D589" s="485"/>
      <c r="E589" s="485"/>
      <c r="F589" s="485"/>
      <c r="G589" s="35" t="s">
        <v>1118</v>
      </c>
      <c r="H589" s="37"/>
      <c r="I589" s="37"/>
      <c r="J589" s="37"/>
      <c r="K589" s="37"/>
    </row>
    <row r="590" spans="1:11" ht="12.75" customHeight="1">
      <c r="A590" s="77"/>
      <c r="B590" s="78"/>
      <c r="C590" s="511"/>
      <c r="D590" s="511"/>
      <c r="E590" s="485"/>
      <c r="F590" s="485"/>
      <c r="G590" s="78"/>
      <c r="H590" s="78"/>
      <c r="I590" s="37"/>
      <c r="J590" s="37"/>
      <c r="K590" s="37"/>
    </row>
    <row r="591" spans="1:11" ht="12.75" customHeight="1">
      <c r="A591" s="77"/>
      <c r="B591" s="78"/>
      <c r="C591" s="511"/>
      <c r="D591" s="511"/>
      <c r="E591" s="511"/>
      <c r="F591" s="511"/>
      <c r="G591" s="78"/>
      <c r="H591" s="78"/>
      <c r="I591" s="37"/>
      <c r="J591" s="37"/>
      <c r="K591" s="37"/>
    </row>
    <row r="592" spans="1:11" ht="12.75" customHeight="1">
      <c r="A592" s="77"/>
      <c r="B592" s="37"/>
      <c r="C592" s="485"/>
      <c r="D592" s="485"/>
      <c r="E592" s="485"/>
      <c r="F592" s="485"/>
      <c r="G592" s="78"/>
      <c r="H592" s="78"/>
      <c r="I592" s="37"/>
      <c r="J592" s="37"/>
      <c r="K592" s="37"/>
    </row>
    <row r="593" spans="1:11" ht="12.75" customHeight="1">
      <c r="A593" s="77"/>
      <c r="B593" s="37"/>
      <c r="C593" s="485"/>
      <c r="D593" s="485"/>
      <c r="E593" s="485"/>
      <c r="F593" s="485"/>
      <c r="G593" s="78"/>
      <c r="H593" s="78"/>
      <c r="I593" s="37"/>
      <c r="J593" s="37"/>
      <c r="K593" s="37"/>
    </row>
    <row r="594" spans="1:11" ht="12.75" customHeight="1">
      <c r="A594" s="77"/>
      <c r="B594" s="37"/>
      <c r="C594" s="485"/>
      <c r="D594" s="485"/>
      <c r="E594" s="485"/>
      <c r="F594" s="485"/>
      <c r="G594" s="78"/>
      <c r="H594" s="78"/>
      <c r="I594" s="37"/>
      <c r="J594" s="37"/>
      <c r="K594" s="37"/>
    </row>
    <row r="595" spans="1:11" ht="12.75" customHeight="1">
      <c r="A595" s="77"/>
      <c r="B595" s="37"/>
      <c r="C595" s="485"/>
      <c r="D595" s="485"/>
      <c r="E595" s="485"/>
      <c r="F595" s="485"/>
      <c r="G595" s="78"/>
      <c r="H595" s="78"/>
      <c r="I595" s="37"/>
      <c r="J595" s="37"/>
      <c r="K595" s="37"/>
    </row>
  </sheetData>
  <sheetProtection/>
  <mergeCells count="5">
    <mergeCell ref="B18:G18"/>
    <mergeCell ref="A20:A21"/>
    <mergeCell ref="B20:B21"/>
    <mergeCell ref="C20:F20"/>
    <mergeCell ref="G20:G21"/>
  </mergeCells>
  <printOptions/>
  <pageMargins left="1.1811023622047245" right="0.35433070866141736" top="0.3937007874015748" bottom="0.2362204724409449" header="0.2362204724409449" footer="0.15748031496062992"/>
  <pageSetup fitToHeight="0" fitToWidth="1" horizontalDpi="600" verticalDpi="600" orientation="portrait" scale="81" r:id="rId1"/>
  <headerFooter alignWithMargins="0">
    <oddFooter>&amp;C&amp;P</oddFooter>
  </headerFooter>
  <rowBreaks count="3" manualBreakCount="3">
    <brk id="502" max="255" man="1"/>
    <brk id="530" max="6" man="1"/>
    <brk id="56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4">
      <selection activeCell="K21" sqref="K21"/>
    </sheetView>
  </sheetViews>
  <sheetFormatPr defaultColWidth="9.140625" defaultRowHeight="15"/>
  <cols>
    <col min="1" max="1" width="3.57421875" style="10" customWidth="1"/>
    <col min="2" max="2" width="30.140625" style="10" customWidth="1"/>
    <col min="3" max="6" width="9.140625" style="10" customWidth="1"/>
    <col min="7" max="7" width="16.57421875" style="10" customWidth="1"/>
    <col min="8" max="8" width="14.421875" style="10" customWidth="1"/>
    <col min="9" max="9" width="16.57421875" style="10" customWidth="1"/>
    <col min="10" max="16384" width="9.140625" style="10" customWidth="1"/>
  </cols>
  <sheetData>
    <row r="2" ht="15">
      <c r="I2" s="12" t="s">
        <v>957</v>
      </c>
    </row>
    <row r="3" ht="15">
      <c r="I3" s="12" t="s">
        <v>949</v>
      </c>
    </row>
    <row r="4" ht="15">
      <c r="I4" s="12" t="s">
        <v>950</v>
      </c>
    </row>
    <row r="5" ht="15">
      <c r="I5" s="12" t="s">
        <v>951</v>
      </c>
    </row>
    <row r="6" ht="15">
      <c r="I6" s="12" t="s">
        <v>950</v>
      </c>
    </row>
    <row r="7" ht="15">
      <c r="I7" s="12" t="s">
        <v>952</v>
      </c>
    </row>
    <row r="8" ht="15">
      <c r="I8" s="12" t="s">
        <v>953</v>
      </c>
    </row>
    <row r="9" ht="15">
      <c r="I9" s="12" t="s">
        <v>954</v>
      </c>
    </row>
    <row r="10" ht="15">
      <c r="I10" s="12" t="s">
        <v>1225</v>
      </c>
    </row>
    <row r="11" ht="15">
      <c r="I11" s="12"/>
    </row>
    <row r="12" ht="15">
      <c r="I12" s="12" t="s">
        <v>956</v>
      </c>
    </row>
    <row r="13" ht="15">
      <c r="I13" s="12" t="s">
        <v>955</v>
      </c>
    </row>
    <row r="14" ht="15">
      <c r="I14" s="12" t="s">
        <v>950</v>
      </c>
    </row>
    <row r="15" ht="15">
      <c r="I15" s="12" t="s">
        <v>952</v>
      </c>
    </row>
    <row r="16" ht="15">
      <c r="I16" s="12" t="s">
        <v>953</v>
      </c>
    </row>
    <row r="17" ht="15">
      <c r="I17" s="12" t="s">
        <v>954</v>
      </c>
    </row>
    <row r="21" spans="1:9" ht="40.5" customHeight="1">
      <c r="A21" s="1"/>
      <c r="B21" s="714" t="s">
        <v>946</v>
      </c>
      <c r="C21" s="714"/>
      <c r="D21" s="714"/>
      <c r="E21" s="714"/>
      <c r="F21" s="714"/>
      <c r="G21" s="714"/>
      <c r="H21" s="714"/>
      <c r="I21" s="714"/>
    </row>
    <row r="22" spans="1:9" ht="27" customHeight="1">
      <c r="A22" s="3"/>
      <c r="B22" s="2"/>
      <c r="C22" s="4"/>
      <c r="D22" s="4"/>
      <c r="E22" s="4"/>
      <c r="F22" s="4"/>
      <c r="G22" s="2"/>
      <c r="H22" s="2"/>
      <c r="I22" s="97" t="s">
        <v>947</v>
      </c>
    </row>
    <row r="23" spans="1:9" ht="15">
      <c r="A23" s="629"/>
      <c r="B23" s="633" t="s">
        <v>932</v>
      </c>
      <c r="C23" s="719" t="s">
        <v>933</v>
      </c>
      <c r="D23" s="724"/>
      <c r="E23" s="724"/>
      <c r="F23" s="725"/>
      <c r="G23" s="6"/>
      <c r="H23" s="6"/>
      <c r="I23" s="7"/>
    </row>
    <row r="24" spans="1:9" ht="15">
      <c r="A24" s="640"/>
      <c r="B24" s="641" t="s">
        <v>934</v>
      </c>
      <c r="C24" s="726">
        <v>30000000000000000</v>
      </c>
      <c r="D24" s="726"/>
      <c r="E24" s="726"/>
      <c r="F24" s="726"/>
      <c r="G24" s="642">
        <v>2650</v>
      </c>
      <c r="H24" s="8"/>
      <c r="I24" s="9"/>
    </row>
    <row r="25" spans="1:9" ht="15">
      <c r="A25" s="727"/>
      <c r="B25" s="728" t="s">
        <v>935</v>
      </c>
      <c r="C25" s="728" t="s">
        <v>936</v>
      </c>
      <c r="D25" s="728"/>
      <c r="E25" s="728"/>
      <c r="F25" s="728"/>
      <c r="G25" s="729" t="s">
        <v>937</v>
      </c>
      <c r="H25" s="730" t="s">
        <v>938</v>
      </c>
      <c r="I25" s="731"/>
    </row>
    <row r="26" spans="1:9" ht="60">
      <c r="A26" s="716"/>
      <c r="B26" s="718"/>
      <c r="C26" s="631" t="s">
        <v>1221</v>
      </c>
      <c r="D26" s="631" t="s">
        <v>1217</v>
      </c>
      <c r="E26" s="631" t="s">
        <v>941</v>
      </c>
      <c r="F26" s="631" t="s">
        <v>942</v>
      </c>
      <c r="G26" s="720"/>
      <c r="H26" s="634" t="s">
        <v>943</v>
      </c>
      <c r="I26" s="634" t="s">
        <v>944</v>
      </c>
    </row>
    <row r="27" spans="1:9" ht="15">
      <c r="A27" s="643" t="s">
        <v>931</v>
      </c>
      <c r="B27" s="636">
        <v>2</v>
      </c>
      <c r="C27" s="638">
        <v>3</v>
      </c>
      <c r="D27" s="638">
        <v>4</v>
      </c>
      <c r="E27" s="638">
        <v>5</v>
      </c>
      <c r="F27" s="638">
        <v>6</v>
      </c>
      <c r="G27" s="637">
        <v>7</v>
      </c>
      <c r="H27" s="638">
        <v>8</v>
      </c>
      <c r="I27" s="639">
        <v>9</v>
      </c>
    </row>
    <row r="28" spans="1:9" ht="18.75" customHeight="1">
      <c r="A28" s="24">
        <v>1</v>
      </c>
      <c r="B28" s="19" t="s">
        <v>930</v>
      </c>
      <c r="C28" s="13">
        <v>905</v>
      </c>
      <c r="D28" s="14">
        <v>702</v>
      </c>
      <c r="E28" s="15">
        <v>4249900</v>
      </c>
      <c r="F28" s="13">
        <v>1</v>
      </c>
      <c r="G28" s="567">
        <v>450</v>
      </c>
      <c r="H28" s="567">
        <v>0</v>
      </c>
      <c r="I28" s="568">
        <v>0</v>
      </c>
    </row>
    <row r="29" spans="1:9" ht="90">
      <c r="A29" s="20">
        <v>2</v>
      </c>
      <c r="B29" s="21" t="s">
        <v>929</v>
      </c>
      <c r="C29" s="16">
        <v>905</v>
      </c>
      <c r="D29" s="16">
        <v>1002</v>
      </c>
      <c r="E29" s="16">
        <v>5079901</v>
      </c>
      <c r="F29" s="566" t="s">
        <v>945</v>
      </c>
      <c r="G29" s="569">
        <v>1600</v>
      </c>
      <c r="H29" s="569">
        <v>0.76</v>
      </c>
      <c r="I29" s="570">
        <v>63.55505</v>
      </c>
    </row>
    <row r="30" spans="1:9" ht="30">
      <c r="A30" s="22">
        <v>3</v>
      </c>
      <c r="B30" s="23" t="s">
        <v>928</v>
      </c>
      <c r="C30" s="17">
        <v>908</v>
      </c>
      <c r="D30" s="17">
        <v>113</v>
      </c>
      <c r="E30" s="17">
        <v>939902</v>
      </c>
      <c r="F30" s="18" t="s">
        <v>945</v>
      </c>
      <c r="G30" s="571">
        <v>600</v>
      </c>
      <c r="H30" s="571">
        <v>0</v>
      </c>
      <c r="I30" s="572"/>
    </row>
    <row r="31" spans="1:9" s="29" customFormat="1" ht="14.25">
      <c r="A31" s="25"/>
      <c r="B31" s="26" t="s">
        <v>948</v>
      </c>
      <c r="C31" s="27"/>
      <c r="D31" s="27"/>
      <c r="E31" s="27"/>
      <c r="F31" s="28"/>
      <c r="G31" s="573">
        <f>G28+G29+G30</f>
        <v>2650</v>
      </c>
      <c r="H31" s="573">
        <f>H28+H29+H30</f>
        <v>0.76</v>
      </c>
      <c r="I31" s="573">
        <f>I28+I29+I30</f>
        <v>63.55505</v>
      </c>
    </row>
    <row r="32" spans="2:9" ht="15">
      <c r="B32" s="11"/>
      <c r="C32" s="11"/>
      <c r="D32" s="11"/>
      <c r="E32" s="11"/>
      <c r="F32" s="11"/>
      <c r="G32" s="11"/>
      <c r="H32" s="11"/>
      <c r="I32" s="11"/>
    </row>
    <row r="33" ht="15">
      <c r="G33" s="574"/>
    </row>
  </sheetData>
  <sheetProtection/>
  <mergeCells count="8">
    <mergeCell ref="B21:I21"/>
    <mergeCell ref="C23:F23"/>
    <mergeCell ref="C24:F24"/>
    <mergeCell ref="A25:A26"/>
    <mergeCell ref="B25:B26"/>
    <mergeCell ref="C25:F25"/>
    <mergeCell ref="G25:G26"/>
    <mergeCell ref="H25:I25"/>
  </mergeCells>
  <printOptions/>
  <pageMargins left="1.1811023622047245" right="0.35433070866141736" top="0.35433070866141736" bottom="0.31496062992125984" header="0.31496062992125984" footer="0.31496062992125984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B557"/>
  <sheetViews>
    <sheetView zoomScale="85" zoomScaleNormal="85" zoomScalePageLayoutView="0" workbookViewId="0" topLeftCell="A1">
      <selection activeCell="H9" sqref="H9"/>
    </sheetView>
  </sheetViews>
  <sheetFormatPr defaultColWidth="9.140625" defaultRowHeight="15"/>
  <cols>
    <col min="1" max="1" width="5.140625" style="111" customWidth="1"/>
    <col min="2" max="2" width="9.28125" style="111" customWidth="1"/>
    <col min="3" max="3" width="74.140625" style="111" customWidth="1"/>
    <col min="4" max="4" width="23.8515625" style="111" customWidth="1"/>
    <col min="5" max="7" width="9.421875" style="111" bestFit="1" customWidth="1"/>
    <col min="8" max="8" width="13.7109375" style="111" customWidth="1"/>
    <col min="9" max="9" width="2.00390625" style="111" bestFit="1" customWidth="1"/>
    <col min="10" max="10" width="13.57421875" style="111" customWidth="1"/>
    <col min="11" max="16384" width="9.140625" style="111" customWidth="1"/>
  </cols>
  <sheetData>
    <row r="1" spans="1:8" s="102" customFormat="1" ht="42.75" customHeight="1">
      <c r="A1" s="101"/>
      <c r="B1" s="101"/>
      <c r="H1" s="12" t="s">
        <v>779</v>
      </c>
    </row>
    <row r="2" spans="1:8" s="102" customFormat="1" ht="16.5" customHeight="1">
      <c r="A2" s="101"/>
      <c r="B2" s="101"/>
      <c r="C2" s="103"/>
      <c r="H2" s="12" t="s">
        <v>949</v>
      </c>
    </row>
    <row r="3" spans="1:8" s="105" customFormat="1" ht="16.5" customHeight="1">
      <c r="A3" s="104"/>
      <c r="B3" s="104"/>
      <c r="C3" s="103"/>
      <c r="H3" s="12" t="s">
        <v>950</v>
      </c>
    </row>
    <row r="4" spans="1:8" s="105" customFormat="1" ht="16.5" customHeight="1">
      <c r="A4" s="104"/>
      <c r="B4" s="104"/>
      <c r="C4" s="103"/>
      <c r="H4" s="12" t="s">
        <v>951</v>
      </c>
    </row>
    <row r="5" spans="1:8" s="105" customFormat="1" ht="16.5" customHeight="1">
      <c r="A5" s="104"/>
      <c r="B5" s="104"/>
      <c r="C5" s="103"/>
      <c r="H5" s="12" t="s">
        <v>950</v>
      </c>
    </row>
    <row r="6" spans="1:8" s="105" customFormat="1" ht="16.5" customHeight="1">
      <c r="A6" s="104"/>
      <c r="B6" s="104"/>
      <c r="C6" s="103"/>
      <c r="H6" s="12" t="s">
        <v>952</v>
      </c>
    </row>
    <row r="7" spans="1:8" s="109" customFormat="1" ht="15">
      <c r="A7" s="107"/>
      <c r="B7" s="108"/>
      <c r="C7" s="108"/>
      <c r="D7" s="108"/>
      <c r="E7" s="108"/>
      <c r="F7" s="108"/>
      <c r="G7" s="108"/>
      <c r="H7" s="12" t="s">
        <v>953</v>
      </c>
    </row>
    <row r="8" spans="1:8" s="102" customFormat="1" ht="16.5">
      <c r="A8" s="101"/>
      <c r="B8" s="101"/>
      <c r="C8" s="103"/>
      <c r="H8" s="12" t="s">
        <v>954</v>
      </c>
    </row>
    <row r="9" spans="1:8" s="102" customFormat="1" ht="16.5">
      <c r="A9" s="101"/>
      <c r="B9" s="101"/>
      <c r="C9" s="110"/>
      <c r="H9" s="12" t="s">
        <v>1225</v>
      </c>
    </row>
    <row r="10" spans="2:8" ht="12.75" customHeight="1">
      <c r="B10" s="112"/>
      <c r="C10" s="112"/>
      <c r="D10" s="112"/>
      <c r="E10" s="112"/>
      <c r="F10" s="112"/>
      <c r="G10" s="112"/>
      <c r="H10" s="12"/>
    </row>
    <row r="11" spans="2:8" s="113" customFormat="1" ht="15" customHeight="1">
      <c r="B11" s="114"/>
      <c r="C11" s="114"/>
      <c r="D11" s="114"/>
      <c r="E11" s="114"/>
      <c r="F11" s="114"/>
      <c r="G11" s="115"/>
      <c r="H11" s="12" t="s">
        <v>1136</v>
      </c>
    </row>
    <row r="12" spans="2:8" s="113" customFormat="1" ht="15" customHeight="1">
      <c r="B12" s="114"/>
      <c r="C12" s="115"/>
      <c r="D12" s="116"/>
      <c r="E12" s="116"/>
      <c r="F12" s="116"/>
      <c r="G12" s="116"/>
      <c r="H12" s="12" t="s">
        <v>955</v>
      </c>
    </row>
    <row r="13" spans="2:8" s="113" customFormat="1" ht="15" customHeight="1">
      <c r="B13" s="114"/>
      <c r="C13" s="115"/>
      <c r="D13" s="115"/>
      <c r="E13" s="115"/>
      <c r="F13" s="115"/>
      <c r="G13" s="115"/>
      <c r="H13" s="12" t="s">
        <v>950</v>
      </c>
    </row>
    <row r="14" spans="2:8" s="113" customFormat="1" ht="15" customHeight="1">
      <c r="B14" s="114"/>
      <c r="C14" s="114"/>
      <c r="D14" s="115"/>
      <c r="E14" s="115"/>
      <c r="F14" s="115"/>
      <c r="G14" s="115"/>
      <c r="H14" s="12" t="s">
        <v>952</v>
      </c>
    </row>
    <row r="15" spans="2:8" s="113" customFormat="1" ht="15" customHeight="1">
      <c r="B15" s="114"/>
      <c r="C15" s="114"/>
      <c r="D15" s="114"/>
      <c r="E15" s="114"/>
      <c r="F15" s="114"/>
      <c r="G15" s="114"/>
      <c r="H15" s="12" t="s">
        <v>953</v>
      </c>
    </row>
    <row r="16" spans="2:8" s="113" customFormat="1" ht="15" customHeight="1">
      <c r="B16" s="114"/>
      <c r="C16" s="114"/>
      <c r="D16" s="114"/>
      <c r="E16" s="114"/>
      <c r="F16" s="114"/>
      <c r="G16" s="114"/>
      <c r="H16" s="12" t="s">
        <v>954</v>
      </c>
    </row>
    <row r="17" spans="2:8" ht="14.25" customHeight="1">
      <c r="B17" s="112"/>
      <c r="C17" s="112"/>
      <c r="D17" s="112"/>
      <c r="E17" s="112"/>
      <c r="F17" s="112"/>
      <c r="G17" s="112"/>
      <c r="H17" s="112"/>
    </row>
    <row r="18" spans="2:8" ht="32.25" customHeight="1">
      <c r="B18" s="112"/>
      <c r="C18" s="743" t="s">
        <v>1137</v>
      </c>
      <c r="D18" s="743"/>
      <c r="E18" s="743"/>
      <c r="F18" s="743"/>
      <c r="G18" s="743"/>
      <c r="H18" s="743"/>
    </row>
    <row r="19" spans="2:8" ht="9.75" customHeight="1">
      <c r="B19" s="117"/>
      <c r="C19" s="117"/>
      <c r="D19" s="117"/>
      <c r="E19" s="117"/>
      <c r="F19" s="117"/>
      <c r="G19" s="117"/>
      <c r="H19" s="117"/>
    </row>
    <row r="20" spans="2:8" ht="15" customHeight="1">
      <c r="B20" s="117"/>
      <c r="C20" s="117"/>
      <c r="D20" s="117"/>
      <c r="E20" s="117"/>
      <c r="F20" s="117"/>
      <c r="G20" s="117"/>
      <c r="H20" s="118" t="s">
        <v>947</v>
      </c>
    </row>
    <row r="21" spans="1:8" s="119" customFormat="1" ht="87.75" customHeight="1">
      <c r="A21" s="644" t="s">
        <v>1138</v>
      </c>
      <c r="B21" s="645" t="s">
        <v>941</v>
      </c>
      <c r="C21" s="646" t="s">
        <v>1139</v>
      </c>
      <c r="D21" s="645" t="s">
        <v>1140</v>
      </c>
      <c r="E21" s="647" t="s">
        <v>1141</v>
      </c>
      <c r="F21" s="645" t="s">
        <v>1142</v>
      </c>
      <c r="G21" s="645" t="s">
        <v>942</v>
      </c>
      <c r="H21" s="648" t="s">
        <v>937</v>
      </c>
    </row>
    <row r="22" spans="1:8" ht="12.75" customHeight="1">
      <c r="A22" s="120">
        <v>1</v>
      </c>
      <c r="B22" s="121">
        <v>2</v>
      </c>
      <c r="C22" s="121">
        <v>3</v>
      </c>
      <c r="D22" s="121">
        <v>4</v>
      </c>
      <c r="E22" s="121">
        <v>5</v>
      </c>
      <c r="F22" s="121">
        <v>6</v>
      </c>
      <c r="G22" s="121">
        <v>7</v>
      </c>
      <c r="H22" s="122">
        <v>8</v>
      </c>
    </row>
    <row r="23" spans="1:10" ht="51">
      <c r="A23" s="123">
        <v>1</v>
      </c>
      <c r="B23" s="124">
        <v>7950002</v>
      </c>
      <c r="C23" s="125" t="s">
        <v>680</v>
      </c>
      <c r="D23" s="126" t="s">
        <v>967</v>
      </c>
      <c r="E23" s="127">
        <v>903</v>
      </c>
      <c r="F23" s="128">
        <v>314</v>
      </c>
      <c r="G23" s="127">
        <v>500</v>
      </c>
      <c r="H23" s="129">
        <v>7377.1</v>
      </c>
      <c r="J23" s="130"/>
    </row>
    <row r="24" spans="1:10" ht="51">
      <c r="A24" s="131">
        <v>2</v>
      </c>
      <c r="B24" s="132">
        <v>7950013</v>
      </c>
      <c r="C24" s="133" t="s">
        <v>1143</v>
      </c>
      <c r="D24" s="134" t="s">
        <v>1144</v>
      </c>
      <c r="E24" s="135">
        <v>905</v>
      </c>
      <c r="F24" s="136">
        <v>314</v>
      </c>
      <c r="G24" s="135">
        <v>500</v>
      </c>
      <c r="H24" s="137">
        <v>1450</v>
      </c>
      <c r="J24" s="130"/>
    </row>
    <row r="25" spans="1:10" ht="51">
      <c r="A25" s="138">
        <v>3</v>
      </c>
      <c r="B25" s="139">
        <v>7950018</v>
      </c>
      <c r="C25" s="140" t="s">
        <v>1145</v>
      </c>
      <c r="D25" s="141" t="s">
        <v>1144</v>
      </c>
      <c r="E25" s="135">
        <v>905</v>
      </c>
      <c r="F25" s="136">
        <v>804</v>
      </c>
      <c r="G25" s="135">
        <v>500</v>
      </c>
      <c r="H25" s="137">
        <v>5400</v>
      </c>
      <c r="J25" s="130"/>
    </row>
    <row r="26" spans="1:184" s="109" customFormat="1" ht="51">
      <c r="A26" s="142">
        <v>4</v>
      </c>
      <c r="B26" s="143"/>
      <c r="C26" s="140" t="s">
        <v>681</v>
      </c>
      <c r="D26" s="144"/>
      <c r="E26" s="145"/>
      <c r="F26" s="146"/>
      <c r="G26" s="147"/>
      <c r="H26" s="137">
        <f>SUM(H27:H31)</f>
        <v>73321.3</v>
      </c>
      <c r="I26" s="111"/>
      <c r="J26" s="13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</row>
    <row r="27" spans="1:10" ht="76.5">
      <c r="A27" s="148"/>
      <c r="B27" s="753">
        <v>7950020</v>
      </c>
      <c r="C27" s="750" t="s">
        <v>1146</v>
      </c>
      <c r="D27" s="134" t="s">
        <v>1147</v>
      </c>
      <c r="E27" s="135">
        <v>908</v>
      </c>
      <c r="F27" s="136">
        <v>502</v>
      </c>
      <c r="G27" s="135">
        <v>500</v>
      </c>
      <c r="H27" s="137">
        <v>38935</v>
      </c>
      <c r="J27" s="130"/>
    </row>
    <row r="28" spans="1:10" ht="51">
      <c r="A28" s="148"/>
      <c r="B28" s="754"/>
      <c r="C28" s="755"/>
      <c r="D28" s="134" t="s">
        <v>1148</v>
      </c>
      <c r="E28" s="135">
        <v>907</v>
      </c>
      <c r="F28" s="136">
        <v>502</v>
      </c>
      <c r="G28" s="135">
        <v>500</v>
      </c>
      <c r="H28" s="137">
        <v>30042</v>
      </c>
      <c r="J28" s="130"/>
    </row>
    <row r="29" spans="1:10" ht="19.5" customHeight="1">
      <c r="A29" s="148"/>
      <c r="B29" s="132">
        <v>7950021</v>
      </c>
      <c r="C29" s="133" t="s">
        <v>1149</v>
      </c>
      <c r="D29" s="740" t="s">
        <v>1148</v>
      </c>
      <c r="E29" s="135">
        <v>907</v>
      </c>
      <c r="F29" s="136">
        <v>502</v>
      </c>
      <c r="G29" s="135">
        <v>500</v>
      </c>
      <c r="H29" s="137">
        <v>1773.3</v>
      </c>
      <c r="J29" s="130"/>
    </row>
    <row r="30" spans="1:10" ht="19.5" customHeight="1">
      <c r="A30" s="148"/>
      <c r="B30" s="132">
        <v>7950022</v>
      </c>
      <c r="C30" s="133" t="s">
        <v>1150</v>
      </c>
      <c r="D30" s="741"/>
      <c r="E30" s="135">
        <v>907</v>
      </c>
      <c r="F30" s="136">
        <v>502</v>
      </c>
      <c r="G30" s="135">
        <v>500</v>
      </c>
      <c r="H30" s="137">
        <v>1371</v>
      </c>
      <c r="J30" s="130"/>
    </row>
    <row r="31" spans="1:10" ht="27" customHeight="1">
      <c r="A31" s="150"/>
      <c r="B31" s="132">
        <v>7950023</v>
      </c>
      <c r="C31" s="133" t="s">
        <v>1151</v>
      </c>
      <c r="D31" s="742"/>
      <c r="E31" s="135">
        <v>907</v>
      </c>
      <c r="F31" s="136">
        <v>502</v>
      </c>
      <c r="G31" s="135">
        <v>500</v>
      </c>
      <c r="H31" s="137">
        <v>1200</v>
      </c>
      <c r="J31" s="130"/>
    </row>
    <row r="32" spans="1:10" ht="51">
      <c r="A32" s="131">
        <v>5</v>
      </c>
      <c r="B32" s="132">
        <v>7950026</v>
      </c>
      <c r="C32" s="140" t="s">
        <v>682</v>
      </c>
      <c r="D32" s="134" t="s">
        <v>1144</v>
      </c>
      <c r="E32" s="135">
        <v>905</v>
      </c>
      <c r="F32" s="136">
        <v>709</v>
      </c>
      <c r="G32" s="135">
        <v>500</v>
      </c>
      <c r="H32" s="137">
        <v>61700</v>
      </c>
      <c r="J32" s="130"/>
    </row>
    <row r="33" spans="1:10" ht="102">
      <c r="A33" s="131">
        <v>6</v>
      </c>
      <c r="B33" s="132">
        <v>7950030</v>
      </c>
      <c r="C33" s="140" t="s">
        <v>683</v>
      </c>
      <c r="D33" s="134" t="s">
        <v>1154</v>
      </c>
      <c r="E33" s="135">
        <v>911</v>
      </c>
      <c r="F33" s="136">
        <v>113</v>
      </c>
      <c r="G33" s="135">
        <v>500</v>
      </c>
      <c r="H33" s="137">
        <v>5000</v>
      </c>
      <c r="J33" s="130"/>
    </row>
    <row r="34" spans="1:10" ht="16.5" customHeight="1">
      <c r="A34" s="744">
        <v>7</v>
      </c>
      <c r="B34" s="747">
        <v>7950035</v>
      </c>
      <c r="C34" s="750" t="s">
        <v>1155</v>
      </c>
      <c r="D34" s="734" t="s">
        <v>1156</v>
      </c>
      <c r="E34" s="135">
        <v>904</v>
      </c>
      <c r="F34" s="136">
        <v>113</v>
      </c>
      <c r="G34" s="135">
        <v>500</v>
      </c>
      <c r="H34" s="154">
        <v>14020</v>
      </c>
      <c r="J34" s="130"/>
    </row>
    <row r="35" spans="1:10" ht="16.5" customHeight="1">
      <c r="A35" s="745"/>
      <c r="B35" s="748"/>
      <c r="C35" s="751"/>
      <c r="D35" s="735"/>
      <c r="E35" s="135">
        <v>904</v>
      </c>
      <c r="F35" s="136">
        <v>709</v>
      </c>
      <c r="G35" s="135">
        <v>500</v>
      </c>
      <c r="H35" s="154">
        <v>5180</v>
      </c>
      <c r="J35" s="130"/>
    </row>
    <row r="36" spans="1:10" ht="16.5" customHeight="1">
      <c r="A36" s="745"/>
      <c r="B36" s="748"/>
      <c r="C36" s="751"/>
      <c r="D36" s="735"/>
      <c r="E36" s="135">
        <v>904</v>
      </c>
      <c r="F36" s="136">
        <v>804</v>
      </c>
      <c r="G36" s="135">
        <v>500</v>
      </c>
      <c r="H36" s="154">
        <v>1550</v>
      </c>
      <c r="J36" s="130"/>
    </row>
    <row r="37" spans="1:10" ht="16.5" customHeight="1">
      <c r="A37" s="745"/>
      <c r="B37" s="748"/>
      <c r="C37" s="751"/>
      <c r="D37" s="735"/>
      <c r="E37" s="135">
        <v>904</v>
      </c>
      <c r="F37" s="136">
        <v>909</v>
      </c>
      <c r="G37" s="135">
        <v>500</v>
      </c>
      <c r="H37" s="154">
        <v>6275</v>
      </c>
      <c r="J37" s="130"/>
    </row>
    <row r="38" spans="1:10" ht="16.5" customHeight="1">
      <c r="A38" s="745"/>
      <c r="B38" s="748"/>
      <c r="C38" s="751"/>
      <c r="D38" s="735"/>
      <c r="E38" s="135">
        <v>904</v>
      </c>
      <c r="F38" s="136">
        <v>1006</v>
      </c>
      <c r="G38" s="135">
        <v>500</v>
      </c>
      <c r="H38" s="154">
        <v>1750</v>
      </c>
      <c r="J38" s="130"/>
    </row>
    <row r="39" spans="1:10" ht="16.5" customHeight="1">
      <c r="A39" s="746"/>
      <c r="B39" s="749"/>
      <c r="C39" s="752"/>
      <c r="D39" s="736"/>
      <c r="E39" s="135"/>
      <c r="F39" s="136"/>
      <c r="G39" s="135"/>
      <c r="H39" s="137">
        <f>H34+H35+H36+H37+H38</f>
        <v>28775</v>
      </c>
      <c r="J39" s="130"/>
    </row>
    <row r="40" spans="1:10" ht="51">
      <c r="A40" s="131">
        <v>8</v>
      </c>
      <c r="B40" s="132">
        <v>7950038</v>
      </c>
      <c r="C40" s="133" t="s">
        <v>1157</v>
      </c>
      <c r="D40" s="134" t="s">
        <v>1144</v>
      </c>
      <c r="E40" s="135">
        <v>905</v>
      </c>
      <c r="F40" s="136">
        <v>1105</v>
      </c>
      <c r="G40" s="135">
        <v>500</v>
      </c>
      <c r="H40" s="137">
        <v>2690</v>
      </c>
      <c r="J40" s="130"/>
    </row>
    <row r="41" spans="1:10" ht="51">
      <c r="A41" s="138">
        <v>9</v>
      </c>
      <c r="B41" s="139">
        <v>7950040</v>
      </c>
      <c r="C41" s="133" t="s">
        <v>1158</v>
      </c>
      <c r="D41" s="141" t="s">
        <v>1156</v>
      </c>
      <c r="E41" s="135">
        <v>904</v>
      </c>
      <c r="F41" s="136">
        <v>113</v>
      </c>
      <c r="G41" s="135">
        <v>500</v>
      </c>
      <c r="H41" s="137">
        <v>11830</v>
      </c>
      <c r="J41" s="130"/>
    </row>
    <row r="42" spans="1:10" ht="51">
      <c r="A42" s="131">
        <v>10</v>
      </c>
      <c r="B42" s="132">
        <v>7950041</v>
      </c>
      <c r="C42" s="133" t="s">
        <v>684</v>
      </c>
      <c r="D42" s="134" t="s">
        <v>1144</v>
      </c>
      <c r="E42" s="135">
        <v>905</v>
      </c>
      <c r="F42" s="136">
        <v>909</v>
      </c>
      <c r="G42" s="135">
        <v>500</v>
      </c>
      <c r="H42" s="137">
        <v>26289</v>
      </c>
      <c r="J42" s="130"/>
    </row>
    <row r="43" spans="1:10" ht="80.25" customHeight="1">
      <c r="A43" s="131">
        <v>11</v>
      </c>
      <c r="B43" s="132">
        <v>7950042</v>
      </c>
      <c r="C43" s="133" t="s">
        <v>685</v>
      </c>
      <c r="D43" s="134" t="s">
        <v>1147</v>
      </c>
      <c r="E43" s="135">
        <v>908</v>
      </c>
      <c r="F43" s="136">
        <v>501</v>
      </c>
      <c r="G43" s="135">
        <v>500</v>
      </c>
      <c r="H43" s="137">
        <v>36700</v>
      </c>
      <c r="I43" s="155"/>
      <c r="J43" s="130"/>
    </row>
    <row r="44" spans="1:10" ht="17.25" customHeight="1">
      <c r="A44" s="744">
        <v>12</v>
      </c>
      <c r="B44" s="747">
        <v>7950043</v>
      </c>
      <c r="C44" s="750" t="s">
        <v>1160</v>
      </c>
      <c r="D44" s="734" t="s">
        <v>1144</v>
      </c>
      <c r="E44" s="737">
        <v>905</v>
      </c>
      <c r="F44" s="136">
        <v>702</v>
      </c>
      <c r="G44" s="135">
        <v>500</v>
      </c>
      <c r="H44" s="154">
        <v>956.2</v>
      </c>
      <c r="I44" s="155"/>
      <c r="J44" s="130"/>
    </row>
    <row r="45" spans="1:10" ht="17.25" customHeight="1">
      <c r="A45" s="745"/>
      <c r="B45" s="748"/>
      <c r="C45" s="751"/>
      <c r="D45" s="735"/>
      <c r="E45" s="738"/>
      <c r="F45" s="136">
        <v>801</v>
      </c>
      <c r="G45" s="135">
        <v>500</v>
      </c>
      <c r="H45" s="154">
        <v>2130.8</v>
      </c>
      <c r="I45" s="155"/>
      <c r="J45" s="130"/>
    </row>
    <row r="46" spans="1:10" ht="17.25" customHeight="1">
      <c r="A46" s="745"/>
      <c r="B46" s="748"/>
      <c r="C46" s="751"/>
      <c r="D46" s="735"/>
      <c r="E46" s="738"/>
      <c r="F46" s="136">
        <v>901</v>
      </c>
      <c r="G46" s="135">
        <v>500</v>
      </c>
      <c r="H46" s="154">
        <v>9770.8</v>
      </c>
      <c r="I46" s="155"/>
      <c r="J46" s="130"/>
    </row>
    <row r="47" spans="1:10" ht="17.25" customHeight="1">
      <c r="A47" s="745"/>
      <c r="B47" s="748"/>
      <c r="C47" s="751"/>
      <c r="D47" s="735"/>
      <c r="E47" s="739"/>
      <c r="F47" s="136">
        <v>902</v>
      </c>
      <c r="G47" s="135">
        <v>500</v>
      </c>
      <c r="H47" s="154">
        <v>4133.3</v>
      </c>
      <c r="I47" s="155"/>
      <c r="J47" s="130"/>
    </row>
    <row r="48" spans="1:10" ht="17.25" customHeight="1">
      <c r="A48" s="745"/>
      <c r="B48" s="748"/>
      <c r="C48" s="751"/>
      <c r="D48" s="736"/>
      <c r="E48" s="135"/>
      <c r="F48" s="136"/>
      <c r="G48" s="135"/>
      <c r="H48" s="137">
        <f>H44+H45+H46+H47</f>
        <v>16991.1</v>
      </c>
      <c r="I48" s="155"/>
      <c r="J48" s="130"/>
    </row>
    <row r="49" spans="1:10" ht="27" customHeight="1">
      <c r="A49" s="745"/>
      <c r="B49" s="748"/>
      <c r="C49" s="751"/>
      <c r="D49" s="740" t="s">
        <v>1147</v>
      </c>
      <c r="E49" s="737">
        <v>908</v>
      </c>
      <c r="F49" s="136">
        <v>701</v>
      </c>
      <c r="G49" s="135">
        <v>500</v>
      </c>
      <c r="H49" s="154">
        <v>10057.2</v>
      </c>
      <c r="I49" s="155"/>
      <c r="J49" s="130"/>
    </row>
    <row r="50" spans="1:10" ht="24" customHeight="1">
      <c r="A50" s="745"/>
      <c r="B50" s="748"/>
      <c r="C50" s="751"/>
      <c r="D50" s="741"/>
      <c r="E50" s="739"/>
      <c r="F50" s="136">
        <v>702</v>
      </c>
      <c r="G50" s="135">
        <v>500</v>
      </c>
      <c r="H50" s="154">
        <v>20907.7</v>
      </c>
      <c r="I50" s="155"/>
      <c r="J50" s="130"/>
    </row>
    <row r="51" spans="1:10" ht="24" customHeight="1">
      <c r="A51" s="745"/>
      <c r="B51" s="748"/>
      <c r="C51" s="751"/>
      <c r="D51" s="742"/>
      <c r="E51" s="135"/>
      <c r="F51" s="136"/>
      <c r="G51" s="135"/>
      <c r="H51" s="137">
        <f>H49+H50</f>
        <v>30964.9</v>
      </c>
      <c r="I51" s="155"/>
      <c r="J51" s="130"/>
    </row>
    <row r="52" spans="1:10" ht="51">
      <c r="A52" s="745"/>
      <c r="B52" s="748"/>
      <c r="C52" s="751"/>
      <c r="D52" s="134" t="s">
        <v>1148</v>
      </c>
      <c r="E52" s="135">
        <v>907</v>
      </c>
      <c r="F52" s="136">
        <v>502</v>
      </c>
      <c r="G52" s="135">
        <v>500</v>
      </c>
      <c r="H52" s="137">
        <v>1000</v>
      </c>
      <c r="I52" s="155"/>
      <c r="J52" s="130"/>
    </row>
    <row r="53" spans="1:10" ht="18.75" customHeight="1">
      <c r="A53" s="746"/>
      <c r="B53" s="749"/>
      <c r="C53" s="752"/>
      <c r="D53" s="134"/>
      <c r="E53" s="135"/>
      <c r="F53" s="136"/>
      <c r="G53" s="135"/>
      <c r="H53" s="137">
        <f>H48+H51+H52</f>
        <v>48956</v>
      </c>
      <c r="J53" s="130"/>
    </row>
    <row r="54" spans="1:10" ht="49.5" customHeight="1">
      <c r="A54" s="756">
        <v>13</v>
      </c>
      <c r="B54" s="759">
        <v>7950047</v>
      </c>
      <c r="C54" s="758" t="s">
        <v>1161</v>
      </c>
      <c r="D54" s="153" t="s">
        <v>1148</v>
      </c>
      <c r="E54" s="156">
        <v>905</v>
      </c>
      <c r="F54" s="157">
        <v>503</v>
      </c>
      <c r="G54" s="156">
        <v>500</v>
      </c>
      <c r="H54" s="158">
        <v>8729.6</v>
      </c>
      <c r="J54" s="130"/>
    </row>
    <row r="55" spans="1:10" ht="21" customHeight="1">
      <c r="A55" s="757"/>
      <c r="B55" s="760"/>
      <c r="C55" s="758"/>
      <c r="D55" s="734" t="s">
        <v>1144</v>
      </c>
      <c r="E55" s="732">
        <v>905</v>
      </c>
      <c r="F55" s="157">
        <v>701</v>
      </c>
      <c r="G55" s="135">
        <v>500</v>
      </c>
      <c r="H55" s="159">
        <v>770</v>
      </c>
      <c r="J55" s="130"/>
    </row>
    <row r="56" spans="1:10" ht="21" customHeight="1">
      <c r="A56" s="757"/>
      <c r="B56" s="760"/>
      <c r="C56" s="758"/>
      <c r="D56" s="735"/>
      <c r="E56" s="733"/>
      <c r="F56" s="157">
        <v>702</v>
      </c>
      <c r="G56" s="135">
        <v>500</v>
      </c>
      <c r="H56" s="159">
        <v>1547</v>
      </c>
      <c r="J56" s="130"/>
    </row>
    <row r="57" spans="1:10" ht="18" customHeight="1">
      <c r="A57" s="757"/>
      <c r="B57" s="760"/>
      <c r="C57" s="758"/>
      <c r="D57" s="736"/>
      <c r="E57" s="127"/>
      <c r="F57" s="157"/>
      <c r="G57" s="135"/>
      <c r="H57" s="158">
        <f>SUM(H55:H56)</f>
        <v>2317</v>
      </c>
      <c r="J57" s="130"/>
    </row>
    <row r="58" spans="1:10" ht="51">
      <c r="A58" s="757"/>
      <c r="B58" s="760"/>
      <c r="C58" s="758"/>
      <c r="D58" s="153" t="s">
        <v>1156</v>
      </c>
      <c r="E58" s="135">
        <v>904</v>
      </c>
      <c r="F58" s="136">
        <v>113</v>
      </c>
      <c r="G58" s="135">
        <v>500</v>
      </c>
      <c r="H58" s="158">
        <v>100</v>
      </c>
      <c r="I58" s="155"/>
      <c r="J58" s="130"/>
    </row>
    <row r="59" spans="1:10" ht="17.25" customHeight="1">
      <c r="A59" s="757"/>
      <c r="B59" s="760"/>
      <c r="C59" s="758"/>
      <c r="D59" s="134"/>
      <c r="E59" s="135"/>
      <c r="F59" s="136"/>
      <c r="G59" s="135"/>
      <c r="H59" s="137">
        <f>SUM(H54,H57,H58)</f>
        <v>11146.6</v>
      </c>
      <c r="J59" s="130"/>
    </row>
    <row r="60" spans="1:10" ht="51">
      <c r="A60" s="138">
        <v>14</v>
      </c>
      <c r="B60" s="139">
        <v>7950048</v>
      </c>
      <c r="C60" s="133" t="s">
        <v>1162</v>
      </c>
      <c r="D60" s="141" t="s">
        <v>1144</v>
      </c>
      <c r="E60" s="135">
        <v>905</v>
      </c>
      <c r="F60" s="136">
        <v>707</v>
      </c>
      <c r="G60" s="135">
        <v>500</v>
      </c>
      <c r="H60" s="137">
        <v>6917.4</v>
      </c>
      <c r="J60" s="130"/>
    </row>
    <row r="61" spans="1:10" ht="51">
      <c r="A61" s="138">
        <v>15</v>
      </c>
      <c r="B61" s="139">
        <v>7950049</v>
      </c>
      <c r="C61" s="133" t="s">
        <v>1163</v>
      </c>
      <c r="D61" s="141" t="s">
        <v>1144</v>
      </c>
      <c r="E61" s="135">
        <v>905</v>
      </c>
      <c r="F61" s="136">
        <v>709</v>
      </c>
      <c r="G61" s="135">
        <v>500</v>
      </c>
      <c r="H61" s="137">
        <v>29000</v>
      </c>
      <c r="J61" s="130"/>
    </row>
    <row r="62" spans="1:10" ht="51">
      <c r="A62" s="151">
        <v>16</v>
      </c>
      <c r="B62" s="152">
        <v>7950050</v>
      </c>
      <c r="C62" s="149" t="s">
        <v>1164</v>
      </c>
      <c r="D62" s="153" t="s">
        <v>1144</v>
      </c>
      <c r="E62" s="156">
        <v>905</v>
      </c>
      <c r="F62" s="157">
        <v>707</v>
      </c>
      <c r="G62" s="156">
        <v>500</v>
      </c>
      <c r="H62" s="158">
        <v>8760</v>
      </c>
      <c r="J62" s="130"/>
    </row>
    <row r="63" spans="1:40" ht="51">
      <c r="A63" s="131">
        <v>17</v>
      </c>
      <c r="B63" s="132">
        <v>7950053</v>
      </c>
      <c r="C63" s="140" t="s">
        <v>1165</v>
      </c>
      <c r="D63" s="134" t="s">
        <v>1144</v>
      </c>
      <c r="E63" s="135">
        <v>905</v>
      </c>
      <c r="F63" s="136">
        <v>909</v>
      </c>
      <c r="G63" s="135">
        <v>500</v>
      </c>
      <c r="H63" s="137">
        <v>15820.2</v>
      </c>
      <c r="I63" s="117"/>
      <c r="J63" s="130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</row>
    <row r="64" spans="1:40" ht="15" customHeight="1">
      <c r="A64" s="160"/>
      <c r="B64" s="161"/>
      <c r="C64" s="162" t="s">
        <v>1166</v>
      </c>
      <c r="D64" s="161"/>
      <c r="E64" s="163"/>
      <c r="F64" s="163"/>
      <c r="G64" s="163"/>
      <c r="H64" s="164">
        <f>SUM(H23:H26,H32:H33,H39:H43,H53,H59,H60:H63)</f>
        <v>381132.60000000003</v>
      </c>
      <c r="I64" s="165" t="s">
        <v>1118</v>
      </c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</row>
    <row r="65" spans="2:40" ht="12.75" customHeight="1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</row>
    <row r="66" spans="2:40" ht="21.75" customHeight="1">
      <c r="B66" s="117"/>
      <c r="C66" s="117"/>
      <c r="D66" s="117"/>
      <c r="E66" s="117"/>
      <c r="F66" s="117"/>
      <c r="G66" s="117"/>
      <c r="H66" s="166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</row>
    <row r="67" spans="2:40" ht="21.75" customHeight="1">
      <c r="B67" s="117"/>
      <c r="C67" s="117"/>
      <c r="D67" s="166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</row>
    <row r="68" spans="2:40" ht="21.75" customHeight="1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</row>
    <row r="69" spans="2:40" ht="12.75" customHeight="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</row>
    <row r="70" spans="2:40" ht="12.75" customHeight="1">
      <c r="B70" s="117"/>
      <c r="C70" s="117"/>
      <c r="D70" s="166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</row>
    <row r="71" spans="2:40" ht="32.25" customHeight="1">
      <c r="B71" s="117"/>
      <c r="C71" s="117"/>
      <c r="D71" s="16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</row>
    <row r="72" spans="2:40" ht="12.75" customHeight="1">
      <c r="B72" s="117"/>
      <c r="C72" s="117"/>
      <c r="D72" s="166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</row>
    <row r="73" spans="2:40" ht="21.75" customHeight="1">
      <c r="B73" s="117"/>
      <c r="C73" s="117"/>
      <c r="D73" s="166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</row>
    <row r="74" spans="2:40" ht="21.75" customHeight="1">
      <c r="B74" s="117"/>
      <c r="C74" s="117"/>
      <c r="D74" s="166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</row>
    <row r="75" spans="2:40" ht="21.7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</row>
    <row r="76" spans="2:40" ht="12.7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</row>
    <row r="77" spans="2:40" ht="12.7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</row>
    <row r="78" spans="2:40" ht="32.25" customHeight="1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</row>
    <row r="79" spans="2:40" ht="12.75" customHeight="1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</row>
    <row r="80" spans="2:40" ht="21.75" customHeight="1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</row>
    <row r="81" spans="2:40" ht="21.75" customHeight="1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</row>
    <row r="82" spans="2:40" ht="21.75" customHeight="1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</row>
    <row r="83" spans="2:40" ht="12.75" customHeight="1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</row>
    <row r="84" spans="2:40" ht="12.75" customHeight="1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</row>
    <row r="85" spans="2:40" ht="32.25" customHeight="1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</row>
    <row r="86" spans="2:40" ht="12.75" customHeight="1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</row>
    <row r="87" spans="2:8" ht="21.75" customHeight="1">
      <c r="B87" s="117"/>
      <c r="C87" s="117"/>
      <c r="D87" s="117"/>
      <c r="E87" s="117"/>
      <c r="F87" s="117"/>
      <c r="G87" s="117"/>
      <c r="H87" s="117"/>
    </row>
    <row r="88" spans="2:8" ht="21.75" customHeight="1">
      <c r="B88" s="117"/>
      <c r="C88" s="117"/>
      <c r="D88" s="117"/>
      <c r="E88" s="117"/>
      <c r="F88" s="117"/>
      <c r="G88" s="117"/>
      <c r="H88" s="117"/>
    </row>
    <row r="89" spans="2:8" ht="21.75" customHeight="1">
      <c r="B89" s="117"/>
      <c r="C89" s="117"/>
      <c r="D89" s="117"/>
      <c r="E89" s="117"/>
      <c r="F89" s="117"/>
      <c r="G89" s="117"/>
      <c r="H89" s="117"/>
    </row>
    <row r="90" spans="2:8" ht="12.75" customHeight="1">
      <c r="B90" s="117"/>
      <c r="C90" s="117"/>
      <c r="D90" s="117"/>
      <c r="E90" s="117"/>
      <c r="F90" s="117"/>
      <c r="G90" s="117"/>
      <c r="H90" s="117"/>
    </row>
    <row r="91" spans="2:8" ht="12.75" customHeight="1">
      <c r="B91" s="117"/>
      <c r="C91" s="117"/>
      <c r="D91" s="117"/>
      <c r="E91" s="117"/>
      <c r="F91" s="117"/>
      <c r="G91" s="117"/>
      <c r="H91" s="117"/>
    </row>
    <row r="92" spans="2:8" ht="32.25" customHeight="1">
      <c r="B92" s="117"/>
      <c r="C92" s="117"/>
      <c r="D92" s="117"/>
      <c r="E92" s="117"/>
      <c r="F92" s="117"/>
      <c r="G92" s="117"/>
      <c r="H92" s="117"/>
    </row>
    <row r="93" spans="2:8" ht="12.75" customHeight="1">
      <c r="B93" s="117"/>
      <c r="C93" s="117"/>
      <c r="D93" s="117"/>
      <c r="E93" s="117"/>
      <c r="F93" s="117"/>
      <c r="G93" s="117"/>
      <c r="H93" s="117"/>
    </row>
    <row r="94" spans="2:8" ht="12.75" customHeight="1">
      <c r="B94" s="117"/>
      <c r="C94" s="117"/>
      <c r="D94" s="117"/>
      <c r="E94" s="117"/>
      <c r="F94" s="117"/>
      <c r="G94" s="117"/>
      <c r="H94" s="117"/>
    </row>
    <row r="95" spans="2:8" ht="21.75" customHeight="1">
      <c r="B95" s="117"/>
      <c r="C95" s="117"/>
      <c r="D95" s="117"/>
      <c r="E95" s="117"/>
      <c r="F95" s="117"/>
      <c r="G95" s="117"/>
      <c r="H95" s="117"/>
    </row>
    <row r="96" spans="2:8" ht="21.75" customHeight="1">
      <c r="B96" s="117"/>
      <c r="C96" s="117"/>
      <c r="D96" s="117"/>
      <c r="E96" s="117"/>
      <c r="F96" s="117"/>
      <c r="G96" s="117"/>
      <c r="H96" s="117"/>
    </row>
    <row r="97" spans="2:8" ht="12.75" customHeight="1">
      <c r="B97" s="117"/>
      <c r="C97" s="117"/>
      <c r="D97" s="117"/>
      <c r="E97" s="117"/>
      <c r="F97" s="117"/>
      <c r="G97" s="117"/>
      <c r="H97" s="117"/>
    </row>
    <row r="98" spans="2:8" ht="12.75" customHeight="1">
      <c r="B98" s="117"/>
      <c r="C98" s="117"/>
      <c r="D98" s="117"/>
      <c r="E98" s="117"/>
      <c r="F98" s="117"/>
      <c r="G98" s="117"/>
      <c r="H98" s="117"/>
    </row>
    <row r="99" spans="2:8" ht="32.25" customHeight="1">
      <c r="B99" s="117"/>
      <c r="C99" s="117"/>
      <c r="D99" s="117"/>
      <c r="E99" s="117"/>
      <c r="F99" s="117"/>
      <c r="G99" s="117"/>
      <c r="H99" s="117"/>
    </row>
    <row r="100" spans="2:8" ht="32.25" customHeight="1">
      <c r="B100" s="117"/>
      <c r="C100" s="117"/>
      <c r="D100" s="117"/>
      <c r="E100" s="117"/>
      <c r="F100" s="117"/>
      <c r="G100" s="117"/>
      <c r="H100" s="117"/>
    </row>
    <row r="101" spans="2:8" ht="21.75" customHeight="1">
      <c r="B101" s="117"/>
      <c r="C101" s="117"/>
      <c r="D101" s="117"/>
      <c r="E101" s="117"/>
      <c r="F101" s="117"/>
      <c r="G101" s="117"/>
      <c r="H101" s="117"/>
    </row>
    <row r="102" spans="2:8" ht="21.75" customHeight="1">
      <c r="B102" s="117"/>
      <c r="C102" s="117"/>
      <c r="D102" s="117"/>
      <c r="E102" s="117"/>
      <c r="F102" s="117"/>
      <c r="G102" s="117"/>
      <c r="H102" s="117"/>
    </row>
    <row r="103" spans="2:8" ht="12.75" customHeight="1">
      <c r="B103" s="117"/>
      <c r="C103" s="117"/>
      <c r="D103" s="117"/>
      <c r="E103" s="117"/>
      <c r="F103" s="117"/>
      <c r="G103" s="117"/>
      <c r="H103" s="117"/>
    </row>
    <row r="104" spans="2:8" ht="12.75" customHeight="1">
      <c r="B104" s="117"/>
      <c r="C104" s="117"/>
      <c r="D104" s="117"/>
      <c r="E104" s="117"/>
      <c r="F104" s="117"/>
      <c r="G104" s="117"/>
      <c r="H104" s="117"/>
    </row>
    <row r="105" spans="2:8" ht="42.75" customHeight="1">
      <c r="B105" s="117"/>
      <c r="C105" s="117"/>
      <c r="D105" s="117"/>
      <c r="E105" s="117"/>
      <c r="F105" s="117"/>
      <c r="G105" s="117"/>
      <c r="H105" s="117"/>
    </row>
    <row r="106" spans="2:8" ht="12.75" customHeight="1">
      <c r="B106" s="117"/>
      <c r="C106" s="117"/>
      <c r="D106" s="117"/>
      <c r="E106" s="117"/>
      <c r="F106" s="117"/>
      <c r="G106" s="117"/>
      <c r="H106" s="117"/>
    </row>
    <row r="107" spans="2:8" ht="21.75" customHeight="1">
      <c r="B107" s="117"/>
      <c r="C107" s="117"/>
      <c r="D107" s="117"/>
      <c r="E107" s="117"/>
      <c r="F107" s="117"/>
      <c r="G107" s="117"/>
      <c r="H107" s="117"/>
    </row>
    <row r="108" spans="2:8" ht="21.75" customHeight="1">
      <c r="B108" s="117"/>
      <c r="C108" s="117"/>
      <c r="D108" s="117"/>
      <c r="E108" s="117"/>
      <c r="F108" s="117"/>
      <c r="G108" s="117"/>
      <c r="H108" s="117"/>
    </row>
    <row r="109" spans="2:8" ht="12.75" customHeight="1">
      <c r="B109" s="117"/>
      <c r="C109" s="117"/>
      <c r="D109" s="117"/>
      <c r="E109" s="117"/>
      <c r="F109" s="117"/>
      <c r="G109" s="117"/>
      <c r="H109" s="117"/>
    </row>
    <row r="110" spans="2:8" ht="12.75" customHeight="1">
      <c r="B110" s="117"/>
      <c r="C110" s="117"/>
      <c r="D110" s="117"/>
      <c r="E110" s="117"/>
      <c r="F110" s="117"/>
      <c r="G110" s="117"/>
      <c r="H110" s="117"/>
    </row>
    <row r="111" spans="2:8" ht="32.25" customHeight="1">
      <c r="B111" s="117"/>
      <c r="C111" s="117"/>
      <c r="D111" s="117"/>
      <c r="E111" s="117"/>
      <c r="F111" s="117"/>
      <c r="G111" s="117"/>
      <c r="H111" s="117"/>
    </row>
    <row r="112" spans="2:8" ht="32.25" customHeight="1">
      <c r="B112" s="117"/>
      <c r="C112" s="117"/>
      <c r="D112" s="117"/>
      <c r="E112" s="117"/>
      <c r="F112" s="117"/>
      <c r="G112" s="117"/>
      <c r="H112" s="117"/>
    </row>
    <row r="113" spans="2:8" ht="21.75" customHeight="1">
      <c r="B113" s="117"/>
      <c r="C113" s="117"/>
      <c r="D113" s="117"/>
      <c r="E113" s="117"/>
      <c r="F113" s="117"/>
      <c r="G113" s="117"/>
      <c r="H113" s="117"/>
    </row>
    <row r="114" spans="2:8" ht="21.75" customHeight="1">
      <c r="B114" s="117"/>
      <c r="C114" s="117"/>
      <c r="D114" s="117"/>
      <c r="E114" s="117"/>
      <c r="F114" s="117"/>
      <c r="G114" s="117"/>
      <c r="H114" s="117"/>
    </row>
    <row r="115" spans="2:8" ht="12.75" customHeight="1">
      <c r="B115" s="117"/>
      <c r="C115" s="117"/>
      <c r="D115" s="117"/>
      <c r="E115" s="117"/>
      <c r="F115" s="117"/>
      <c r="G115" s="117"/>
      <c r="H115" s="117"/>
    </row>
    <row r="116" spans="2:8" ht="12.75" customHeight="1">
      <c r="B116" s="117"/>
      <c r="C116" s="117"/>
      <c r="D116" s="117"/>
      <c r="E116" s="117"/>
      <c r="F116" s="117"/>
      <c r="G116" s="117"/>
      <c r="H116" s="117"/>
    </row>
    <row r="117" spans="2:8" ht="42.75" customHeight="1">
      <c r="B117" s="117"/>
      <c r="C117" s="117"/>
      <c r="D117" s="117"/>
      <c r="E117" s="117"/>
      <c r="F117" s="117"/>
      <c r="G117" s="117"/>
      <c r="H117" s="117"/>
    </row>
    <row r="118" spans="2:8" ht="12.75" customHeight="1">
      <c r="B118" s="117"/>
      <c r="C118" s="117"/>
      <c r="D118" s="117"/>
      <c r="E118" s="117"/>
      <c r="F118" s="117"/>
      <c r="G118" s="117"/>
      <c r="H118" s="117"/>
    </row>
    <row r="119" spans="2:8" ht="21.75" customHeight="1">
      <c r="B119" s="117"/>
      <c r="C119" s="117"/>
      <c r="D119" s="117"/>
      <c r="E119" s="117"/>
      <c r="F119" s="117"/>
      <c r="G119" s="117"/>
      <c r="H119" s="117"/>
    </row>
    <row r="120" spans="2:8" ht="21.75" customHeight="1">
      <c r="B120" s="117"/>
      <c r="C120" s="117"/>
      <c r="D120" s="117"/>
      <c r="E120" s="117"/>
      <c r="F120" s="117"/>
      <c r="G120" s="117"/>
      <c r="H120" s="117"/>
    </row>
    <row r="121" spans="2:8" ht="12.75" customHeight="1">
      <c r="B121" s="117"/>
      <c r="C121" s="117"/>
      <c r="D121" s="117"/>
      <c r="E121" s="117"/>
      <c r="F121" s="117"/>
      <c r="G121" s="117"/>
      <c r="H121" s="117"/>
    </row>
    <row r="122" spans="2:8" ht="12.75" customHeight="1">
      <c r="B122" s="117"/>
      <c r="C122" s="117"/>
      <c r="D122" s="117"/>
      <c r="E122" s="117"/>
      <c r="F122" s="117"/>
      <c r="G122" s="117"/>
      <c r="H122" s="117"/>
    </row>
    <row r="123" spans="2:8" ht="42.75" customHeight="1">
      <c r="B123" s="117"/>
      <c r="C123" s="117"/>
      <c r="D123" s="117"/>
      <c r="E123" s="117"/>
      <c r="F123" s="117"/>
      <c r="G123" s="117"/>
      <c r="H123" s="117"/>
    </row>
    <row r="124" spans="2:8" ht="21.75" customHeight="1">
      <c r="B124" s="117"/>
      <c r="C124" s="117"/>
      <c r="D124" s="117"/>
      <c r="E124" s="117"/>
      <c r="F124" s="117"/>
      <c r="G124" s="117"/>
      <c r="H124" s="117"/>
    </row>
    <row r="125" spans="2:8" ht="21.75" customHeight="1">
      <c r="B125" s="117"/>
      <c r="C125" s="117"/>
      <c r="D125" s="117"/>
      <c r="E125" s="117"/>
      <c r="F125" s="117"/>
      <c r="G125" s="117"/>
      <c r="H125" s="117"/>
    </row>
    <row r="126" spans="2:8" ht="21.75" customHeight="1">
      <c r="B126" s="117"/>
      <c r="C126" s="117"/>
      <c r="D126" s="117"/>
      <c r="E126" s="117"/>
      <c r="F126" s="117"/>
      <c r="G126" s="117"/>
      <c r="H126" s="117"/>
    </row>
    <row r="127" spans="2:8" ht="21.75" customHeight="1">
      <c r="B127" s="117"/>
      <c r="C127" s="117"/>
      <c r="D127" s="117"/>
      <c r="E127" s="117"/>
      <c r="F127" s="117"/>
      <c r="G127" s="117"/>
      <c r="H127" s="117"/>
    </row>
    <row r="128" spans="2:8" ht="21.75" customHeight="1">
      <c r="B128" s="117"/>
      <c r="C128" s="117"/>
      <c r="D128" s="117"/>
      <c r="E128" s="117"/>
      <c r="F128" s="117"/>
      <c r="G128" s="117"/>
      <c r="H128" s="117"/>
    </row>
    <row r="129" spans="2:8" ht="12.75" customHeight="1">
      <c r="B129" s="117"/>
      <c r="C129" s="117"/>
      <c r="D129" s="117"/>
      <c r="E129" s="117"/>
      <c r="F129" s="117"/>
      <c r="G129" s="117"/>
      <c r="H129" s="117"/>
    </row>
    <row r="130" spans="2:8" ht="12.75" customHeight="1">
      <c r="B130" s="117"/>
      <c r="C130" s="117"/>
      <c r="D130" s="117"/>
      <c r="E130" s="117"/>
      <c r="F130" s="117"/>
      <c r="G130" s="117"/>
      <c r="H130" s="117"/>
    </row>
    <row r="131" spans="2:8" ht="32.25" customHeight="1">
      <c r="B131" s="117"/>
      <c r="C131" s="117"/>
      <c r="D131" s="117"/>
      <c r="E131" s="117"/>
      <c r="F131" s="117"/>
      <c r="G131" s="117"/>
      <c r="H131" s="117"/>
    </row>
    <row r="132" spans="2:8" ht="12.75" customHeight="1">
      <c r="B132" s="117"/>
      <c r="C132" s="117"/>
      <c r="D132" s="117"/>
      <c r="E132" s="117"/>
      <c r="F132" s="117"/>
      <c r="G132" s="117"/>
      <c r="H132" s="117"/>
    </row>
    <row r="133" spans="2:8" ht="21.75" customHeight="1">
      <c r="B133" s="117"/>
      <c r="C133" s="117"/>
      <c r="D133" s="117"/>
      <c r="E133" s="117"/>
      <c r="F133" s="117"/>
      <c r="G133" s="117"/>
      <c r="H133" s="117"/>
    </row>
    <row r="134" spans="2:8" ht="21.75" customHeight="1">
      <c r="B134" s="117"/>
      <c r="C134" s="117"/>
      <c r="D134" s="117"/>
      <c r="E134" s="117"/>
      <c r="F134" s="117"/>
      <c r="G134" s="117"/>
      <c r="H134" s="117"/>
    </row>
    <row r="135" spans="2:8" ht="21.75" customHeight="1">
      <c r="B135" s="117"/>
      <c r="C135" s="117"/>
      <c r="D135" s="117"/>
      <c r="E135" s="117"/>
      <c r="F135" s="117"/>
      <c r="G135" s="117"/>
      <c r="H135" s="117"/>
    </row>
    <row r="136" spans="2:8" ht="21.75" customHeight="1">
      <c r="B136" s="117"/>
      <c r="C136" s="117"/>
      <c r="D136" s="117"/>
      <c r="E136" s="117"/>
      <c r="F136" s="117"/>
      <c r="G136" s="117"/>
      <c r="H136" s="117"/>
    </row>
    <row r="137" spans="2:8" ht="21.75" customHeight="1">
      <c r="B137" s="117"/>
      <c r="C137" s="117"/>
      <c r="D137" s="117"/>
      <c r="E137" s="117"/>
      <c r="F137" s="117"/>
      <c r="G137" s="117"/>
      <c r="H137" s="117"/>
    </row>
    <row r="138" spans="2:8" ht="21.75" customHeight="1">
      <c r="B138" s="117"/>
      <c r="C138" s="117"/>
      <c r="D138" s="117"/>
      <c r="E138" s="117"/>
      <c r="F138" s="117"/>
      <c r="G138" s="117"/>
      <c r="H138" s="117"/>
    </row>
    <row r="139" spans="2:8" ht="21.75" customHeight="1">
      <c r="B139" s="117"/>
      <c r="C139" s="117"/>
      <c r="D139" s="117"/>
      <c r="E139" s="117"/>
      <c r="F139" s="117"/>
      <c r="G139" s="117"/>
      <c r="H139" s="117"/>
    </row>
    <row r="140" spans="2:8" ht="21.75" customHeight="1">
      <c r="B140" s="117"/>
      <c r="C140" s="117"/>
      <c r="D140" s="117"/>
      <c r="E140" s="117"/>
      <c r="F140" s="117"/>
      <c r="G140" s="117"/>
      <c r="H140" s="117"/>
    </row>
    <row r="141" spans="2:8" ht="21.75" customHeight="1">
      <c r="B141" s="117"/>
      <c r="C141" s="117"/>
      <c r="D141" s="117"/>
      <c r="E141" s="117"/>
      <c r="F141" s="117"/>
      <c r="G141" s="117"/>
      <c r="H141" s="117"/>
    </row>
    <row r="142" spans="2:8" ht="21.75" customHeight="1">
      <c r="B142" s="117"/>
      <c r="C142" s="117"/>
      <c r="D142" s="117"/>
      <c r="E142" s="117"/>
      <c r="F142" s="117"/>
      <c r="G142" s="117"/>
      <c r="H142" s="117"/>
    </row>
    <row r="143" spans="2:8" ht="12.75" customHeight="1">
      <c r="B143" s="117"/>
      <c r="C143" s="117"/>
      <c r="D143" s="117"/>
      <c r="E143" s="117"/>
      <c r="F143" s="117"/>
      <c r="G143" s="117"/>
      <c r="H143" s="117"/>
    </row>
    <row r="144" spans="2:8" ht="12.75" customHeight="1">
      <c r="B144" s="117"/>
      <c r="C144" s="117"/>
      <c r="D144" s="117"/>
      <c r="E144" s="117"/>
      <c r="F144" s="117"/>
      <c r="G144" s="117"/>
      <c r="H144" s="117"/>
    </row>
    <row r="145" spans="2:8" ht="12.75" customHeight="1">
      <c r="B145" s="117"/>
      <c r="C145" s="117"/>
      <c r="D145" s="117"/>
      <c r="E145" s="117"/>
      <c r="F145" s="117"/>
      <c r="G145" s="117"/>
      <c r="H145" s="117"/>
    </row>
    <row r="146" spans="2:8" ht="12.75" customHeight="1">
      <c r="B146" s="117"/>
      <c r="C146" s="117"/>
      <c r="D146" s="117"/>
      <c r="E146" s="117"/>
      <c r="F146" s="117"/>
      <c r="G146" s="117"/>
      <c r="H146" s="117"/>
    </row>
    <row r="147" spans="2:8" ht="32.25" customHeight="1">
      <c r="B147" s="117"/>
      <c r="C147" s="117"/>
      <c r="D147" s="117"/>
      <c r="E147" s="117"/>
      <c r="F147" s="117"/>
      <c r="G147" s="117"/>
      <c r="H147" s="117"/>
    </row>
    <row r="148" spans="2:8" ht="12.75" customHeight="1">
      <c r="B148" s="117"/>
      <c r="C148" s="117"/>
      <c r="D148" s="117"/>
      <c r="E148" s="117"/>
      <c r="F148" s="117"/>
      <c r="G148" s="117"/>
      <c r="H148" s="117"/>
    </row>
    <row r="149" spans="2:8" ht="21.75" customHeight="1">
      <c r="B149" s="117"/>
      <c r="C149" s="117"/>
      <c r="D149" s="117"/>
      <c r="E149" s="117"/>
      <c r="F149" s="117"/>
      <c r="G149" s="117"/>
      <c r="H149" s="117"/>
    </row>
    <row r="150" spans="2:8" ht="21.75" customHeight="1">
      <c r="B150" s="117"/>
      <c r="C150" s="117"/>
      <c r="D150" s="117"/>
      <c r="E150" s="117"/>
      <c r="F150" s="117"/>
      <c r="G150" s="117"/>
      <c r="H150" s="117"/>
    </row>
    <row r="151" spans="2:8" ht="12.75" customHeight="1">
      <c r="B151" s="117"/>
      <c r="C151" s="117"/>
      <c r="D151" s="117"/>
      <c r="E151" s="117"/>
      <c r="F151" s="117"/>
      <c r="G151" s="117"/>
      <c r="H151" s="117"/>
    </row>
    <row r="152" spans="2:8" ht="12.75" customHeight="1">
      <c r="B152" s="117"/>
      <c r="C152" s="117"/>
      <c r="D152" s="117"/>
      <c r="E152" s="117"/>
      <c r="F152" s="117"/>
      <c r="G152" s="117"/>
      <c r="H152" s="117"/>
    </row>
    <row r="153" spans="2:8" ht="32.25" customHeight="1">
      <c r="B153" s="117"/>
      <c r="C153" s="117"/>
      <c r="D153" s="117"/>
      <c r="E153" s="117"/>
      <c r="F153" s="117"/>
      <c r="G153" s="117"/>
      <c r="H153" s="117"/>
    </row>
    <row r="154" spans="2:8" ht="12.75" customHeight="1">
      <c r="B154" s="117"/>
      <c r="C154" s="117"/>
      <c r="D154" s="117"/>
      <c r="E154" s="117"/>
      <c r="F154" s="117"/>
      <c r="G154" s="117"/>
      <c r="H154" s="117"/>
    </row>
    <row r="155" spans="2:8" ht="21.75" customHeight="1">
      <c r="B155" s="117"/>
      <c r="C155" s="117"/>
      <c r="D155" s="117"/>
      <c r="E155" s="117"/>
      <c r="F155" s="117"/>
      <c r="G155" s="117"/>
      <c r="H155" s="117"/>
    </row>
    <row r="156" spans="2:8" ht="21.75" customHeight="1">
      <c r="B156" s="117"/>
      <c r="C156" s="117"/>
      <c r="D156" s="117"/>
      <c r="E156" s="117"/>
      <c r="F156" s="117"/>
      <c r="G156" s="117"/>
      <c r="H156" s="117"/>
    </row>
    <row r="157" spans="2:8" ht="21.75" customHeight="1">
      <c r="B157" s="117"/>
      <c r="C157" s="117"/>
      <c r="D157" s="117"/>
      <c r="E157" s="117"/>
      <c r="F157" s="117"/>
      <c r="G157" s="117"/>
      <c r="H157" s="117"/>
    </row>
    <row r="158" spans="2:8" ht="21.75" customHeight="1">
      <c r="B158" s="117"/>
      <c r="C158" s="117"/>
      <c r="D158" s="117"/>
      <c r="E158" s="117"/>
      <c r="F158" s="117"/>
      <c r="G158" s="117"/>
      <c r="H158" s="117"/>
    </row>
    <row r="159" spans="2:8" ht="21.75" customHeight="1">
      <c r="B159" s="117"/>
      <c r="C159" s="117"/>
      <c r="D159" s="117"/>
      <c r="E159" s="117"/>
      <c r="F159" s="117"/>
      <c r="G159" s="117"/>
      <c r="H159" s="117"/>
    </row>
    <row r="160" spans="2:8" ht="21.75" customHeight="1">
      <c r="B160" s="117"/>
      <c r="C160" s="117"/>
      <c r="D160" s="117"/>
      <c r="E160" s="117"/>
      <c r="F160" s="117"/>
      <c r="G160" s="117"/>
      <c r="H160" s="117"/>
    </row>
    <row r="161" spans="2:8" ht="21.75" customHeight="1">
      <c r="B161" s="117"/>
      <c r="C161" s="117"/>
      <c r="D161" s="117"/>
      <c r="E161" s="117"/>
      <c r="F161" s="117"/>
      <c r="G161" s="117"/>
      <c r="H161" s="117"/>
    </row>
    <row r="162" spans="2:8" ht="12.75" customHeight="1">
      <c r="B162" s="117"/>
      <c r="C162" s="117"/>
      <c r="D162" s="117"/>
      <c r="E162" s="117"/>
      <c r="F162" s="117"/>
      <c r="G162" s="117"/>
      <c r="H162" s="117"/>
    </row>
    <row r="163" spans="2:8" ht="12.75" customHeight="1">
      <c r="B163" s="117"/>
      <c r="C163" s="117"/>
      <c r="D163" s="117"/>
      <c r="E163" s="117"/>
      <c r="F163" s="117"/>
      <c r="G163" s="117"/>
      <c r="H163" s="117"/>
    </row>
    <row r="164" spans="2:8" ht="42.75" customHeight="1">
      <c r="B164" s="117"/>
      <c r="C164" s="117"/>
      <c r="D164" s="117"/>
      <c r="E164" s="117"/>
      <c r="F164" s="117"/>
      <c r="G164" s="117"/>
      <c r="H164" s="117"/>
    </row>
    <row r="165" spans="2:8" ht="12.75" customHeight="1">
      <c r="B165" s="117"/>
      <c r="C165" s="117"/>
      <c r="D165" s="117"/>
      <c r="E165" s="117"/>
      <c r="F165" s="117"/>
      <c r="G165" s="117"/>
      <c r="H165" s="117"/>
    </row>
    <row r="166" spans="2:8" ht="21.75" customHeight="1">
      <c r="B166" s="117"/>
      <c r="C166" s="117"/>
      <c r="D166" s="117"/>
      <c r="E166" s="117"/>
      <c r="F166" s="117"/>
      <c r="G166" s="117"/>
      <c r="H166" s="117"/>
    </row>
    <row r="167" spans="2:8" ht="21.75" customHeight="1">
      <c r="B167" s="117"/>
      <c r="C167" s="117"/>
      <c r="D167" s="117"/>
      <c r="E167" s="117"/>
      <c r="F167" s="117"/>
      <c r="G167" s="117"/>
      <c r="H167" s="117"/>
    </row>
    <row r="168" spans="2:8" ht="12.75" customHeight="1">
      <c r="B168" s="117"/>
      <c r="C168" s="117"/>
      <c r="D168" s="117"/>
      <c r="E168" s="117"/>
      <c r="F168" s="117"/>
      <c r="G168" s="117"/>
      <c r="H168" s="117"/>
    </row>
    <row r="169" spans="2:8" ht="12.75" customHeight="1">
      <c r="B169" s="117"/>
      <c r="C169" s="117"/>
      <c r="D169" s="117"/>
      <c r="E169" s="117"/>
      <c r="F169" s="117"/>
      <c r="G169" s="117"/>
      <c r="H169" s="117"/>
    </row>
    <row r="170" spans="2:8" ht="32.25" customHeight="1">
      <c r="B170" s="117"/>
      <c r="C170" s="117"/>
      <c r="D170" s="117"/>
      <c r="E170" s="117"/>
      <c r="F170" s="117"/>
      <c r="G170" s="117"/>
      <c r="H170" s="117"/>
    </row>
    <row r="171" spans="2:8" ht="12.75" customHeight="1">
      <c r="B171" s="117"/>
      <c r="C171" s="117"/>
      <c r="D171" s="117"/>
      <c r="E171" s="117"/>
      <c r="F171" s="117"/>
      <c r="G171" s="117"/>
      <c r="H171" s="117"/>
    </row>
    <row r="172" spans="2:8" ht="21.75" customHeight="1">
      <c r="B172" s="117"/>
      <c r="C172" s="117"/>
      <c r="D172" s="117"/>
      <c r="E172" s="117"/>
      <c r="F172" s="117"/>
      <c r="G172" s="117"/>
      <c r="H172" s="117"/>
    </row>
    <row r="173" spans="2:8" ht="21.75" customHeight="1">
      <c r="B173" s="117"/>
      <c r="C173" s="117"/>
      <c r="D173" s="117"/>
      <c r="E173" s="117"/>
      <c r="F173" s="117"/>
      <c r="G173" s="117"/>
      <c r="H173" s="117"/>
    </row>
    <row r="174" spans="2:8" ht="12.75" customHeight="1">
      <c r="B174" s="117"/>
      <c r="C174" s="117"/>
      <c r="D174" s="117"/>
      <c r="E174" s="117"/>
      <c r="F174" s="117"/>
      <c r="G174" s="117"/>
      <c r="H174" s="117"/>
    </row>
    <row r="175" spans="2:8" ht="12.75" customHeight="1">
      <c r="B175" s="117"/>
      <c r="C175" s="117"/>
      <c r="D175" s="117"/>
      <c r="E175" s="117"/>
      <c r="F175" s="117"/>
      <c r="G175" s="117"/>
      <c r="H175" s="117"/>
    </row>
    <row r="176" spans="2:8" ht="32.25" customHeight="1">
      <c r="B176" s="117"/>
      <c r="C176" s="117"/>
      <c r="D176" s="117"/>
      <c r="E176" s="117"/>
      <c r="F176" s="117"/>
      <c r="G176" s="117"/>
      <c r="H176" s="117"/>
    </row>
    <row r="177" spans="2:8" ht="12.75" customHeight="1">
      <c r="B177" s="117"/>
      <c r="C177" s="117"/>
      <c r="D177" s="117"/>
      <c r="E177" s="117"/>
      <c r="F177" s="117"/>
      <c r="G177" s="117"/>
      <c r="H177" s="117"/>
    </row>
    <row r="178" spans="2:8" ht="21.75" customHeight="1">
      <c r="B178" s="117"/>
      <c r="C178" s="117"/>
      <c r="D178" s="117"/>
      <c r="E178" s="117"/>
      <c r="F178" s="117"/>
      <c r="G178" s="117"/>
      <c r="H178" s="117"/>
    </row>
    <row r="179" spans="2:8" ht="21.75" customHeight="1">
      <c r="B179" s="117"/>
      <c r="C179" s="117"/>
      <c r="D179" s="117"/>
      <c r="E179" s="117"/>
      <c r="F179" s="117"/>
      <c r="G179" s="117"/>
      <c r="H179" s="117"/>
    </row>
    <row r="180" spans="2:8" ht="21.75" customHeight="1">
      <c r="B180" s="117"/>
      <c r="C180" s="117"/>
      <c r="D180" s="117"/>
      <c r="E180" s="117"/>
      <c r="F180" s="117"/>
      <c r="G180" s="117"/>
      <c r="H180" s="117"/>
    </row>
    <row r="181" spans="2:8" ht="21.75" customHeight="1">
      <c r="B181" s="117"/>
      <c r="C181" s="117"/>
      <c r="D181" s="117"/>
      <c r="E181" s="117"/>
      <c r="F181" s="117"/>
      <c r="G181" s="117"/>
      <c r="H181" s="117"/>
    </row>
    <row r="182" spans="2:8" ht="12.75" customHeight="1">
      <c r="B182" s="117"/>
      <c r="C182" s="117"/>
      <c r="D182" s="117"/>
      <c r="E182" s="117"/>
      <c r="F182" s="117"/>
      <c r="G182" s="117"/>
      <c r="H182" s="117"/>
    </row>
    <row r="183" spans="2:8" ht="12.75" customHeight="1">
      <c r="B183" s="117"/>
      <c r="C183" s="117"/>
      <c r="D183" s="117"/>
      <c r="E183" s="117"/>
      <c r="F183" s="117"/>
      <c r="G183" s="117"/>
      <c r="H183" s="117"/>
    </row>
    <row r="184" spans="2:8" ht="32.25" customHeight="1">
      <c r="B184" s="117"/>
      <c r="C184" s="117"/>
      <c r="D184" s="117"/>
      <c r="E184" s="117"/>
      <c r="F184" s="117"/>
      <c r="G184" s="117"/>
      <c r="H184" s="117"/>
    </row>
    <row r="185" spans="2:8" ht="32.25" customHeight="1">
      <c r="B185" s="117"/>
      <c r="C185" s="117"/>
      <c r="D185" s="117"/>
      <c r="E185" s="117"/>
      <c r="F185" s="117"/>
      <c r="G185" s="117"/>
      <c r="H185" s="117"/>
    </row>
    <row r="186" spans="2:8" ht="21.75" customHeight="1">
      <c r="B186" s="117"/>
      <c r="C186" s="117"/>
      <c r="D186" s="117"/>
      <c r="E186" s="117"/>
      <c r="F186" s="117"/>
      <c r="G186" s="117"/>
      <c r="H186" s="117"/>
    </row>
    <row r="187" spans="2:8" ht="12.75" customHeight="1">
      <c r="B187" s="117"/>
      <c r="C187" s="117"/>
      <c r="D187" s="117"/>
      <c r="E187" s="117"/>
      <c r="F187" s="117"/>
      <c r="G187" s="117"/>
      <c r="H187" s="117"/>
    </row>
    <row r="188" spans="2:8" ht="12.75" customHeight="1">
      <c r="B188" s="117"/>
      <c r="C188" s="117"/>
      <c r="D188" s="117"/>
      <c r="E188" s="117"/>
      <c r="F188" s="117"/>
      <c r="G188" s="117"/>
      <c r="H188" s="117"/>
    </row>
    <row r="189" spans="2:8" ht="42.75" customHeight="1">
      <c r="B189" s="117"/>
      <c r="C189" s="117"/>
      <c r="D189" s="117"/>
      <c r="E189" s="117"/>
      <c r="F189" s="117"/>
      <c r="G189" s="117"/>
      <c r="H189" s="117"/>
    </row>
    <row r="190" spans="2:8" ht="12.75" customHeight="1">
      <c r="B190" s="117"/>
      <c r="C190" s="117"/>
      <c r="D190" s="117"/>
      <c r="E190" s="117"/>
      <c r="F190" s="117"/>
      <c r="G190" s="117"/>
      <c r="H190" s="117"/>
    </row>
    <row r="191" spans="2:8" ht="21.75" customHeight="1">
      <c r="B191" s="117"/>
      <c r="C191" s="117"/>
      <c r="D191" s="117"/>
      <c r="E191" s="117"/>
      <c r="F191" s="117"/>
      <c r="G191" s="117"/>
      <c r="H191" s="117"/>
    </row>
    <row r="192" spans="2:8" ht="21.75" customHeight="1">
      <c r="B192" s="117"/>
      <c r="C192" s="117"/>
      <c r="D192" s="117"/>
      <c r="E192" s="117"/>
      <c r="F192" s="117"/>
      <c r="G192" s="117"/>
      <c r="H192" s="117"/>
    </row>
    <row r="193" spans="2:8" ht="21.75" customHeight="1">
      <c r="B193" s="117"/>
      <c r="C193" s="117"/>
      <c r="D193" s="117"/>
      <c r="E193" s="117"/>
      <c r="F193" s="117"/>
      <c r="G193" s="117"/>
      <c r="H193" s="117"/>
    </row>
    <row r="194" spans="2:8" ht="21.75" customHeight="1">
      <c r="B194" s="117"/>
      <c r="C194" s="117"/>
      <c r="D194" s="117"/>
      <c r="E194" s="117"/>
      <c r="F194" s="117"/>
      <c r="G194" s="117"/>
      <c r="H194" s="117"/>
    </row>
    <row r="195" spans="2:8" ht="21.75" customHeight="1">
      <c r="B195" s="117"/>
      <c r="C195" s="117"/>
      <c r="D195" s="117"/>
      <c r="E195" s="117"/>
      <c r="F195" s="117"/>
      <c r="G195" s="117"/>
      <c r="H195" s="117"/>
    </row>
    <row r="196" spans="2:8" ht="21.75" customHeight="1">
      <c r="B196" s="117"/>
      <c r="C196" s="117"/>
      <c r="D196" s="117"/>
      <c r="E196" s="117"/>
      <c r="F196" s="117"/>
      <c r="G196" s="117"/>
      <c r="H196" s="117"/>
    </row>
    <row r="197" spans="2:8" ht="21.75" customHeight="1">
      <c r="B197" s="117"/>
      <c r="C197" s="117"/>
      <c r="D197" s="117"/>
      <c r="E197" s="117"/>
      <c r="F197" s="117"/>
      <c r="G197" s="117"/>
      <c r="H197" s="117"/>
    </row>
    <row r="198" spans="2:8" ht="21.75" customHeight="1">
      <c r="B198" s="117"/>
      <c r="C198" s="117"/>
      <c r="D198" s="117"/>
      <c r="E198" s="117"/>
      <c r="F198" s="117"/>
      <c r="G198" s="117"/>
      <c r="H198" s="117"/>
    </row>
    <row r="199" spans="2:8" ht="12.75" customHeight="1">
      <c r="B199" s="117"/>
      <c r="C199" s="117"/>
      <c r="D199" s="117"/>
      <c r="E199" s="117"/>
      <c r="F199" s="117"/>
      <c r="G199" s="117"/>
      <c r="H199" s="117"/>
    </row>
    <row r="200" spans="2:8" ht="12.75" customHeight="1">
      <c r="B200" s="117"/>
      <c r="C200" s="117"/>
      <c r="D200" s="117"/>
      <c r="E200" s="117"/>
      <c r="F200" s="117"/>
      <c r="G200" s="117"/>
      <c r="H200" s="117"/>
    </row>
    <row r="201" spans="2:8" ht="32.25" customHeight="1">
      <c r="B201" s="117"/>
      <c r="C201" s="117"/>
      <c r="D201" s="117"/>
      <c r="E201" s="117"/>
      <c r="F201" s="117"/>
      <c r="G201" s="117"/>
      <c r="H201" s="117"/>
    </row>
    <row r="202" spans="2:8" ht="12.75" customHeight="1">
      <c r="B202" s="117"/>
      <c r="C202" s="117"/>
      <c r="D202" s="117"/>
      <c r="E202" s="117"/>
      <c r="F202" s="117"/>
      <c r="G202" s="117"/>
      <c r="H202" s="117"/>
    </row>
    <row r="203" spans="2:8" ht="12.75" customHeight="1">
      <c r="B203" s="117"/>
      <c r="C203" s="117"/>
      <c r="D203" s="117"/>
      <c r="E203" s="117"/>
      <c r="F203" s="117"/>
      <c r="G203" s="117"/>
      <c r="H203" s="117"/>
    </row>
    <row r="204" spans="2:8" ht="21.75" customHeight="1">
      <c r="B204" s="117"/>
      <c r="C204" s="117"/>
      <c r="D204" s="117"/>
      <c r="E204" s="117"/>
      <c r="F204" s="117"/>
      <c r="G204" s="117"/>
      <c r="H204" s="117"/>
    </row>
    <row r="205" spans="2:8" ht="21.75" customHeight="1">
      <c r="B205" s="117"/>
      <c r="C205" s="117"/>
      <c r="D205" s="117"/>
      <c r="E205" s="117"/>
      <c r="F205" s="117"/>
      <c r="G205" s="117"/>
      <c r="H205" s="117"/>
    </row>
    <row r="206" spans="2:8" ht="12.75" customHeight="1">
      <c r="B206" s="117"/>
      <c r="C206" s="117"/>
      <c r="D206" s="117"/>
      <c r="E206" s="117"/>
      <c r="F206" s="117"/>
      <c r="G206" s="117"/>
      <c r="H206" s="117"/>
    </row>
    <row r="207" spans="2:8" ht="12.75" customHeight="1">
      <c r="B207" s="117"/>
      <c r="C207" s="117"/>
      <c r="D207" s="117"/>
      <c r="E207" s="117"/>
      <c r="F207" s="117"/>
      <c r="G207" s="117"/>
      <c r="H207" s="117"/>
    </row>
    <row r="208" spans="2:8" ht="42.75" customHeight="1">
      <c r="B208" s="117"/>
      <c r="C208" s="117"/>
      <c r="D208" s="117"/>
      <c r="E208" s="117"/>
      <c r="F208" s="117"/>
      <c r="G208" s="117"/>
      <c r="H208" s="117"/>
    </row>
    <row r="209" spans="2:8" ht="12.75" customHeight="1">
      <c r="B209" s="117"/>
      <c r="C209" s="117"/>
      <c r="D209" s="117"/>
      <c r="E209" s="117"/>
      <c r="F209" s="117"/>
      <c r="G209" s="117"/>
      <c r="H209" s="117"/>
    </row>
    <row r="210" spans="2:8" ht="21.75" customHeight="1">
      <c r="B210" s="117"/>
      <c r="C210" s="117"/>
      <c r="D210" s="117"/>
      <c r="E210" s="117"/>
      <c r="F210" s="117"/>
      <c r="G210" s="117"/>
      <c r="H210" s="117"/>
    </row>
    <row r="211" spans="2:8" ht="21.75" customHeight="1">
      <c r="B211" s="117"/>
      <c r="C211" s="117"/>
      <c r="D211" s="117"/>
      <c r="E211" s="117"/>
      <c r="F211" s="117"/>
      <c r="G211" s="117"/>
      <c r="H211" s="117"/>
    </row>
    <row r="212" spans="2:8" ht="12.75" customHeight="1">
      <c r="B212" s="117"/>
      <c r="C212" s="117"/>
      <c r="D212" s="117"/>
      <c r="E212" s="117"/>
      <c r="F212" s="117"/>
      <c r="G212" s="117"/>
      <c r="H212" s="117"/>
    </row>
    <row r="213" spans="2:8" ht="12.75" customHeight="1">
      <c r="B213" s="117"/>
      <c r="C213" s="117"/>
      <c r="D213" s="117"/>
      <c r="E213" s="117"/>
      <c r="F213" s="117"/>
      <c r="G213" s="117"/>
      <c r="H213" s="117"/>
    </row>
    <row r="214" spans="2:8" ht="32.25" customHeight="1">
      <c r="B214" s="117"/>
      <c r="C214" s="117"/>
      <c r="D214" s="117"/>
      <c r="E214" s="117"/>
      <c r="F214" s="117"/>
      <c r="G214" s="117"/>
      <c r="H214" s="117"/>
    </row>
    <row r="215" spans="2:8" ht="21.75" customHeight="1">
      <c r="B215" s="117"/>
      <c r="C215" s="117"/>
      <c r="D215" s="117"/>
      <c r="E215" s="117"/>
      <c r="F215" s="117"/>
      <c r="G215" s="117"/>
      <c r="H215" s="117"/>
    </row>
    <row r="216" spans="2:8" ht="21.75" customHeight="1">
      <c r="B216" s="117"/>
      <c r="C216" s="117"/>
      <c r="D216" s="117"/>
      <c r="E216" s="117"/>
      <c r="F216" s="117"/>
      <c r="G216" s="117"/>
      <c r="H216" s="117"/>
    </row>
    <row r="217" spans="2:8" ht="12.75" customHeight="1">
      <c r="B217" s="117"/>
      <c r="C217" s="117"/>
      <c r="D217" s="117"/>
      <c r="E217" s="117"/>
      <c r="F217" s="117"/>
      <c r="G217" s="117"/>
      <c r="H217" s="117"/>
    </row>
    <row r="218" spans="2:8" ht="12.75" customHeight="1">
      <c r="B218" s="117"/>
      <c r="C218" s="117"/>
      <c r="D218" s="117"/>
      <c r="E218" s="117"/>
      <c r="F218" s="117"/>
      <c r="G218" s="117"/>
      <c r="H218" s="117"/>
    </row>
    <row r="219" spans="2:8" ht="32.25" customHeight="1">
      <c r="B219" s="117"/>
      <c r="C219" s="117"/>
      <c r="D219" s="117"/>
      <c r="E219" s="117"/>
      <c r="F219" s="117"/>
      <c r="G219" s="117"/>
      <c r="H219" s="117"/>
    </row>
    <row r="220" spans="2:8" ht="12.75" customHeight="1">
      <c r="B220" s="117"/>
      <c r="C220" s="117"/>
      <c r="D220" s="117"/>
      <c r="E220" s="117"/>
      <c r="F220" s="117"/>
      <c r="G220" s="117"/>
      <c r="H220" s="117"/>
    </row>
    <row r="221" spans="2:8" ht="21.75" customHeight="1">
      <c r="B221" s="117"/>
      <c r="C221" s="117"/>
      <c r="D221" s="117"/>
      <c r="E221" s="117"/>
      <c r="F221" s="117"/>
      <c r="G221" s="117"/>
      <c r="H221" s="117"/>
    </row>
    <row r="222" spans="2:8" ht="21.75" customHeight="1">
      <c r="B222" s="117"/>
      <c r="C222" s="117"/>
      <c r="D222" s="117"/>
      <c r="E222" s="117"/>
      <c r="F222" s="117"/>
      <c r="G222" s="117"/>
      <c r="H222" s="117"/>
    </row>
    <row r="223" spans="2:8" ht="12.75" customHeight="1">
      <c r="B223" s="117"/>
      <c r="C223" s="117"/>
      <c r="D223" s="117"/>
      <c r="E223" s="117"/>
      <c r="F223" s="117"/>
      <c r="G223" s="117"/>
      <c r="H223" s="117"/>
    </row>
    <row r="224" spans="2:8" ht="12.75" customHeight="1">
      <c r="B224" s="117"/>
      <c r="C224" s="117"/>
      <c r="D224" s="117"/>
      <c r="E224" s="117"/>
      <c r="F224" s="117"/>
      <c r="G224" s="117"/>
      <c r="H224" s="117"/>
    </row>
    <row r="225" spans="2:8" ht="42.75" customHeight="1">
      <c r="B225" s="117"/>
      <c r="C225" s="117"/>
      <c r="D225" s="117"/>
      <c r="E225" s="117"/>
      <c r="F225" s="117"/>
      <c r="G225" s="117"/>
      <c r="H225" s="117"/>
    </row>
    <row r="226" spans="2:8" ht="21.75" customHeight="1">
      <c r="B226" s="117"/>
      <c r="C226" s="117"/>
      <c r="D226" s="117"/>
      <c r="E226" s="117"/>
      <c r="F226" s="117"/>
      <c r="G226" s="117"/>
      <c r="H226" s="117"/>
    </row>
    <row r="227" spans="2:8" ht="21.75" customHeight="1">
      <c r="B227" s="117"/>
      <c r="C227" s="117"/>
      <c r="D227" s="117"/>
      <c r="E227" s="117"/>
      <c r="F227" s="117"/>
      <c r="G227" s="117"/>
      <c r="H227" s="117"/>
    </row>
    <row r="228" spans="2:8" ht="12.75" customHeight="1">
      <c r="B228" s="117"/>
      <c r="C228" s="117"/>
      <c r="D228" s="117"/>
      <c r="E228" s="117"/>
      <c r="F228" s="117"/>
      <c r="G228" s="117"/>
      <c r="H228" s="117"/>
    </row>
    <row r="229" spans="2:8" ht="12.75" customHeight="1">
      <c r="B229" s="117"/>
      <c r="C229" s="117"/>
      <c r="D229" s="117"/>
      <c r="E229" s="117"/>
      <c r="F229" s="117"/>
      <c r="G229" s="117"/>
      <c r="H229" s="117"/>
    </row>
    <row r="230" spans="2:8" ht="42.75" customHeight="1">
      <c r="B230" s="117"/>
      <c r="C230" s="117"/>
      <c r="D230" s="117"/>
      <c r="E230" s="117"/>
      <c r="F230" s="117"/>
      <c r="G230" s="117"/>
      <c r="H230" s="117"/>
    </row>
    <row r="231" spans="2:8" ht="32.25" customHeight="1">
      <c r="B231" s="117"/>
      <c r="C231" s="117"/>
      <c r="D231" s="117"/>
      <c r="E231" s="117"/>
      <c r="F231" s="117"/>
      <c r="G231" s="117"/>
      <c r="H231" s="117"/>
    </row>
    <row r="232" spans="2:8" ht="21.75" customHeight="1">
      <c r="B232" s="117"/>
      <c r="C232" s="117"/>
      <c r="D232" s="117"/>
      <c r="E232" s="117"/>
      <c r="F232" s="117"/>
      <c r="G232" s="117"/>
      <c r="H232" s="117"/>
    </row>
    <row r="233" spans="2:8" ht="12.75" customHeight="1">
      <c r="B233" s="117"/>
      <c r="C233" s="117"/>
      <c r="D233" s="117"/>
      <c r="E233" s="117"/>
      <c r="F233" s="117"/>
      <c r="G233" s="117"/>
      <c r="H233" s="117"/>
    </row>
    <row r="234" spans="2:8" ht="12.75" customHeight="1">
      <c r="B234" s="117"/>
      <c r="C234" s="117"/>
      <c r="D234" s="117"/>
      <c r="E234" s="117"/>
      <c r="F234" s="117"/>
      <c r="G234" s="117"/>
      <c r="H234" s="117"/>
    </row>
    <row r="235" spans="2:8" ht="53.25" customHeight="1">
      <c r="B235" s="117"/>
      <c r="C235" s="117"/>
      <c r="D235" s="117"/>
      <c r="E235" s="117"/>
      <c r="F235" s="117"/>
      <c r="G235" s="117"/>
      <c r="H235" s="117"/>
    </row>
    <row r="236" spans="2:8" ht="21.75" customHeight="1">
      <c r="B236" s="117"/>
      <c r="C236" s="117"/>
      <c r="D236" s="117"/>
      <c r="E236" s="117"/>
      <c r="F236" s="117"/>
      <c r="G236" s="117"/>
      <c r="H236" s="117"/>
    </row>
    <row r="237" spans="2:8" ht="21.75" customHeight="1">
      <c r="B237" s="117"/>
      <c r="C237" s="117"/>
      <c r="D237" s="117"/>
      <c r="E237" s="117"/>
      <c r="F237" s="117"/>
      <c r="G237" s="117"/>
      <c r="H237" s="117"/>
    </row>
    <row r="238" spans="2:8" ht="12.75" customHeight="1">
      <c r="B238" s="117"/>
      <c r="C238" s="117"/>
      <c r="D238" s="117"/>
      <c r="E238" s="117"/>
      <c r="F238" s="117"/>
      <c r="G238" s="117"/>
      <c r="H238" s="117"/>
    </row>
    <row r="239" spans="2:8" ht="12.75" customHeight="1">
      <c r="B239" s="117"/>
      <c r="C239" s="117"/>
      <c r="D239" s="117"/>
      <c r="E239" s="117"/>
      <c r="F239" s="117"/>
      <c r="G239" s="117"/>
      <c r="H239" s="117"/>
    </row>
    <row r="240" spans="2:8" ht="42.75" customHeight="1">
      <c r="B240" s="117"/>
      <c r="C240" s="117"/>
      <c r="D240" s="117"/>
      <c r="E240" s="117"/>
      <c r="F240" s="117"/>
      <c r="G240" s="117"/>
      <c r="H240" s="117"/>
    </row>
    <row r="241" spans="2:8" ht="21.75" customHeight="1">
      <c r="B241" s="117"/>
      <c r="C241" s="117"/>
      <c r="D241" s="117"/>
      <c r="E241" s="117"/>
      <c r="F241" s="117"/>
      <c r="G241" s="117"/>
      <c r="H241" s="117"/>
    </row>
    <row r="242" spans="2:8" ht="21.75" customHeight="1">
      <c r="B242" s="117"/>
      <c r="C242" s="117"/>
      <c r="D242" s="117"/>
      <c r="E242" s="117"/>
      <c r="F242" s="117"/>
      <c r="G242" s="117"/>
      <c r="H242" s="117"/>
    </row>
    <row r="243" spans="2:8" ht="12.75" customHeight="1">
      <c r="B243" s="117"/>
      <c r="C243" s="117"/>
      <c r="D243" s="117"/>
      <c r="E243" s="117"/>
      <c r="F243" s="117"/>
      <c r="G243" s="117"/>
      <c r="H243" s="117"/>
    </row>
    <row r="244" spans="2:8" ht="12.75" customHeight="1">
      <c r="B244" s="117"/>
      <c r="C244" s="117"/>
      <c r="D244" s="117"/>
      <c r="E244" s="117"/>
      <c r="F244" s="117"/>
      <c r="G244" s="117"/>
      <c r="H244" s="117"/>
    </row>
    <row r="245" spans="2:8" ht="32.25" customHeight="1">
      <c r="B245" s="117"/>
      <c r="C245" s="117"/>
      <c r="D245" s="117"/>
      <c r="E245" s="117"/>
      <c r="F245" s="117"/>
      <c r="G245" s="117"/>
      <c r="H245" s="117"/>
    </row>
    <row r="246" spans="2:8" ht="21.75" customHeight="1">
      <c r="B246" s="117"/>
      <c r="C246" s="117"/>
      <c r="D246" s="117"/>
      <c r="E246" s="117"/>
      <c r="F246" s="117"/>
      <c r="G246" s="117"/>
      <c r="H246" s="117"/>
    </row>
    <row r="247" spans="2:8" ht="21.75" customHeight="1">
      <c r="B247" s="117"/>
      <c r="C247" s="117"/>
      <c r="D247" s="117"/>
      <c r="E247" s="117"/>
      <c r="F247" s="117"/>
      <c r="G247" s="117"/>
      <c r="H247" s="117"/>
    </row>
    <row r="248" spans="2:8" ht="12.75" customHeight="1">
      <c r="B248" s="117"/>
      <c r="C248" s="117"/>
      <c r="D248" s="117"/>
      <c r="E248" s="117"/>
      <c r="F248" s="117"/>
      <c r="G248" s="117"/>
      <c r="H248" s="117"/>
    </row>
    <row r="249" spans="2:8" ht="12.75" customHeight="1">
      <c r="B249" s="117"/>
      <c r="C249" s="117"/>
      <c r="D249" s="117"/>
      <c r="E249" s="117"/>
      <c r="F249" s="117"/>
      <c r="G249" s="117"/>
      <c r="H249" s="117"/>
    </row>
    <row r="250" spans="2:8" ht="42.75" customHeight="1">
      <c r="B250" s="117"/>
      <c r="C250" s="117"/>
      <c r="D250" s="117"/>
      <c r="E250" s="117"/>
      <c r="F250" s="117"/>
      <c r="G250" s="117"/>
      <c r="H250" s="117"/>
    </row>
    <row r="251" spans="2:8" ht="21.75" customHeight="1">
      <c r="B251" s="117"/>
      <c r="C251" s="117"/>
      <c r="D251" s="117"/>
      <c r="E251" s="117"/>
      <c r="F251" s="117"/>
      <c r="G251" s="117"/>
      <c r="H251" s="117"/>
    </row>
    <row r="252" spans="2:8" ht="21.75" customHeight="1">
      <c r="B252" s="117"/>
      <c r="C252" s="117"/>
      <c r="D252" s="117"/>
      <c r="E252" s="117"/>
      <c r="F252" s="117"/>
      <c r="G252" s="117"/>
      <c r="H252" s="117"/>
    </row>
    <row r="253" spans="2:8" ht="12.75" customHeight="1">
      <c r="B253" s="117"/>
      <c r="C253" s="117"/>
      <c r="D253" s="117"/>
      <c r="E253" s="117"/>
      <c r="F253" s="117"/>
      <c r="G253" s="117"/>
      <c r="H253" s="117"/>
    </row>
    <row r="254" spans="2:8" ht="12.75" customHeight="1">
      <c r="B254" s="117"/>
      <c r="C254" s="117"/>
      <c r="D254" s="117"/>
      <c r="E254" s="117"/>
      <c r="F254" s="117"/>
      <c r="G254" s="117"/>
      <c r="H254" s="117"/>
    </row>
    <row r="255" spans="2:8" ht="42.75" customHeight="1">
      <c r="B255" s="117"/>
      <c r="C255" s="117"/>
      <c r="D255" s="117"/>
      <c r="E255" s="117"/>
      <c r="F255" s="117"/>
      <c r="G255" s="117"/>
      <c r="H255" s="117"/>
    </row>
    <row r="256" spans="2:8" ht="12.75" customHeight="1">
      <c r="B256" s="117"/>
      <c r="C256" s="117"/>
      <c r="D256" s="117"/>
      <c r="E256" s="117"/>
      <c r="F256" s="117"/>
      <c r="G256" s="117"/>
      <c r="H256" s="117"/>
    </row>
    <row r="257" spans="2:8" ht="21.75" customHeight="1">
      <c r="B257" s="117"/>
      <c r="C257" s="117"/>
      <c r="D257" s="117"/>
      <c r="E257" s="117"/>
      <c r="F257" s="117"/>
      <c r="G257" s="117"/>
      <c r="H257" s="117"/>
    </row>
    <row r="258" spans="2:8" ht="21.75" customHeight="1">
      <c r="B258" s="117"/>
      <c r="C258" s="117"/>
      <c r="D258" s="117"/>
      <c r="E258" s="117"/>
      <c r="F258" s="117"/>
      <c r="G258" s="117"/>
      <c r="H258" s="117"/>
    </row>
    <row r="259" spans="2:8" ht="12.75" customHeight="1">
      <c r="B259" s="117"/>
      <c r="C259" s="117"/>
      <c r="D259" s="117"/>
      <c r="E259" s="117"/>
      <c r="F259" s="117"/>
      <c r="G259" s="117"/>
      <c r="H259" s="117"/>
    </row>
    <row r="260" spans="2:8" ht="12.75" customHeight="1">
      <c r="B260" s="117"/>
      <c r="C260" s="117"/>
      <c r="D260" s="117"/>
      <c r="E260" s="117"/>
      <c r="F260" s="117"/>
      <c r="G260" s="117"/>
      <c r="H260" s="117"/>
    </row>
    <row r="261" spans="2:8" ht="32.25" customHeight="1">
      <c r="B261" s="117"/>
      <c r="C261" s="117"/>
      <c r="D261" s="117"/>
      <c r="E261" s="117"/>
      <c r="F261" s="117"/>
      <c r="G261" s="117"/>
      <c r="H261" s="117"/>
    </row>
    <row r="262" spans="2:8" ht="21.75" customHeight="1">
      <c r="B262" s="117"/>
      <c r="C262" s="117"/>
      <c r="D262" s="117"/>
      <c r="E262" s="117"/>
      <c r="F262" s="117"/>
      <c r="G262" s="117"/>
      <c r="H262" s="117"/>
    </row>
    <row r="263" spans="2:8" ht="42.75" customHeight="1">
      <c r="B263" s="117"/>
      <c r="C263" s="117"/>
      <c r="D263" s="117"/>
      <c r="E263" s="117"/>
      <c r="F263" s="117"/>
      <c r="G263" s="117"/>
      <c r="H263" s="117"/>
    </row>
    <row r="264" spans="2:8" ht="32.25" customHeight="1">
      <c r="B264" s="117"/>
      <c r="C264" s="117"/>
      <c r="D264" s="117"/>
      <c r="E264" s="117"/>
      <c r="F264" s="117"/>
      <c r="G264" s="117"/>
      <c r="H264" s="117"/>
    </row>
    <row r="265" spans="2:8" ht="12.75" customHeight="1">
      <c r="B265" s="117"/>
      <c r="C265" s="117"/>
      <c r="D265" s="117"/>
      <c r="E265" s="117"/>
      <c r="F265" s="117"/>
      <c r="G265" s="117"/>
      <c r="H265" s="117"/>
    </row>
    <row r="266" spans="2:8" ht="12.75" customHeight="1">
      <c r="B266" s="117"/>
      <c r="C266" s="117"/>
      <c r="D266" s="117"/>
      <c r="E266" s="117"/>
      <c r="F266" s="117"/>
      <c r="G266" s="117"/>
      <c r="H266" s="117"/>
    </row>
    <row r="267" spans="2:8" ht="32.25" customHeight="1">
      <c r="B267" s="117"/>
      <c r="C267" s="117"/>
      <c r="D267" s="117"/>
      <c r="E267" s="117"/>
      <c r="F267" s="117"/>
      <c r="G267" s="117"/>
      <c r="H267" s="117"/>
    </row>
    <row r="268" spans="2:8" ht="12.75" customHeight="1">
      <c r="B268" s="117"/>
      <c r="C268" s="117"/>
      <c r="D268" s="117"/>
      <c r="E268" s="117"/>
      <c r="F268" s="117"/>
      <c r="G268" s="117"/>
      <c r="H268" s="117"/>
    </row>
    <row r="269" spans="2:8" ht="12.75" customHeight="1">
      <c r="B269" s="117"/>
      <c r="C269" s="117"/>
      <c r="D269" s="117"/>
      <c r="E269" s="117"/>
      <c r="F269" s="117"/>
      <c r="G269" s="117"/>
      <c r="H269" s="117"/>
    </row>
    <row r="270" spans="2:8" ht="21.75" customHeight="1">
      <c r="B270" s="117"/>
      <c r="C270" s="117"/>
      <c r="D270" s="117"/>
      <c r="E270" s="117"/>
      <c r="F270" s="117"/>
      <c r="G270" s="117"/>
      <c r="H270" s="117"/>
    </row>
    <row r="271" spans="2:8" ht="21.75" customHeight="1">
      <c r="B271" s="117"/>
      <c r="C271" s="117"/>
      <c r="D271" s="117"/>
      <c r="E271" s="117"/>
      <c r="F271" s="117"/>
      <c r="G271" s="117"/>
      <c r="H271" s="117"/>
    </row>
    <row r="272" spans="2:8" ht="21.75" customHeight="1">
      <c r="B272" s="117"/>
      <c r="C272" s="117"/>
      <c r="D272" s="117"/>
      <c r="E272" s="117"/>
      <c r="F272" s="117"/>
      <c r="G272" s="117"/>
      <c r="H272" s="117"/>
    </row>
    <row r="273" spans="2:8" ht="12.75" customHeight="1">
      <c r="B273" s="117"/>
      <c r="C273" s="117"/>
      <c r="D273" s="117"/>
      <c r="E273" s="117"/>
      <c r="F273" s="117"/>
      <c r="G273" s="117"/>
      <c r="H273" s="117"/>
    </row>
    <row r="274" spans="2:8" ht="12.75" customHeight="1">
      <c r="B274" s="117"/>
      <c r="C274" s="117"/>
      <c r="D274" s="117"/>
      <c r="E274" s="117"/>
      <c r="F274" s="117"/>
      <c r="G274" s="117"/>
      <c r="H274" s="117"/>
    </row>
    <row r="275" spans="2:8" ht="42.75" customHeight="1">
      <c r="B275" s="117"/>
      <c r="C275" s="117"/>
      <c r="D275" s="117"/>
      <c r="E275" s="117"/>
      <c r="F275" s="117"/>
      <c r="G275" s="117"/>
      <c r="H275" s="117"/>
    </row>
    <row r="276" spans="2:8" ht="12.75" customHeight="1">
      <c r="B276" s="117"/>
      <c r="C276" s="117"/>
      <c r="D276" s="117"/>
      <c r="E276" s="117"/>
      <c r="F276" s="117"/>
      <c r="G276" s="117"/>
      <c r="H276" s="117"/>
    </row>
    <row r="277" spans="2:8" ht="21.75" customHeight="1">
      <c r="B277" s="117"/>
      <c r="C277" s="117"/>
      <c r="D277" s="117"/>
      <c r="E277" s="117"/>
      <c r="F277" s="117"/>
      <c r="G277" s="117"/>
      <c r="H277" s="117"/>
    </row>
    <row r="278" spans="2:8" ht="21.75" customHeight="1">
      <c r="B278" s="117"/>
      <c r="C278" s="117"/>
      <c r="D278" s="117"/>
      <c r="E278" s="117"/>
      <c r="F278" s="117"/>
      <c r="G278" s="117"/>
      <c r="H278" s="117"/>
    </row>
    <row r="279" spans="2:8" ht="12.75" customHeight="1">
      <c r="B279" s="117"/>
      <c r="C279" s="117"/>
      <c r="D279" s="117"/>
      <c r="E279" s="117"/>
      <c r="F279" s="117"/>
      <c r="G279" s="117"/>
      <c r="H279" s="117"/>
    </row>
    <row r="280" spans="2:8" ht="12.75" customHeight="1">
      <c r="B280" s="117"/>
      <c r="C280" s="117"/>
      <c r="D280" s="117"/>
      <c r="E280" s="117"/>
      <c r="F280" s="117"/>
      <c r="G280" s="117"/>
      <c r="H280" s="117"/>
    </row>
    <row r="281" spans="2:8" ht="42.75" customHeight="1">
      <c r="B281" s="117"/>
      <c r="C281" s="117"/>
      <c r="D281" s="117"/>
      <c r="E281" s="117"/>
      <c r="F281" s="117"/>
      <c r="G281" s="117"/>
      <c r="H281" s="117"/>
    </row>
    <row r="282" spans="2:8" ht="12.75" customHeight="1">
      <c r="B282" s="117"/>
      <c r="C282" s="117"/>
      <c r="D282" s="117"/>
      <c r="E282" s="117"/>
      <c r="F282" s="117"/>
      <c r="G282" s="117"/>
      <c r="H282" s="117"/>
    </row>
    <row r="283" spans="2:8" ht="21.75" customHeight="1">
      <c r="B283" s="117"/>
      <c r="C283" s="117"/>
      <c r="D283" s="117"/>
      <c r="E283" s="117"/>
      <c r="F283" s="117"/>
      <c r="G283" s="117"/>
      <c r="H283" s="117"/>
    </row>
    <row r="284" spans="2:8" ht="21.75" customHeight="1">
      <c r="B284" s="117"/>
      <c r="C284" s="117"/>
      <c r="D284" s="117"/>
      <c r="E284" s="117"/>
      <c r="F284" s="117"/>
      <c r="G284" s="117"/>
      <c r="H284" s="117"/>
    </row>
    <row r="285" spans="2:8" ht="12.75" customHeight="1">
      <c r="B285" s="117"/>
      <c r="C285" s="117"/>
      <c r="D285" s="117"/>
      <c r="E285" s="117"/>
      <c r="F285" s="117"/>
      <c r="G285" s="117"/>
      <c r="H285" s="117"/>
    </row>
    <row r="286" spans="2:8" ht="12.75" customHeight="1">
      <c r="B286" s="117"/>
      <c r="C286" s="117"/>
      <c r="D286" s="117"/>
      <c r="E286" s="117"/>
      <c r="F286" s="117"/>
      <c r="G286" s="117"/>
      <c r="H286" s="117"/>
    </row>
    <row r="287" spans="2:8" ht="32.25" customHeight="1">
      <c r="B287" s="117"/>
      <c r="C287" s="117"/>
      <c r="D287" s="117"/>
      <c r="E287" s="117"/>
      <c r="F287" s="117"/>
      <c r="G287" s="117"/>
      <c r="H287" s="117"/>
    </row>
    <row r="288" spans="2:8" ht="12.75" customHeight="1">
      <c r="B288" s="117"/>
      <c r="C288" s="117"/>
      <c r="D288" s="117"/>
      <c r="E288" s="117"/>
      <c r="F288" s="117"/>
      <c r="G288" s="117"/>
      <c r="H288" s="117"/>
    </row>
    <row r="289" spans="2:8" ht="21.75" customHeight="1">
      <c r="B289" s="117"/>
      <c r="C289" s="117"/>
      <c r="D289" s="117"/>
      <c r="E289" s="117"/>
      <c r="F289" s="117"/>
      <c r="G289" s="117"/>
      <c r="H289" s="117"/>
    </row>
    <row r="290" spans="2:8" ht="21.75" customHeight="1">
      <c r="B290" s="117"/>
      <c r="C290" s="117"/>
      <c r="D290" s="117"/>
      <c r="E290" s="117"/>
      <c r="F290" s="117"/>
      <c r="G290" s="117"/>
      <c r="H290" s="117"/>
    </row>
    <row r="291" spans="2:8" ht="12.75" customHeight="1">
      <c r="B291" s="117"/>
      <c r="C291" s="117"/>
      <c r="D291" s="117"/>
      <c r="E291" s="117"/>
      <c r="F291" s="117"/>
      <c r="G291" s="117"/>
      <c r="H291" s="117"/>
    </row>
    <row r="292" spans="2:8" ht="12.75" customHeight="1">
      <c r="B292" s="117"/>
      <c r="C292" s="117"/>
      <c r="D292" s="117"/>
      <c r="E292" s="117"/>
      <c r="F292" s="117"/>
      <c r="G292" s="117"/>
      <c r="H292" s="117"/>
    </row>
    <row r="293" spans="2:8" ht="32.25" customHeight="1">
      <c r="B293" s="117"/>
      <c r="C293" s="117"/>
      <c r="D293" s="117"/>
      <c r="E293" s="117"/>
      <c r="F293" s="117"/>
      <c r="G293" s="117"/>
      <c r="H293" s="117"/>
    </row>
    <row r="294" spans="2:8" ht="12.75" customHeight="1">
      <c r="B294" s="117"/>
      <c r="C294" s="117"/>
      <c r="D294" s="117"/>
      <c r="E294" s="117"/>
      <c r="F294" s="117"/>
      <c r="G294" s="117"/>
      <c r="H294" s="117"/>
    </row>
    <row r="295" spans="2:8" ht="21.75" customHeight="1">
      <c r="B295" s="117"/>
      <c r="C295" s="117"/>
      <c r="D295" s="117"/>
      <c r="E295" s="117"/>
      <c r="F295" s="117"/>
      <c r="G295" s="117"/>
      <c r="H295" s="117"/>
    </row>
    <row r="296" spans="2:8" ht="21.75" customHeight="1">
      <c r="B296" s="117"/>
      <c r="C296" s="117"/>
      <c r="D296" s="117"/>
      <c r="E296" s="117"/>
      <c r="F296" s="117"/>
      <c r="G296" s="117"/>
      <c r="H296" s="117"/>
    </row>
    <row r="297" spans="2:8" ht="12.75" customHeight="1">
      <c r="B297" s="117"/>
      <c r="C297" s="117"/>
      <c r="D297" s="117"/>
      <c r="E297" s="117"/>
      <c r="F297" s="117"/>
      <c r="G297" s="117"/>
      <c r="H297" s="117"/>
    </row>
    <row r="298" spans="2:8" ht="12.75" customHeight="1">
      <c r="B298" s="117"/>
      <c r="C298" s="117"/>
      <c r="D298" s="117"/>
      <c r="E298" s="117"/>
      <c r="F298" s="117"/>
      <c r="G298" s="117"/>
      <c r="H298" s="117"/>
    </row>
    <row r="299" spans="2:8" ht="32.25" customHeight="1">
      <c r="B299" s="117"/>
      <c r="C299" s="117"/>
      <c r="D299" s="117"/>
      <c r="E299" s="117"/>
      <c r="F299" s="117"/>
      <c r="G299" s="117"/>
      <c r="H299" s="117"/>
    </row>
    <row r="300" spans="2:8" ht="12.75" customHeight="1">
      <c r="B300" s="117"/>
      <c r="C300" s="117"/>
      <c r="D300" s="117"/>
      <c r="E300" s="117"/>
      <c r="F300" s="117"/>
      <c r="G300" s="117"/>
      <c r="H300" s="117"/>
    </row>
    <row r="301" spans="2:8" ht="21.75" customHeight="1">
      <c r="B301" s="117"/>
      <c r="C301" s="117"/>
      <c r="D301" s="117"/>
      <c r="E301" s="117"/>
      <c r="F301" s="117"/>
      <c r="G301" s="117"/>
      <c r="H301" s="117"/>
    </row>
    <row r="302" spans="2:8" ht="21.75" customHeight="1">
      <c r="B302" s="117"/>
      <c r="C302" s="117"/>
      <c r="D302" s="117"/>
      <c r="E302" s="117"/>
      <c r="F302" s="117"/>
      <c r="G302" s="117"/>
      <c r="H302" s="117"/>
    </row>
    <row r="303" spans="2:8" ht="12.75" customHeight="1">
      <c r="B303" s="117"/>
      <c r="C303" s="117"/>
      <c r="D303" s="117"/>
      <c r="E303" s="117"/>
      <c r="F303" s="117"/>
      <c r="G303" s="117"/>
      <c r="H303" s="117"/>
    </row>
    <row r="304" spans="2:8" ht="12.75" customHeight="1">
      <c r="B304" s="117"/>
      <c r="C304" s="117"/>
      <c r="D304" s="117"/>
      <c r="E304" s="117"/>
      <c r="F304" s="117"/>
      <c r="G304" s="117"/>
      <c r="H304" s="117"/>
    </row>
    <row r="305" spans="2:8" ht="42.75" customHeight="1">
      <c r="B305" s="117"/>
      <c r="C305" s="117"/>
      <c r="D305" s="117"/>
      <c r="E305" s="117"/>
      <c r="F305" s="117"/>
      <c r="G305" s="117"/>
      <c r="H305" s="117"/>
    </row>
    <row r="306" spans="2:8" ht="12.75" customHeight="1">
      <c r="B306" s="117"/>
      <c r="C306" s="117"/>
      <c r="D306" s="117"/>
      <c r="E306" s="117"/>
      <c r="F306" s="117"/>
      <c r="G306" s="117"/>
      <c r="H306" s="117"/>
    </row>
    <row r="307" spans="2:8" ht="21.75" customHeight="1">
      <c r="B307" s="117"/>
      <c r="C307" s="117"/>
      <c r="D307" s="117"/>
      <c r="E307" s="117"/>
      <c r="F307" s="117"/>
      <c r="G307" s="117"/>
      <c r="H307" s="117"/>
    </row>
    <row r="308" spans="2:8" ht="21.75" customHeight="1">
      <c r="B308" s="117"/>
      <c r="C308" s="117"/>
      <c r="D308" s="117"/>
      <c r="E308" s="117"/>
      <c r="F308" s="117"/>
      <c r="G308" s="117"/>
      <c r="H308" s="117"/>
    </row>
    <row r="309" spans="2:8" ht="12.75" customHeight="1">
      <c r="B309" s="117"/>
      <c r="C309" s="117"/>
      <c r="D309" s="117"/>
      <c r="E309" s="117"/>
      <c r="F309" s="117"/>
      <c r="G309" s="117"/>
      <c r="H309" s="117"/>
    </row>
    <row r="310" spans="2:8" ht="12.75" customHeight="1">
      <c r="B310" s="117"/>
      <c r="C310" s="117"/>
      <c r="D310" s="117"/>
      <c r="E310" s="117"/>
      <c r="F310" s="117"/>
      <c r="G310" s="117"/>
      <c r="H310" s="117"/>
    </row>
    <row r="311" spans="2:8" ht="32.25" customHeight="1">
      <c r="B311" s="117"/>
      <c r="C311" s="117"/>
      <c r="D311" s="117"/>
      <c r="E311" s="117"/>
      <c r="F311" s="117"/>
      <c r="G311" s="117"/>
      <c r="H311" s="117"/>
    </row>
    <row r="312" spans="2:8" ht="12.75" customHeight="1">
      <c r="B312" s="117"/>
      <c r="C312" s="117"/>
      <c r="D312" s="117"/>
      <c r="E312" s="117"/>
      <c r="F312" s="117"/>
      <c r="G312" s="117"/>
      <c r="H312" s="117"/>
    </row>
    <row r="313" spans="2:8" ht="21.75" customHeight="1">
      <c r="B313" s="117"/>
      <c r="C313" s="117"/>
      <c r="D313" s="117"/>
      <c r="E313" s="117"/>
      <c r="F313" s="117"/>
      <c r="G313" s="117"/>
      <c r="H313" s="117"/>
    </row>
    <row r="314" spans="2:8" ht="21.75" customHeight="1">
      <c r="B314" s="117"/>
      <c r="C314" s="117"/>
      <c r="D314" s="117"/>
      <c r="E314" s="117"/>
      <c r="F314" s="117"/>
      <c r="G314" s="117"/>
      <c r="H314" s="117"/>
    </row>
    <row r="315" spans="2:8" ht="12.75" customHeight="1">
      <c r="B315" s="117"/>
      <c r="C315" s="117"/>
      <c r="D315" s="117"/>
      <c r="E315" s="117"/>
      <c r="F315" s="117"/>
      <c r="G315" s="117"/>
      <c r="H315" s="117"/>
    </row>
    <row r="316" spans="2:8" ht="12.75" customHeight="1">
      <c r="B316" s="117"/>
      <c r="C316" s="117"/>
      <c r="D316" s="117"/>
      <c r="E316" s="117"/>
      <c r="F316" s="117"/>
      <c r="G316" s="117"/>
      <c r="H316" s="117"/>
    </row>
    <row r="317" spans="2:8" ht="32.25" customHeight="1">
      <c r="B317" s="117"/>
      <c r="C317" s="117"/>
      <c r="D317" s="117"/>
      <c r="E317" s="117"/>
      <c r="F317" s="117"/>
      <c r="G317" s="117"/>
      <c r="H317" s="117"/>
    </row>
    <row r="318" spans="2:8" ht="12.75" customHeight="1">
      <c r="B318" s="117"/>
      <c r="C318" s="117"/>
      <c r="D318" s="117"/>
      <c r="E318" s="117"/>
      <c r="F318" s="117"/>
      <c r="G318" s="117"/>
      <c r="H318" s="117"/>
    </row>
    <row r="319" spans="2:8" ht="21.75" customHeight="1">
      <c r="B319" s="117"/>
      <c r="C319" s="117"/>
      <c r="D319" s="117"/>
      <c r="E319" s="117"/>
      <c r="F319" s="117"/>
      <c r="G319" s="117"/>
      <c r="H319" s="117"/>
    </row>
    <row r="320" spans="2:8" ht="21.75" customHeight="1">
      <c r="B320" s="117"/>
      <c r="C320" s="117"/>
      <c r="D320" s="117"/>
      <c r="E320" s="117"/>
      <c r="F320" s="117"/>
      <c r="G320" s="117"/>
      <c r="H320" s="117"/>
    </row>
    <row r="321" spans="2:8" ht="12.75" customHeight="1">
      <c r="B321" s="117"/>
      <c r="C321" s="117"/>
      <c r="D321" s="117"/>
      <c r="E321" s="117"/>
      <c r="F321" s="117"/>
      <c r="G321" s="117"/>
      <c r="H321" s="117"/>
    </row>
    <row r="322" spans="2:8" ht="12.75" customHeight="1">
      <c r="B322" s="117"/>
      <c r="C322" s="117"/>
      <c r="D322" s="117"/>
      <c r="E322" s="117"/>
      <c r="F322" s="117"/>
      <c r="G322" s="117"/>
      <c r="H322" s="117"/>
    </row>
    <row r="323" spans="2:8" ht="32.25" customHeight="1">
      <c r="B323" s="117"/>
      <c r="C323" s="117"/>
      <c r="D323" s="117"/>
      <c r="E323" s="117"/>
      <c r="F323" s="117"/>
      <c r="G323" s="117"/>
      <c r="H323" s="117"/>
    </row>
    <row r="324" spans="2:8" ht="12.75" customHeight="1">
      <c r="B324" s="117"/>
      <c r="C324" s="117"/>
      <c r="D324" s="117"/>
      <c r="E324" s="117"/>
      <c r="F324" s="117"/>
      <c r="G324" s="117"/>
      <c r="H324" s="117"/>
    </row>
    <row r="325" spans="2:8" ht="21.75" customHeight="1">
      <c r="B325" s="117"/>
      <c r="C325" s="117"/>
      <c r="D325" s="117"/>
      <c r="E325" s="117"/>
      <c r="F325" s="117"/>
      <c r="G325" s="117"/>
      <c r="H325" s="117"/>
    </row>
    <row r="326" spans="2:8" ht="21.75" customHeight="1">
      <c r="B326" s="117"/>
      <c r="C326" s="117"/>
      <c r="D326" s="117"/>
      <c r="E326" s="117"/>
      <c r="F326" s="117"/>
      <c r="G326" s="117"/>
      <c r="H326" s="117"/>
    </row>
    <row r="327" spans="2:8" ht="12.75" customHeight="1">
      <c r="B327" s="117"/>
      <c r="C327" s="117"/>
      <c r="D327" s="117"/>
      <c r="E327" s="117"/>
      <c r="F327" s="117"/>
      <c r="G327" s="117"/>
      <c r="H327" s="117"/>
    </row>
    <row r="328" spans="2:8" ht="12.75" customHeight="1">
      <c r="B328" s="117"/>
      <c r="C328" s="117"/>
      <c r="D328" s="117"/>
      <c r="E328" s="117"/>
      <c r="F328" s="117"/>
      <c r="G328" s="117"/>
      <c r="H328" s="117"/>
    </row>
    <row r="329" spans="2:8" ht="42.75" customHeight="1">
      <c r="B329" s="117"/>
      <c r="C329" s="117"/>
      <c r="D329" s="117"/>
      <c r="E329" s="117"/>
      <c r="F329" s="117"/>
      <c r="G329" s="117"/>
      <c r="H329" s="117"/>
    </row>
    <row r="330" spans="2:8" ht="12.75" customHeight="1">
      <c r="B330" s="117"/>
      <c r="C330" s="117"/>
      <c r="D330" s="117"/>
      <c r="E330" s="117"/>
      <c r="F330" s="117"/>
      <c r="G330" s="117"/>
      <c r="H330" s="117"/>
    </row>
    <row r="331" spans="2:8" ht="12.75" customHeight="1">
      <c r="B331" s="117"/>
      <c r="C331" s="117"/>
      <c r="D331" s="117"/>
      <c r="E331" s="117"/>
      <c r="F331" s="117"/>
      <c r="G331" s="117"/>
      <c r="H331" s="117"/>
    </row>
    <row r="332" spans="2:8" ht="32.25" customHeight="1">
      <c r="B332" s="117"/>
      <c r="C332" s="117"/>
      <c r="D332" s="117"/>
      <c r="E332" s="117"/>
      <c r="F332" s="117"/>
      <c r="G332" s="117"/>
      <c r="H332" s="117"/>
    </row>
    <row r="333" spans="2:8" ht="21.75" customHeight="1">
      <c r="B333" s="117"/>
      <c r="C333" s="117"/>
      <c r="D333" s="117"/>
      <c r="E333" s="117"/>
      <c r="F333" s="117"/>
      <c r="G333" s="117"/>
      <c r="H333" s="117"/>
    </row>
    <row r="334" spans="2:8" ht="21.75" customHeight="1">
      <c r="B334" s="117"/>
      <c r="C334" s="117"/>
      <c r="D334" s="117"/>
      <c r="E334" s="117"/>
      <c r="F334" s="117"/>
      <c r="G334" s="117"/>
      <c r="H334" s="117"/>
    </row>
    <row r="335" spans="2:8" ht="21.75" customHeight="1">
      <c r="B335" s="117"/>
      <c r="C335" s="117"/>
      <c r="D335" s="117"/>
      <c r="E335" s="117"/>
      <c r="F335" s="117"/>
      <c r="G335" s="117"/>
      <c r="H335" s="117"/>
    </row>
    <row r="336" spans="2:8" ht="21.75" customHeight="1">
      <c r="B336" s="117"/>
      <c r="C336" s="117"/>
      <c r="D336" s="117"/>
      <c r="E336" s="117"/>
      <c r="F336" s="117"/>
      <c r="G336" s="117"/>
      <c r="H336" s="117"/>
    </row>
    <row r="337" spans="2:8" ht="12.75" customHeight="1">
      <c r="B337" s="117"/>
      <c r="C337" s="117"/>
      <c r="D337" s="117"/>
      <c r="E337" s="117"/>
      <c r="F337" s="117"/>
      <c r="G337" s="117"/>
      <c r="H337" s="117"/>
    </row>
    <row r="338" spans="2:8" ht="12.75" customHeight="1">
      <c r="B338" s="117"/>
      <c r="C338" s="117"/>
      <c r="D338" s="117"/>
      <c r="E338" s="117"/>
      <c r="F338" s="117"/>
      <c r="G338" s="117"/>
      <c r="H338" s="117"/>
    </row>
    <row r="339" spans="2:8" ht="42.75" customHeight="1">
      <c r="B339" s="117"/>
      <c r="C339" s="117"/>
      <c r="D339" s="117"/>
      <c r="E339" s="117"/>
      <c r="F339" s="117"/>
      <c r="G339" s="117"/>
      <c r="H339" s="117"/>
    </row>
    <row r="340" spans="2:8" ht="12.75" customHeight="1">
      <c r="B340" s="117"/>
      <c r="C340" s="117"/>
      <c r="D340" s="117"/>
      <c r="E340" s="117"/>
      <c r="F340" s="117"/>
      <c r="G340" s="117"/>
      <c r="H340" s="117"/>
    </row>
    <row r="341" spans="2:8" ht="12.75" customHeight="1">
      <c r="B341" s="117"/>
      <c r="C341" s="117"/>
      <c r="D341" s="117"/>
      <c r="E341" s="117"/>
      <c r="F341" s="117"/>
      <c r="G341" s="117"/>
      <c r="H341" s="117"/>
    </row>
    <row r="342" spans="2:8" ht="12.75" customHeight="1">
      <c r="B342" s="117"/>
      <c r="C342" s="117"/>
      <c r="D342" s="117"/>
      <c r="E342" s="117"/>
      <c r="F342" s="117"/>
      <c r="G342" s="117"/>
      <c r="H342" s="117"/>
    </row>
    <row r="343" spans="2:8" ht="12.75" customHeight="1">
      <c r="B343" s="117"/>
      <c r="C343" s="117"/>
      <c r="D343" s="117"/>
      <c r="E343" s="117"/>
      <c r="F343" s="117"/>
      <c r="G343" s="117"/>
      <c r="H343" s="117"/>
    </row>
    <row r="344" spans="2:8" ht="409.5" customHeight="1" hidden="1">
      <c r="B344" s="117"/>
      <c r="C344" s="117"/>
      <c r="D344" s="117"/>
      <c r="E344" s="117"/>
      <c r="F344" s="117"/>
      <c r="G344" s="117"/>
      <c r="H344" s="117"/>
    </row>
    <row r="345" spans="2:8" ht="409.5" customHeight="1" hidden="1">
      <c r="B345" s="117"/>
      <c r="C345" s="117"/>
      <c r="D345" s="117"/>
      <c r="E345" s="117"/>
      <c r="F345" s="117"/>
      <c r="G345" s="117"/>
      <c r="H345" s="117"/>
    </row>
    <row r="346" spans="2:8" ht="12.75">
      <c r="B346" s="117"/>
      <c r="C346" s="117"/>
      <c r="D346" s="117"/>
      <c r="E346" s="117"/>
      <c r="F346" s="117"/>
      <c r="G346" s="117"/>
      <c r="H346" s="117"/>
    </row>
    <row r="347" spans="2:8" ht="12.75">
      <c r="B347" s="117"/>
      <c r="C347" s="117"/>
      <c r="D347" s="117"/>
      <c r="E347" s="117"/>
      <c r="F347" s="117"/>
      <c r="G347" s="117"/>
      <c r="H347" s="117"/>
    </row>
    <row r="348" spans="2:8" ht="12.75">
      <c r="B348" s="117"/>
      <c r="C348" s="117"/>
      <c r="D348" s="117"/>
      <c r="E348" s="117"/>
      <c r="F348" s="117"/>
      <c r="G348" s="117"/>
      <c r="H348" s="117"/>
    </row>
    <row r="349" spans="2:8" ht="12.75">
      <c r="B349" s="117"/>
      <c r="C349" s="117"/>
      <c r="D349" s="117"/>
      <c r="E349" s="117"/>
      <c r="F349" s="117"/>
      <c r="G349" s="117"/>
      <c r="H349" s="117"/>
    </row>
    <row r="350" spans="2:8" ht="12.75">
      <c r="B350" s="117"/>
      <c r="C350" s="117"/>
      <c r="D350" s="117"/>
      <c r="E350" s="117"/>
      <c r="F350" s="117"/>
      <c r="G350" s="117"/>
      <c r="H350" s="117"/>
    </row>
    <row r="351" spans="2:8" ht="12.75">
      <c r="B351" s="117"/>
      <c r="C351" s="117"/>
      <c r="D351" s="117"/>
      <c r="E351" s="117"/>
      <c r="F351" s="117"/>
      <c r="G351" s="117"/>
      <c r="H351" s="117"/>
    </row>
    <row r="352" spans="2:8" ht="12.75">
      <c r="B352" s="117"/>
      <c r="C352" s="117"/>
      <c r="D352" s="117"/>
      <c r="E352" s="117"/>
      <c r="F352" s="117"/>
      <c r="G352" s="117"/>
      <c r="H352" s="117"/>
    </row>
    <row r="353" spans="2:8" ht="12.75">
      <c r="B353" s="117"/>
      <c r="C353" s="117"/>
      <c r="D353" s="117"/>
      <c r="E353" s="117"/>
      <c r="F353" s="117"/>
      <c r="G353" s="117"/>
      <c r="H353" s="117"/>
    </row>
    <row r="354" spans="2:8" ht="12.75">
      <c r="B354" s="117"/>
      <c r="C354" s="117"/>
      <c r="D354" s="117"/>
      <c r="E354" s="117"/>
      <c r="F354" s="117"/>
      <c r="G354" s="117"/>
      <c r="H354" s="117"/>
    </row>
    <row r="355" spans="2:8" ht="12.75">
      <c r="B355" s="117"/>
      <c r="C355" s="117"/>
      <c r="D355" s="117"/>
      <c r="E355" s="117"/>
      <c r="F355" s="117"/>
      <c r="G355" s="117"/>
      <c r="H355" s="117"/>
    </row>
    <row r="356" spans="2:8" ht="12.75">
      <c r="B356" s="117"/>
      <c r="C356" s="117"/>
      <c r="D356" s="117"/>
      <c r="E356" s="117"/>
      <c r="F356" s="117"/>
      <c r="G356" s="117"/>
      <c r="H356" s="117"/>
    </row>
    <row r="357" spans="2:8" ht="12.75">
      <c r="B357" s="117"/>
      <c r="C357" s="117"/>
      <c r="D357" s="117"/>
      <c r="E357" s="117"/>
      <c r="F357" s="117"/>
      <c r="G357" s="117"/>
      <c r="H357" s="117"/>
    </row>
    <row r="358" spans="2:8" ht="12.75">
      <c r="B358" s="117"/>
      <c r="C358" s="117"/>
      <c r="D358" s="117"/>
      <c r="E358" s="117"/>
      <c r="F358" s="117"/>
      <c r="G358" s="117"/>
      <c r="H358" s="117"/>
    </row>
    <row r="359" spans="2:8" ht="12.75">
      <c r="B359" s="117"/>
      <c r="C359" s="117"/>
      <c r="D359" s="117"/>
      <c r="E359" s="117"/>
      <c r="F359" s="117"/>
      <c r="G359" s="117"/>
      <c r="H359" s="117"/>
    </row>
    <row r="360" spans="2:8" ht="12.75">
      <c r="B360" s="117"/>
      <c r="C360" s="117"/>
      <c r="D360" s="117"/>
      <c r="E360" s="117"/>
      <c r="F360" s="117"/>
      <c r="G360" s="117"/>
      <c r="H360" s="117"/>
    </row>
    <row r="361" spans="2:8" ht="12.75">
      <c r="B361" s="117"/>
      <c r="C361" s="117"/>
      <c r="D361" s="117"/>
      <c r="E361" s="117"/>
      <c r="F361" s="117"/>
      <c r="G361" s="117"/>
      <c r="H361" s="117"/>
    </row>
    <row r="362" spans="2:8" ht="12.75">
      <c r="B362" s="117"/>
      <c r="C362" s="117"/>
      <c r="D362" s="117"/>
      <c r="E362" s="117"/>
      <c r="F362" s="117"/>
      <c r="G362" s="117"/>
      <c r="H362" s="117"/>
    </row>
    <row r="363" spans="2:8" ht="12.75">
      <c r="B363" s="117"/>
      <c r="C363" s="117"/>
      <c r="D363" s="117"/>
      <c r="E363" s="117"/>
      <c r="F363" s="117"/>
      <c r="G363" s="117"/>
      <c r="H363" s="117"/>
    </row>
    <row r="364" spans="2:8" ht="12.75">
      <c r="B364" s="117"/>
      <c r="C364" s="117"/>
      <c r="D364" s="117"/>
      <c r="E364" s="117"/>
      <c r="F364" s="117"/>
      <c r="G364" s="117"/>
      <c r="H364" s="117"/>
    </row>
    <row r="365" spans="2:8" ht="12.75">
      <c r="B365" s="117"/>
      <c r="C365" s="117"/>
      <c r="D365" s="117"/>
      <c r="E365" s="117"/>
      <c r="F365" s="117"/>
      <c r="G365" s="117"/>
      <c r="H365" s="117"/>
    </row>
    <row r="366" spans="2:8" ht="12.75">
      <c r="B366" s="117"/>
      <c r="C366" s="117"/>
      <c r="D366" s="117"/>
      <c r="E366" s="117"/>
      <c r="F366" s="117"/>
      <c r="G366" s="117"/>
      <c r="H366" s="117"/>
    </row>
    <row r="367" spans="2:8" ht="12.75">
      <c r="B367" s="117"/>
      <c r="C367" s="117"/>
      <c r="D367" s="117"/>
      <c r="E367" s="117"/>
      <c r="F367" s="117"/>
      <c r="G367" s="117"/>
      <c r="H367" s="117"/>
    </row>
    <row r="368" spans="2:8" ht="12.75">
      <c r="B368" s="117"/>
      <c r="C368" s="117"/>
      <c r="D368" s="117"/>
      <c r="E368" s="117"/>
      <c r="F368" s="117"/>
      <c r="G368" s="117"/>
      <c r="H368" s="117"/>
    </row>
    <row r="369" spans="2:8" ht="12.75">
      <c r="B369" s="117"/>
      <c r="C369" s="117"/>
      <c r="D369" s="117"/>
      <c r="E369" s="117"/>
      <c r="F369" s="117"/>
      <c r="G369" s="117"/>
      <c r="H369" s="117"/>
    </row>
    <row r="370" spans="2:8" ht="12.75">
      <c r="B370" s="117"/>
      <c r="C370" s="117"/>
      <c r="D370" s="117"/>
      <c r="E370" s="117"/>
      <c r="F370" s="117"/>
      <c r="G370" s="117"/>
      <c r="H370" s="117"/>
    </row>
    <row r="371" spans="2:8" ht="12.75">
      <c r="B371" s="117"/>
      <c r="C371" s="117"/>
      <c r="D371" s="117"/>
      <c r="E371" s="117"/>
      <c r="F371" s="117"/>
      <c r="G371" s="117"/>
      <c r="H371" s="117"/>
    </row>
    <row r="372" spans="2:8" ht="12.75">
      <c r="B372" s="117"/>
      <c r="C372" s="117"/>
      <c r="D372" s="117"/>
      <c r="E372" s="117"/>
      <c r="F372" s="117"/>
      <c r="G372" s="117"/>
      <c r="H372" s="117"/>
    </row>
    <row r="373" spans="2:8" ht="12.75">
      <c r="B373" s="117"/>
      <c r="C373" s="117"/>
      <c r="D373" s="117"/>
      <c r="E373" s="117"/>
      <c r="F373" s="117"/>
      <c r="G373" s="117"/>
      <c r="H373" s="117"/>
    </row>
    <row r="374" spans="2:8" ht="12.75">
      <c r="B374" s="117"/>
      <c r="C374" s="117"/>
      <c r="D374" s="117"/>
      <c r="E374" s="117"/>
      <c r="F374" s="117"/>
      <c r="G374" s="117"/>
      <c r="H374" s="117"/>
    </row>
    <row r="375" spans="2:8" ht="12.75">
      <c r="B375" s="117"/>
      <c r="C375" s="117"/>
      <c r="D375" s="117"/>
      <c r="E375" s="117"/>
      <c r="F375" s="117"/>
      <c r="G375" s="117"/>
      <c r="H375" s="117"/>
    </row>
    <row r="376" spans="2:8" ht="12.75">
      <c r="B376" s="117"/>
      <c r="C376" s="117"/>
      <c r="D376" s="117"/>
      <c r="E376" s="117"/>
      <c r="F376" s="117"/>
      <c r="G376" s="117"/>
      <c r="H376" s="117"/>
    </row>
    <row r="377" spans="2:8" ht="12.75">
      <c r="B377" s="117"/>
      <c r="C377" s="117"/>
      <c r="D377" s="117"/>
      <c r="E377" s="117"/>
      <c r="F377" s="117"/>
      <c r="G377" s="117"/>
      <c r="H377" s="117"/>
    </row>
    <row r="378" spans="2:8" ht="12.75">
      <c r="B378" s="117"/>
      <c r="C378" s="117"/>
      <c r="D378" s="117"/>
      <c r="E378" s="117"/>
      <c r="F378" s="117"/>
      <c r="G378" s="117"/>
      <c r="H378" s="117"/>
    </row>
    <row r="379" spans="2:8" ht="12.75">
      <c r="B379" s="117"/>
      <c r="C379" s="117"/>
      <c r="D379" s="117"/>
      <c r="E379" s="117"/>
      <c r="F379" s="117"/>
      <c r="G379" s="117"/>
      <c r="H379" s="117"/>
    </row>
    <row r="380" spans="2:8" ht="12.75">
      <c r="B380" s="117"/>
      <c r="C380" s="117"/>
      <c r="D380" s="117"/>
      <c r="E380" s="117"/>
      <c r="F380" s="117"/>
      <c r="G380" s="117"/>
      <c r="H380" s="117"/>
    </row>
    <row r="381" spans="2:8" ht="12.75">
      <c r="B381" s="117"/>
      <c r="C381" s="117"/>
      <c r="D381" s="117"/>
      <c r="E381" s="117"/>
      <c r="F381" s="117"/>
      <c r="G381" s="117"/>
      <c r="H381" s="117"/>
    </row>
    <row r="382" spans="2:8" ht="12.75">
      <c r="B382" s="117"/>
      <c r="C382" s="117"/>
      <c r="D382" s="117"/>
      <c r="E382" s="117"/>
      <c r="F382" s="117"/>
      <c r="G382" s="117"/>
      <c r="H382" s="117"/>
    </row>
    <row r="383" spans="2:8" ht="12.75">
      <c r="B383" s="117"/>
      <c r="C383" s="117"/>
      <c r="D383" s="117"/>
      <c r="E383" s="117"/>
      <c r="F383" s="117"/>
      <c r="G383" s="117"/>
      <c r="H383" s="117"/>
    </row>
    <row r="384" spans="2:8" ht="12.75">
      <c r="B384" s="117"/>
      <c r="C384" s="117"/>
      <c r="D384" s="117"/>
      <c r="E384" s="117"/>
      <c r="F384" s="117"/>
      <c r="G384" s="117"/>
      <c r="H384" s="117"/>
    </row>
    <row r="385" spans="2:8" ht="12.75">
      <c r="B385" s="117"/>
      <c r="C385" s="117"/>
      <c r="D385" s="117"/>
      <c r="E385" s="117"/>
      <c r="F385" s="117"/>
      <c r="G385" s="117"/>
      <c r="H385" s="117"/>
    </row>
    <row r="386" spans="2:8" ht="12.75">
      <c r="B386" s="117"/>
      <c r="C386" s="117"/>
      <c r="D386" s="117"/>
      <c r="E386" s="117"/>
      <c r="F386" s="117"/>
      <c r="G386" s="117"/>
      <c r="H386" s="117"/>
    </row>
    <row r="387" spans="2:8" ht="12.75">
      <c r="B387" s="117"/>
      <c r="C387" s="117"/>
      <c r="D387" s="117"/>
      <c r="E387" s="117"/>
      <c r="F387" s="117"/>
      <c r="G387" s="117"/>
      <c r="H387" s="117"/>
    </row>
    <row r="388" spans="2:8" ht="12.75">
      <c r="B388" s="117"/>
      <c r="C388" s="117"/>
      <c r="D388" s="117"/>
      <c r="E388" s="117"/>
      <c r="F388" s="117"/>
      <c r="G388" s="117"/>
      <c r="H388" s="117"/>
    </row>
    <row r="389" spans="2:8" ht="12.75">
      <c r="B389" s="117"/>
      <c r="C389" s="117"/>
      <c r="D389" s="117"/>
      <c r="E389" s="117"/>
      <c r="F389" s="117"/>
      <c r="G389" s="117"/>
      <c r="H389" s="117"/>
    </row>
    <row r="390" spans="2:8" ht="12.75">
      <c r="B390" s="117"/>
      <c r="C390" s="117"/>
      <c r="D390" s="117"/>
      <c r="E390" s="117"/>
      <c r="F390" s="117"/>
      <c r="G390" s="117"/>
      <c r="H390" s="117"/>
    </row>
    <row r="391" spans="2:8" ht="12.75">
      <c r="B391" s="117"/>
      <c r="C391" s="117"/>
      <c r="D391" s="117"/>
      <c r="E391" s="117"/>
      <c r="F391" s="117"/>
      <c r="G391" s="117"/>
      <c r="H391" s="117"/>
    </row>
    <row r="392" spans="2:8" ht="12.75">
      <c r="B392" s="117"/>
      <c r="C392" s="117"/>
      <c r="D392" s="117"/>
      <c r="E392" s="117"/>
      <c r="F392" s="117"/>
      <c r="G392" s="117"/>
      <c r="H392" s="117"/>
    </row>
    <row r="393" spans="2:8" ht="12.75">
      <c r="B393" s="117"/>
      <c r="C393" s="117"/>
      <c r="D393" s="117"/>
      <c r="E393" s="117"/>
      <c r="F393" s="117"/>
      <c r="G393" s="117"/>
      <c r="H393" s="117"/>
    </row>
    <row r="394" spans="2:8" ht="12.75">
      <c r="B394" s="117"/>
      <c r="C394" s="117"/>
      <c r="D394" s="117"/>
      <c r="E394" s="117"/>
      <c r="F394" s="117"/>
      <c r="G394" s="117"/>
      <c r="H394" s="117"/>
    </row>
    <row r="395" spans="2:8" ht="12.75">
      <c r="B395" s="117"/>
      <c r="C395" s="117"/>
      <c r="D395" s="117"/>
      <c r="E395" s="117"/>
      <c r="F395" s="117"/>
      <c r="G395" s="117"/>
      <c r="H395" s="117"/>
    </row>
    <row r="396" spans="2:8" ht="12.75">
      <c r="B396" s="117"/>
      <c r="C396" s="117"/>
      <c r="D396" s="117"/>
      <c r="E396" s="117"/>
      <c r="F396" s="117"/>
      <c r="G396" s="117"/>
      <c r="H396" s="117"/>
    </row>
    <row r="397" spans="2:8" ht="12.75">
      <c r="B397" s="117"/>
      <c r="C397" s="117"/>
      <c r="D397" s="117"/>
      <c r="E397" s="117"/>
      <c r="F397" s="117"/>
      <c r="G397" s="117"/>
      <c r="H397" s="117"/>
    </row>
    <row r="398" spans="2:8" ht="12.75">
      <c r="B398" s="117"/>
      <c r="C398" s="117"/>
      <c r="D398" s="117"/>
      <c r="E398" s="117"/>
      <c r="F398" s="117"/>
      <c r="G398" s="117"/>
      <c r="H398" s="117"/>
    </row>
    <row r="399" spans="2:8" ht="12.75">
      <c r="B399" s="117"/>
      <c r="C399" s="117"/>
      <c r="D399" s="117"/>
      <c r="E399" s="117"/>
      <c r="F399" s="117"/>
      <c r="G399" s="117"/>
      <c r="H399" s="117"/>
    </row>
    <row r="400" spans="2:8" ht="12.75">
      <c r="B400" s="117"/>
      <c r="C400" s="117"/>
      <c r="D400" s="117"/>
      <c r="E400" s="117"/>
      <c r="F400" s="117"/>
      <c r="G400" s="117"/>
      <c r="H400" s="117"/>
    </row>
    <row r="401" spans="2:8" ht="12.75">
      <c r="B401" s="117"/>
      <c r="C401" s="117"/>
      <c r="D401" s="117"/>
      <c r="E401" s="117"/>
      <c r="F401" s="117"/>
      <c r="G401" s="117"/>
      <c r="H401" s="117"/>
    </row>
    <row r="402" spans="2:8" ht="12.75">
      <c r="B402" s="117"/>
      <c r="C402" s="117"/>
      <c r="D402" s="117"/>
      <c r="E402" s="117"/>
      <c r="F402" s="117"/>
      <c r="G402" s="117"/>
      <c r="H402" s="117"/>
    </row>
    <row r="403" spans="2:8" ht="12.75">
      <c r="B403" s="117"/>
      <c r="C403" s="117"/>
      <c r="D403" s="117"/>
      <c r="E403" s="117"/>
      <c r="F403" s="117"/>
      <c r="G403" s="117"/>
      <c r="H403" s="117"/>
    </row>
    <row r="404" spans="2:8" ht="12.75">
      <c r="B404" s="117"/>
      <c r="C404" s="117"/>
      <c r="D404" s="117"/>
      <c r="E404" s="117"/>
      <c r="F404" s="117"/>
      <c r="G404" s="117"/>
      <c r="H404" s="117"/>
    </row>
    <row r="405" spans="2:8" ht="12.75">
      <c r="B405" s="117"/>
      <c r="C405" s="117"/>
      <c r="D405" s="117"/>
      <c r="E405" s="117"/>
      <c r="F405" s="117"/>
      <c r="G405" s="117"/>
      <c r="H405" s="117"/>
    </row>
    <row r="406" spans="2:8" ht="12.75">
      <c r="B406" s="117"/>
      <c r="C406" s="117"/>
      <c r="D406" s="117"/>
      <c r="E406" s="117"/>
      <c r="F406" s="117"/>
      <c r="G406" s="117"/>
      <c r="H406" s="117"/>
    </row>
    <row r="407" spans="2:8" ht="12.75">
      <c r="B407" s="117"/>
      <c r="C407" s="117"/>
      <c r="D407" s="117"/>
      <c r="E407" s="117"/>
      <c r="F407" s="117"/>
      <c r="G407" s="117"/>
      <c r="H407" s="117"/>
    </row>
    <row r="408" spans="2:8" ht="12.75">
      <c r="B408" s="117"/>
      <c r="C408" s="117"/>
      <c r="D408" s="117"/>
      <c r="E408" s="117"/>
      <c r="F408" s="117"/>
      <c r="G408" s="117"/>
      <c r="H408" s="117"/>
    </row>
    <row r="409" spans="2:8" ht="12.75">
      <c r="B409" s="117"/>
      <c r="C409" s="117"/>
      <c r="D409" s="117"/>
      <c r="E409" s="117"/>
      <c r="F409" s="117"/>
      <c r="G409" s="117"/>
      <c r="H409" s="117"/>
    </row>
    <row r="410" spans="2:8" ht="12.75">
      <c r="B410" s="117"/>
      <c r="C410" s="117"/>
      <c r="D410" s="117"/>
      <c r="E410" s="117"/>
      <c r="F410" s="117"/>
      <c r="G410" s="117"/>
      <c r="H410" s="117"/>
    </row>
    <row r="411" spans="2:8" ht="12.75">
      <c r="B411" s="117"/>
      <c r="C411" s="117"/>
      <c r="D411" s="117"/>
      <c r="E411" s="117"/>
      <c r="F411" s="117"/>
      <c r="G411" s="117"/>
      <c r="H411" s="117"/>
    </row>
    <row r="412" spans="2:8" ht="12.75">
      <c r="B412" s="117"/>
      <c r="C412" s="117"/>
      <c r="D412" s="117"/>
      <c r="E412" s="117"/>
      <c r="F412" s="117"/>
      <c r="G412" s="117"/>
      <c r="H412" s="117"/>
    </row>
    <row r="413" spans="2:8" ht="12.75">
      <c r="B413" s="117"/>
      <c r="C413" s="117"/>
      <c r="D413" s="117"/>
      <c r="E413" s="117"/>
      <c r="F413" s="117"/>
      <c r="G413" s="117"/>
      <c r="H413" s="117"/>
    </row>
    <row r="414" spans="2:8" ht="12.75">
      <c r="B414" s="117"/>
      <c r="C414" s="117"/>
      <c r="D414" s="117"/>
      <c r="E414" s="117"/>
      <c r="F414" s="117"/>
      <c r="G414" s="117"/>
      <c r="H414" s="117"/>
    </row>
    <row r="415" spans="2:8" ht="12.75">
      <c r="B415" s="117"/>
      <c r="C415" s="117"/>
      <c r="D415" s="117"/>
      <c r="E415" s="117"/>
      <c r="F415" s="117"/>
      <c r="G415" s="117"/>
      <c r="H415" s="117"/>
    </row>
    <row r="416" spans="2:8" ht="12.75">
      <c r="B416" s="117"/>
      <c r="C416" s="117"/>
      <c r="D416" s="117"/>
      <c r="E416" s="117"/>
      <c r="F416" s="117"/>
      <c r="G416" s="117"/>
      <c r="H416" s="117"/>
    </row>
    <row r="417" spans="2:8" ht="12.75">
      <c r="B417" s="117"/>
      <c r="C417" s="117"/>
      <c r="D417" s="117"/>
      <c r="E417" s="117"/>
      <c r="F417" s="117"/>
      <c r="G417" s="117"/>
      <c r="H417" s="117"/>
    </row>
    <row r="418" spans="2:8" ht="12.75">
      <c r="B418" s="117"/>
      <c r="C418" s="117"/>
      <c r="D418" s="117"/>
      <c r="E418" s="117"/>
      <c r="F418" s="117"/>
      <c r="G418" s="117"/>
      <c r="H418" s="117"/>
    </row>
    <row r="419" spans="2:8" ht="12.75">
      <c r="B419" s="117"/>
      <c r="C419" s="117"/>
      <c r="D419" s="117"/>
      <c r="E419" s="117"/>
      <c r="F419" s="117"/>
      <c r="G419" s="117"/>
      <c r="H419" s="117"/>
    </row>
    <row r="420" spans="2:8" ht="12.75">
      <c r="B420" s="117"/>
      <c r="C420" s="117"/>
      <c r="D420" s="117"/>
      <c r="E420" s="117"/>
      <c r="F420" s="117"/>
      <c r="G420" s="117"/>
      <c r="H420" s="117"/>
    </row>
    <row r="421" spans="2:8" ht="12.75">
      <c r="B421" s="117"/>
      <c r="C421" s="117"/>
      <c r="D421" s="117"/>
      <c r="E421" s="117"/>
      <c r="F421" s="117"/>
      <c r="G421" s="117"/>
      <c r="H421" s="117"/>
    </row>
    <row r="422" spans="2:8" ht="12.75">
      <c r="B422" s="117"/>
      <c r="C422" s="117"/>
      <c r="D422" s="117"/>
      <c r="E422" s="117"/>
      <c r="F422" s="117"/>
      <c r="G422" s="117"/>
      <c r="H422" s="117"/>
    </row>
    <row r="423" spans="2:8" ht="12.75">
      <c r="B423" s="117"/>
      <c r="C423" s="117"/>
      <c r="D423" s="117"/>
      <c r="E423" s="117"/>
      <c r="F423" s="117"/>
      <c r="G423" s="117"/>
      <c r="H423" s="117"/>
    </row>
    <row r="424" spans="2:8" ht="12.75">
      <c r="B424" s="117"/>
      <c r="C424" s="117"/>
      <c r="D424" s="117"/>
      <c r="E424" s="117"/>
      <c r="F424" s="117"/>
      <c r="G424" s="117"/>
      <c r="H424" s="117"/>
    </row>
    <row r="425" spans="2:8" ht="12.75">
      <c r="B425" s="117"/>
      <c r="C425" s="117"/>
      <c r="D425" s="117"/>
      <c r="E425" s="117"/>
      <c r="F425" s="117"/>
      <c r="G425" s="117"/>
      <c r="H425" s="117"/>
    </row>
    <row r="426" spans="2:8" ht="12.75">
      <c r="B426" s="117"/>
      <c r="C426" s="117"/>
      <c r="D426" s="117"/>
      <c r="E426" s="117"/>
      <c r="F426" s="117"/>
      <c r="G426" s="117"/>
      <c r="H426" s="117"/>
    </row>
    <row r="427" spans="2:8" ht="12.75">
      <c r="B427" s="117"/>
      <c r="C427" s="117"/>
      <c r="D427" s="117"/>
      <c r="E427" s="117"/>
      <c r="F427" s="117"/>
      <c r="G427" s="117"/>
      <c r="H427" s="117"/>
    </row>
    <row r="428" spans="2:8" ht="12.75">
      <c r="B428" s="117"/>
      <c r="C428" s="117"/>
      <c r="D428" s="117"/>
      <c r="E428" s="117"/>
      <c r="F428" s="117"/>
      <c r="G428" s="117"/>
      <c r="H428" s="117"/>
    </row>
    <row r="429" spans="2:8" ht="12.75">
      <c r="B429" s="117"/>
      <c r="C429" s="117"/>
      <c r="D429" s="117"/>
      <c r="E429" s="117"/>
      <c r="F429" s="117"/>
      <c r="G429" s="117"/>
      <c r="H429" s="117"/>
    </row>
    <row r="430" spans="2:8" ht="12.75">
      <c r="B430" s="117"/>
      <c r="C430" s="117"/>
      <c r="D430" s="117"/>
      <c r="E430" s="117"/>
      <c r="F430" s="117"/>
      <c r="G430" s="117"/>
      <c r="H430" s="117"/>
    </row>
    <row r="431" spans="2:8" ht="12.75">
      <c r="B431" s="117"/>
      <c r="C431" s="117"/>
      <c r="D431" s="117"/>
      <c r="E431" s="117"/>
      <c r="F431" s="117"/>
      <c r="G431" s="117"/>
      <c r="H431" s="117"/>
    </row>
    <row r="432" spans="2:8" ht="12.75">
      <c r="B432" s="117"/>
      <c r="C432" s="117"/>
      <c r="D432" s="117"/>
      <c r="E432" s="117"/>
      <c r="F432" s="117"/>
      <c r="G432" s="117"/>
      <c r="H432" s="117"/>
    </row>
    <row r="433" spans="2:8" ht="12.75">
      <c r="B433" s="117"/>
      <c r="C433" s="117"/>
      <c r="D433" s="117"/>
      <c r="E433" s="117"/>
      <c r="F433" s="117"/>
      <c r="G433" s="117"/>
      <c r="H433" s="117"/>
    </row>
    <row r="434" spans="2:8" ht="12.75">
      <c r="B434" s="117"/>
      <c r="C434" s="117"/>
      <c r="D434" s="117"/>
      <c r="E434" s="117"/>
      <c r="F434" s="117"/>
      <c r="G434" s="117"/>
      <c r="H434" s="117"/>
    </row>
    <row r="435" spans="2:8" ht="12.75">
      <c r="B435" s="117"/>
      <c r="C435" s="117"/>
      <c r="D435" s="117"/>
      <c r="E435" s="117"/>
      <c r="F435" s="117"/>
      <c r="G435" s="117"/>
      <c r="H435" s="117"/>
    </row>
    <row r="436" spans="2:8" ht="12.75">
      <c r="B436" s="117"/>
      <c r="C436" s="117"/>
      <c r="D436" s="117"/>
      <c r="E436" s="117"/>
      <c r="F436" s="117"/>
      <c r="G436" s="117"/>
      <c r="H436" s="117"/>
    </row>
    <row r="437" spans="2:8" ht="12.75">
      <c r="B437" s="117"/>
      <c r="C437" s="117"/>
      <c r="D437" s="117"/>
      <c r="E437" s="117"/>
      <c r="F437" s="117"/>
      <c r="G437" s="117"/>
      <c r="H437" s="117"/>
    </row>
    <row r="438" spans="2:8" ht="12.75">
      <c r="B438" s="117"/>
      <c r="C438" s="117"/>
      <c r="D438" s="117"/>
      <c r="E438" s="117"/>
      <c r="F438" s="117"/>
      <c r="G438" s="117"/>
      <c r="H438" s="117"/>
    </row>
    <row r="439" spans="2:8" ht="12.75">
      <c r="B439" s="117"/>
      <c r="C439" s="117"/>
      <c r="D439" s="117"/>
      <c r="E439" s="117"/>
      <c r="F439" s="117"/>
      <c r="G439" s="117"/>
      <c r="H439" s="117"/>
    </row>
    <row r="440" spans="2:8" ht="12.75">
      <c r="B440" s="117"/>
      <c r="C440" s="117"/>
      <c r="D440" s="117"/>
      <c r="E440" s="117"/>
      <c r="F440" s="117"/>
      <c r="G440" s="117"/>
      <c r="H440" s="117"/>
    </row>
    <row r="441" spans="2:8" ht="12.75">
      <c r="B441" s="117"/>
      <c r="C441" s="117"/>
      <c r="D441" s="117"/>
      <c r="E441" s="117"/>
      <c r="F441" s="117"/>
      <c r="G441" s="117"/>
      <c r="H441" s="117"/>
    </row>
    <row r="442" spans="2:8" ht="12.75">
      <c r="B442" s="117"/>
      <c r="C442" s="117"/>
      <c r="D442" s="117"/>
      <c r="E442" s="117"/>
      <c r="F442" s="117"/>
      <c r="G442" s="117"/>
      <c r="H442" s="117"/>
    </row>
    <row r="443" spans="2:8" ht="12.75">
      <c r="B443" s="117"/>
      <c r="C443" s="117"/>
      <c r="D443" s="117"/>
      <c r="E443" s="117"/>
      <c r="F443" s="117"/>
      <c r="G443" s="117"/>
      <c r="H443" s="117"/>
    </row>
    <row r="444" spans="2:8" ht="12.75">
      <c r="B444" s="117"/>
      <c r="C444" s="117"/>
      <c r="D444" s="117"/>
      <c r="E444" s="117"/>
      <c r="F444" s="117"/>
      <c r="G444" s="117"/>
      <c r="H444" s="117"/>
    </row>
    <row r="445" spans="2:8" ht="12.75">
      <c r="B445" s="117"/>
      <c r="C445" s="117"/>
      <c r="D445" s="117"/>
      <c r="E445" s="117"/>
      <c r="F445" s="117"/>
      <c r="G445" s="117"/>
      <c r="H445" s="117"/>
    </row>
    <row r="446" spans="2:8" ht="12.75">
      <c r="B446" s="117"/>
      <c r="C446" s="117"/>
      <c r="D446" s="117"/>
      <c r="E446" s="117"/>
      <c r="F446" s="117"/>
      <c r="G446" s="117"/>
      <c r="H446" s="117"/>
    </row>
    <row r="447" spans="2:8" ht="12.75">
      <c r="B447" s="117"/>
      <c r="C447" s="117"/>
      <c r="D447" s="117"/>
      <c r="E447" s="117"/>
      <c r="F447" s="117"/>
      <c r="G447" s="117"/>
      <c r="H447" s="117"/>
    </row>
    <row r="448" spans="2:8" ht="12.75">
      <c r="B448" s="117"/>
      <c r="C448" s="117"/>
      <c r="D448" s="117"/>
      <c r="E448" s="117"/>
      <c r="F448" s="117"/>
      <c r="G448" s="117"/>
      <c r="H448" s="117"/>
    </row>
    <row r="449" spans="2:8" ht="12.75">
      <c r="B449" s="117"/>
      <c r="C449" s="117"/>
      <c r="D449" s="117"/>
      <c r="E449" s="117"/>
      <c r="F449" s="117"/>
      <c r="G449" s="117"/>
      <c r="H449" s="117"/>
    </row>
    <row r="450" spans="2:8" ht="12.75">
      <c r="B450" s="117"/>
      <c r="C450" s="117"/>
      <c r="D450" s="117"/>
      <c r="E450" s="117"/>
      <c r="F450" s="117"/>
      <c r="G450" s="117"/>
      <c r="H450" s="117"/>
    </row>
    <row r="451" spans="2:8" ht="12.75">
      <c r="B451" s="117"/>
      <c r="C451" s="117"/>
      <c r="D451" s="117"/>
      <c r="E451" s="117"/>
      <c r="F451" s="117"/>
      <c r="G451" s="117"/>
      <c r="H451" s="117"/>
    </row>
    <row r="452" spans="2:8" ht="12.75">
      <c r="B452" s="117"/>
      <c r="C452" s="117"/>
      <c r="D452" s="117"/>
      <c r="E452" s="117"/>
      <c r="F452" s="117"/>
      <c r="G452" s="117"/>
      <c r="H452" s="117"/>
    </row>
    <row r="453" spans="2:8" ht="12.75">
      <c r="B453" s="117"/>
      <c r="C453" s="117"/>
      <c r="D453" s="117"/>
      <c r="E453" s="117"/>
      <c r="F453" s="117"/>
      <c r="G453" s="117"/>
      <c r="H453" s="117"/>
    </row>
    <row r="454" spans="2:8" ht="12.75">
      <c r="B454" s="117"/>
      <c r="C454" s="117"/>
      <c r="D454" s="117"/>
      <c r="E454" s="117"/>
      <c r="F454" s="117"/>
      <c r="G454" s="117"/>
      <c r="H454" s="117"/>
    </row>
    <row r="455" spans="2:8" ht="12.75">
      <c r="B455" s="117"/>
      <c r="C455" s="117"/>
      <c r="D455" s="117"/>
      <c r="E455" s="117"/>
      <c r="F455" s="117"/>
      <c r="G455" s="117"/>
      <c r="H455" s="117"/>
    </row>
    <row r="456" spans="2:8" ht="12.75">
      <c r="B456" s="117"/>
      <c r="C456" s="117"/>
      <c r="D456" s="117"/>
      <c r="E456" s="117"/>
      <c r="F456" s="117"/>
      <c r="G456" s="117"/>
      <c r="H456" s="117"/>
    </row>
    <row r="457" spans="2:8" ht="12.75">
      <c r="B457" s="117"/>
      <c r="C457" s="117"/>
      <c r="D457" s="117"/>
      <c r="E457" s="117"/>
      <c r="F457" s="117"/>
      <c r="G457" s="117"/>
      <c r="H457" s="117"/>
    </row>
    <row r="458" spans="2:8" ht="12.75">
      <c r="B458" s="117"/>
      <c r="C458" s="117"/>
      <c r="D458" s="117"/>
      <c r="E458" s="117"/>
      <c r="F458" s="117"/>
      <c r="G458" s="117"/>
      <c r="H458" s="117"/>
    </row>
    <row r="459" spans="2:8" ht="12.75">
      <c r="B459" s="117"/>
      <c r="C459" s="117"/>
      <c r="D459" s="117"/>
      <c r="E459" s="117"/>
      <c r="F459" s="117"/>
      <c r="G459" s="117"/>
      <c r="H459" s="117"/>
    </row>
    <row r="460" spans="2:8" ht="12.75">
      <c r="B460" s="117"/>
      <c r="C460" s="117"/>
      <c r="D460" s="117"/>
      <c r="E460" s="117"/>
      <c r="F460" s="117"/>
      <c r="G460" s="117"/>
      <c r="H460" s="117"/>
    </row>
    <row r="461" spans="2:8" ht="12.75">
      <c r="B461" s="117"/>
      <c r="C461" s="117"/>
      <c r="D461" s="117"/>
      <c r="E461" s="117"/>
      <c r="F461" s="117"/>
      <c r="G461" s="117"/>
      <c r="H461" s="117"/>
    </row>
    <row r="462" spans="2:8" ht="12.75">
      <c r="B462" s="117"/>
      <c r="C462" s="117"/>
      <c r="D462" s="117"/>
      <c r="E462" s="117"/>
      <c r="F462" s="117"/>
      <c r="G462" s="117"/>
      <c r="H462" s="117"/>
    </row>
    <row r="463" spans="2:8" ht="12.75">
      <c r="B463" s="117"/>
      <c r="C463" s="117"/>
      <c r="D463" s="117"/>
      <c r="E463" s="117"/>
      <c r="F463" s="117"/>
      <c r="G463" s="117"/>
      <c r="H463" s="117"/>
    </row>
    <row r="464" spans="2:8" ht="12.75">
      <c r="B464" s="117"/>
      <c r="C464" s="117"/>
      <c r="D464" s="117"/>
      <c r="E464" s="117"/>
      <c r="F464" s="117"/>
      <c r="G464" s="117"/>
      <c r="H464" s="117"/>
    </row>
    <row r="465" spans="2:8" ht="12.75">
      <c r="B465" s="117"/>
      <c r="C465" s="117"/>
      <c r="D465" s="117"/>
      <c r="E465" s="117"/>
      <c r="F465" s="117"/>
      <c r="G465" s="117"/>
      <c r="H465" s="117"/>
    </row>
    <row r="466" spans="2:8" ht="12.75">
      <c r="B466" s="117"/>
      <c r="C466" s="117"/>
      <c r="D466" s="117"/>
      <c r="E466" s="117"/>
      <c r="F466" s="117"/>
      <c r="G466" s="117"/>
      <c r="H466" s="117"/>
    </row>
    <row r="467" spans="2:8" ht="12.75">
      <c r="B467" s="117"/>
      <c r="C467" s="117"/>
      <c r="D467" s="117"/>
      <c r="E467" s="117"/>
      <c r="F467" s="117"/>
      <c r="G467" s="117"/>
      <c r="H467" s="117"/>
    </row>
    <row r="468" spans="2:8" ht="12.75">
      <c r="B468" s="117"/>
      <c r="C468" s="117"/>
      <c r="D468" s="117"/>
      <c r="E468" s="117"/>
      <c r="F468" s="117"/>
      <c r="G468" s="117"/>
      <c r="H468" s="117"/>
    </row>
    <row r="469" spans="2:8" ht="12.75">
      <c r="B469" s="117"/>
      <c r="C469" s="117"/>
      <c r="D469" s="117"/>
      <c r="E469" s="117"/>
      <c r="F469" s="117"/>
      <c r="G469" s="117"/>
      <c r="H469" s="117"/>
    </row>
    <row r="470" spans="2:8" ht="12.75">
      <c r="B470" s="117"/>
      <c r="C470" s="117"/>
      <c r="D470" s="117"/>
      <c r="E470" s="117"/>
      <c r="F470" s="117"/>
      <c r="G470" s="117"/>
      <c r="H470" s="117"/>
    </row>
    <row r="471" spans="2:8" ht="12.75">
      <c r="B471" s="117"/>
      <c r="C471" s="117"/>
      <c r="D471" s="117"/>
      <c r="E471" s="117"/>
      <c r="F471" s="117"/>
      <c r="G471" s="117"/>
      <c r="H471" s="117"/>
    </row>
    <row r="472" spans="2:8" ht="12.75">
      <c r="B472" s="117"/>
      <c r="C472" s="117"/>
      <c r="D472" s="117"/>
      <c r="E472" s="117"/>
      <c r="F472" s="117"/>
      <c r="G472" s="117"/>
      <c r="H472" s="117"/>
    </row>
    <row r="473" spans="2:8" ht="12.75">
      <c r="B473" s="117"/>
      <c r="C473" s="117"/>
      <c r="D473" s="117"/>
      <c r="E473" s="117"/>
      <c r="F473" s="117"/>
      <c r="G473" s="117"/>
      <c r="H473" s="117"/>
    </row>
    <row r="474" spans="2:8" ht="12.75">
      <c r="B474" s="117"/>
      <c r="C474" s="117"/>
      <c r="D474" s="117"/>
      <c r="E474" s="117"/>
      <c r="F474" s="117"/>
      <c r="G474" s="117"/>
      <c r="H474" s="117"/>
    </row>
    <row r="475" spans="2:8" ht="12.75">
      <c r="B475" s="117"/>
      <c r="C475" s="117"/>
      <c r="D475" s="117"/>
      <c r="E475" s="117"/>
      <c r="F475" s="117"/>
      <c r="G475" s="117"/>
      <c r="H475" s="117"/>
    </row>
    <row r="476" spans="2:8" ht="12.75">
      <c r="B476" s="117"/>
      <c r="C476" s="117"/>
      <c r="D476" s="117"/>
      <c r="E476" s="117"/>
      <c r="F476" s="117"/>
      <c r="G476" s="117"/>
      <c r="H476" s="117"/>
    </row>
    <row r="477" spans="2:8" ht="12.75">
      <c r="B477" s="117"/>
      <c r="C477" s="117"/>
      <c r="D477" s="117"/>
      <c r="E477" s="117"/>
      <c r="F477" s="117"/>
      <c r="G477" s="117"/>
      <c r="H477" s="117"/>
    </row>
    <row r="478" spans="2:8" ht="12.75">
      <c r="B478" s="117"/>
      <c r="C478" s="117"/>
      <c r="D478" s="117"/>
      <c r="E478" s="117"/>
      <c r="F478" s="117"/>
      <c r="G478" s="117"/>
      <c r="H478" s="117"/>
    </row>
    <row r="479" spans="2:8" ht="12.75">
      <c r="B479" s="117"/>
      <c r="C479" s="117"/>
      <c r="D479" s="117"/>
      <c r="E479" s="117"/>
      <c r="F479" s="117"/>
      <c r="G479" s="117"/>
      <c r="H479" s="117"/>
    </row>
    <row r="480" spans="2:8" ht="12.75">
      <c r="B480" s="117"/>
      <c r="C480" s="117"/>
      <c r="D480" s="117"/>
      <c r="E480" s="117"/>
      <c r="F480" s="117"/>
      <c r="G480" s="117"/>
      <c r="H480" s="117"/>
    </row>
    <row r="481" spans="2:8" ht="12.75">
      <c r="B481" s="117"/>
      <c r="C481" s="117"/>
      <c r="D481" s="117"/>
      <c r="E481" s="117"/>
      <c r="F481" s="117"/>
      <c r="G481" s="117"/>
      <c r="H481" s="117"/>
    </row>
    <row r="482" spans="2:8" ht="12.75">
      <c r="B482" s="117"/>
      <c r="C482" s="117"/>
      <c r="D482" s="117"/>
      <c r="E482" s="117"/>
      <c r="F482" s="117"/>
      <c r="G482" s="117"/>
      <c r="H482" s="117"/>
    </row>
    <row r="483" spans="2:8" ht="12.75">
      <c r="B483" s="117"/>
      <c r="C483" s="117"/>
      <c r="D483" s="117"/>
      <c r="E483" s="117"/>
      <c r="F483" s="117"/>
      <c r="G483" s="117"/>
      <c r="H483" s="117"/>
    </row>
    <row r="484" spans="2:8" ht="12.75">
      <c r="B484" s="117"/>
      <c r="C484" s="117"/>
      <c r="D484" s="117"/>
      <c r="E484" s="117"/>
      <c r="F484" s="117"/>
      <c r="G484" s="117"/>
      <c r="H484" s="117"/>
    </row>
    <row r="485" spans="2:8" ht="12.75">
      <c r="B485" s="117"/>
      <c r="C485" s="117"/>
      <c r="D485" s="117"/>
      <c r="E485" s="117"/>
      <c r="F485" s="117"/>
      <c r="G485" s="117"/>
      <c r="H485" s="117"/>
    </row>
    <row r="486" spans="2:8" ht="12.75">
      <c r="B486" s="117"/>
      <c r="C486" s="117"/>
      <c r="D486" s="117"/>
      <c r="E486" s="117"/>
      <c r="F486" s="117"/>
      <c r="G486" s="117"/>
      <c r="H486" s="117"/>
    </row>
    <row r="487" spans="2:8" ht="12.75">
      <c r="B487" s="117"/>
      <c r="C487" s="117"/>
      <c r="D487" s="117"/>
      <c r="E487" s="117"/>
      <c r="F487" s="117"/>
      <c r="G487" s="117"/>
      <c r="H487" s="117"/>
    </row>
    <row r="488" spans="2:8" ht="12.75">
      <c r="B488" s="117"/>
      <c r="C488" s="117"/>
      <c r="D488" s="117"/>
      <c r="E488" s="117"/>
      <c r="F488" s="117"/>
      <c r="G488" s="117"/>
      <c r="H488" s="117"/>
    </row>
    <row r="489" spans="2:8" ht="12.75">
      <c r="B489" s="117"/>
      <c r="C489" s="117"/>
      <c r="D489" s="117"/>
      <c r="E489" s="117"/>
      <c r="F489" s="117"/>
      <c r="G489" s="117"/>
      <c r="H489" s="117"/>
    </row>
    <row r="490" spans="2:8" ht="12.75">
      <c r="B490" s="117"/>
      <c r="C490" s="117"/>
      <c r="D490" s="117"/>
      <c r="E490" s="117"/>
      <c r="F490" s="117"/>
      <c r="G490" s="117"/>
      <c r="H490" s="117"/>
    </row>
    <row r="491" spans="2:8" ht="12.75">
      <c r="B491" s="117"/>
      <c r="C491" s="117"/>
      <c r="D491" s="117"/>
      <c r="E491" s="117"/>
      <c r="F491" s="117"/>
      <c r="G491" s="117"/>
      <c r="H491" s="117"/>
    </row>
    <row r="492" spans="2:8" ht="12.75">
      <c r="B492" s="117"/>
      <c r="C492" s="117"/>
      <c r="D492" s="117"/>
      <c r="E492" s="117"/>
      <c r="F492" s="117"/>
      <c r="G492" s="117"/>
      <c r="H492" s="117"/>
    </row>
    <row r="493" spans="2:8" ht="12.75">
      <c r="B493" s="117"/>
      <c r="C493" s="117"/>
      <c r="D493" s="117"/>
      <c r="E493" s="117"/>
      <c r="F493" s="117"/>
      <c r="G493" s="117"/>
      <c r="H493" s="117"/>
    </row>
    <row r="494" spans="2:8" ht="12.75">
      <c r="B494" s="117"/>
      <c r="C494" s="117"/>
      <c r="D494" s="117"/>
      <c r="E494" s="117"/>
      <c r="F494" s="117"/>
      <c r="G494" s="117"/>
      <c r="H494" s="117"/>
    </row>
    <row r="495" spans="2:8" ht="12.75">
      <c r="B495" s="117"/>
      <c r="C495" s="117"/>
      <c r="D495" s="117"/>
      <c r="E495" s="117"/>
      <c r="F495" s="117"/>
      <c r="G495" s="117"/>
      <c r="H495" s="117"/>
    </row>
    <row r="496" spans="2:8" ht="12.75">
      <c r="B496" s="117"/>
      <c r="C496" s="117"/>
      <c r="D496" s="117"/>
      <c r="E496" s="117"/>
      <c r="F496" s="117"/>
      <c r="G496" s="117"/>
      <c r="H496" s="117"/>
    </row>
    <row r="497" spans="2:8" ht="12.75">
      <c r="B497" s="117"/>
      <c r="C497" s="117"/>
      <c r="D497" s="117"/>
      <c r="E497" s="117"/>
      <c r="F497" s="117"/>
      <c r="G497" s="117"/>
      <c r="H497" s="117"/>
    </row>
    <row r="498" spans="2:8" ht="12.75">
      <c r="B498" s="117"/>
      <c r="C498" s="117"/>
      <c r="D498" s="117"/>
      <c r="E498" s="117"/>
      <c r="F498" s="117"/>
      <c r="G498" s="117"/>
      <c r="H498" s="117"/>
    </row>
    <row r="499" spans="2:8" ht="12.75">
      <c r="B499" s="117"/>
      <c r="C499" s="117"/>
      <c r="D499" s="117"/>
      <c r="E499" s="117"/>
      <c r="F499" s="117"/>
      <c r="G499" s="117"/>
      <c r="H499" s="117"/>
    </row>
    <row r="500" spans="2:8" ht="12.75">
      <c r="B500" s="117"/>
      <c r="C500" s="117"/>
      <c r="D500" s="117"/>
      <c r="E500" s="117"/>
      <c r="F500" s="117"/>
      <c r="G500" s="117"/>
      <c r="H500" s="117"/>
    </row>
    <row r="501" spans="2:8" ht="12.75">
      <c r="B501" s="117"/>
      <c r="C501" s="117"/>
      <c r="D501" s="117"/>
      <c r="E501" s="117"/>
      <c r="F501" s="117"/>
      <c r="G501" s="117"/>
      <c r="H501" s="117"/>
    </row>
    <row r="502" spans="2:8" ht="12.75">
      <c r="B502" s="117"/>
      <c r="C502" s="117"/>
      <c r="D502" s="117"/>
      <c r="E502" s="117"/>
      <c r="F502" s="117"/>
      <c r="G502" s="117"/>
      <c r="H502" s="117"/>
    </row>
    <row r="503" spans="2:8" ht="12.75">
      <c r="B503" s="117"/>
      <c r="C503" s="117"/>
      <c r="D503" s="117"/>
      <c r="E503" s="117"/>
      <c r="F503" s="117"/>
      <c r="G503" s="117"/>
      <c r="H503" s="117"/>
    </row>
    <row r="504" spans="2:8" ht="12.75">
      <c r="B504" s="117"/>
      <c r="C504" s="117"/>
      <c r="D504" s="117"/>
      <c r="E504" s="117"/>
      <c r="F504" s="117"/>
      <c r="G504" s="117"/>
      <c r="H504" s="117"/>
    </row>
    <row r="505" spans="2:8" ht="12.75">
      <c r="B505" s="117"/>
      <c r="C505" s="117"/>
      <c r="D505" s="117"/>
      <c r="E505" s="117"/>
      <c r="F505" s="117"/>
      <c r="G505" s="117"/>
      <c r="H505" s="117"/>
    </row>
    <row r="506" spans="2:8" ht="12.75">
      <c r="B506" s="117"/>
      <c r="C506" s="117"/>
      <c r="D506" s="117"/>
      <c r="E506" s="117"/>
      <c r="F506" s="117"/>
      <c r="G506" s="117"/>
      <c r="H506" s="117"/>
    </row>
    <row r="507" spans="2:8" ht="12.75">
      <c r="B507" s="117"/>
      <c r="C507" s="117"/>
      <c r="D507" s="117"/>
      <c r="E507" s="117"/>
      <c r="F507" s="117"/>
      <c r="G507" s="117"/>
      <c r="H507" s="117"/>
    </row>
    <row r="508" spans="2:8" ht="12.75">
      <c r="B508" s="117"/>
      <c r="C508" s="117"/>
      <c r="D508" s="117"/>
      <c r="E508" s="117"/>
      <c r="F508" s="117"/>
      <c r="G508" s="117"/>
      <c r="H508" s="117"/>
    </row>
    <row r="509" spans="2:8" ht="12.75">
      <c r="B509" s="117"/>
      <c r="C509" s="117"/>
      <c r="D509" s="117"/>
      <c r="E509" s="117"/>
      <c r="F509" s="117"/>
      <c r="G509" s="117"/>
      <c r="H509" s="117"/>
    </row>
    <row r="510" spans="2:8" ht="12.75">
      <c r="B510" s="117"/>
      <c r="C510" s="117"/>
      <c r="D510" s="117"/>
      <c r="E510" s="117"/>
      <c r="F510" s="117"/>
      <c r="G510" s="117"/>
      <c r="H510" s="117"/>
    </row>
    <row r="511" spans="2:8" ht="12.75">
      <c r="B511" s="117"/>
      <c r="C511" s="117"/>
      <c r="D511" s="117"/>
      <c r="E511" s="117"/>
      <c r="F511" s="117"/>
      <c r="G511" s="117"/>
      <c r="H511" s="117"/>
    </row>
    <row r="512" spans="2:8" ht="12.75">
      <c r="B512" s="117"/>
      <c r="C512" s="117"/>
      <c r="D512" s="117"/>
      <c r="E512" s="117"/>
      <c r="F512" s="117"/>
      <c r="G512" s="117"/>
      <c r="H512" s="117"/>
    </row>
    <row r="513" spans="2:8" ht="12.75">
      <c r="B513" s="117"/>
      <c r="C513" s="117"/>
      <c r="D513" s="117"/>
      <c r="E513" s="117"/>
      <c r="F513" s="117"/>
      <c r="G513" s="117"/>
      <c r="H513" s="117"/>
    </row>
    <row r="514" spans="2:8" ht="12.75">
      <c r="B514" s="117"/>
      <c r="C514" s="117"/>
      <c r="D514" s="117"/>
      <c r="E514" s="117"/>
      <c r="F514" s="117"/>
      <c r="G514" s="117"/>
      <c r="H514" s="117"/>
    </row>
    <row r="515" spans="2:8" ht="12.75">
      <c r="B515" s="117"/>
      <c r="C515" s="117"/>
      <c r="D515" s="117"/>
      <c r="E515" s="117"/>
      <c r="F515" s="117"/>
      <c r="G515" s="117"/>
      <c r="H515" s="117"/>
    </row>
    <row r="516" spans="2:8" ht="12.75">
      <c r="B516" s="117"/>
      <c r="C516" s="117"/>
      <c r="D516" s="117"/>
      <c r="E516" s="117"/>
      <c r="F516" s="117"/>
      <c r="G516" s="117"/>
      <c r="H516" s="117"/>
    </row>
    <row r="517" spans="2:8" ht="12.75">
      <c r="B517" s="117"/>
      <c r="C517" s="117"/>
      <c r="D517" s="117"/>
      <c r="E517" s="117"/>
      <c r="F517" s="117"/>
      <c r="G517" s="117"/>
      <c r="H517" s="117"/>
    </row>
    <row r="518" spans="2:8" ht="12.75">
      <c r="B518" s="117"/>
      <c r="C518" s="117"/>
      <c r="D518" s="117"/>
      <c r="E518" s="117"/>
      <c r="F518" s="117"/>
      <c r="G518" s="117"/>
      <c r="H518" s="117"/>
    </row>
    <row r="519" spans="2:8" ht="12.75">
      <c r="B519" s="117"/>
      <c r="C519" s="117"/>
      <c r="D519" s="117"/>
      <c r="E519" s="117"/>
      <c r="F519" s="117"/>
      <c r="G519" s="117"/>
      <c r="H519" s="117"/>
    </row>
    <row r="520" spans="2:8" ht="12.75">
      <c r="B520" s="117"/>
      <c r="C520" s="117"/>
      <c r="D520" s="117"/>
      <c r="E520" s="117"/>
      <c r="F520" s="117"/>
      <c r="G520" s="117"/>
      <c r="H520" s="117"/>
    </row>
    <row r="521" spans="2:8" ht="12.75">
      <c r="B521" s="117"/>
      <c r="C521" s="117"/>
      <c r="D521" s="117"/>
      <c r="E521" s="117"/>
      <c r="F521" s="117"/>
      <c r="G521" s="117"/>
      <c r="H521" s="117"/>
    </row>
    <row r="522" spans="2:8" ht="12.75">
      <c r="B522" s="117"/>
      <c r="C522" s="117"/>
      <c r="D522" s="117"/>
      <c r="E522" s="117"/>
      <c r="F522" s="117"/>
      <c r="G522" s="117"/>
      <c r="H522" s="117"/>
    </row>
    <row r="523" spans="2:8" ht="12.75">
      <c r="B523" s="117"/>
      <c r="C523" s="117"/>
      <c r="D523" s="117"/>
      <c r="E523" s="117"/>
      <c r="F523" s="117"/>
      <c r="G523" s="117"/>
      <c r="H523" s="117"/>
    </row>
    <row r="524" spans="2:8" ht="12.75">
      <c r="B524" s="117"/>
      <c r="C524" s="117"/>
      <c r="D524" s="117"/>
      <c r="E524" s="117"/>
      <c r="F524" s="117"/>
      <c r="G524" s="117"/>
      <c r="H524" s="117"/>
    </row>
    <row r="525" spans="2:8" ht="12.75">
      <c r="B525" s="117"/>
      <c r="C525" s="117"/>
      <c r="D525" s="117"/>
      <c r="E525" s="117"/>
      <c r="F525" s="117"/>
      <c r="G525" s="117"/>
      <c r="H525" s="117"/>
    </row>
    <row r="526" spans="2:8" ht="12.75">
      <c r="B526" s="117"/>
      <c r="C526" s="117"/>
      <c r="D526" s="117"/>
      <c r="E526" s="117"/>
      <c r="F526" s="117"/>
      <c r="G526" s="117"/>
      <c r="H526" s="117"/>
    </row>
    <row r="527" spans="2:8" ht="12.75">
      <c r="B527" s="117"/>
      <c r="C527" s="117"/>
      <c r="D527" s="117"/>
      <c r="E527" s="117"/>
      <c r="F527" s="117"/>
      <c r="G527" s="117"/>
      <c r="H527" s="117"/>
    </row>
    <row r="528" spans="2:8" ht="12.75">
      <c r="B528" s="117"/>
      <c r="C528" s="117"/>
      <c r="D528" s="117"/>
      <c r="E528" s="117"/>
      <c r="F528" s="117"/>
      <c r="G528" s="117"/>
      <c r="H528" s="117"/>
    </row>
    <row r="529" spans="2:8" ht="12.75">
      <c r="B529" s="117"/>
      <c r="C529" s="117"/>
      <c r="D529" s="117"/>
      <c r="E529" s="117"/>
      <c r="F529" s="117"/>
      <c r="G529" s="117"/>
      <c r="H529" s="117"/>
    </row>
    <row r="530" spans="2:8" ht="12.75">
      <c r="B530" s="117"/>
      <c r="C530" s="117"/>
      <c r="D530" s="117"/>
      <c r="E530" s="117"/>
      <c r="F530" s="117"/>
      <c r="G530" s="117"/>
      <c r="H530" s="117"/>
    </row>
    <row r="531" spans="2:8" ht="12.75">
      <c r="B531" s="117"/>
      <c r="C531" s="117"/>
      <c r="D531" s="117"/>
      <c r="E531" s="117"/>
      <c r="F531" s="117"/>
      <c r="G531" s="117"/>
      <c r="H531" s="117"/>
    </row>
    <row r="532" spans="2:8" ht="12.75">
      <c r="B532" s="117"/>
      <c r="C532" s="117"/>
      <c r="D532" s="117"/>
      <c r="E532" s="117"/>
      <c r="F532" s="117"/>
      <c r="G532" s="117"/>
      <c r="H532" s="117"/>
    </row>
    <row r="533" spans="2:8" ht="12.75">
      <c r="B533" s="117"/>
      <c r="C533" s="117"/>
      <c r="D533" s="117"/>
      <c r="E533" s="117"/>
      <c r="F533" s="117"/>
      <c r="G533" s="117"/>
      <c r="H533" s="117"/>
    </row>
    <row r="534" spans="2:8" ht="12.75">
      <c r="B534" s="117"/>
      <c r="C534" s="117"/>
      <c r="D534" s="117"/>
      <c r="E534" s="117"/>
      <c r="F534" s="117"/>
      <c r="G534" s="117"/>
      <c r="H534" s="117"/>
    </row>
    <row r="535" spans="2:8" ht="12.75">
      <c r="B535" s="117"/>
      <c r="C535" s="117"/>
      <c r="D535" s="117"/>
      <c r="E535" s="117"/>
      <c r="F535" s="117"/>
      <c r="G535" s="117"/>
      <c r="H535" s="117"/>
    </row>
    <row r="536" spans="2:8" ht="12.75">
      <c r="B536" s="117"/>
      <c r="C536" s="117"/>
      <c r="D536" s="117"/>
      <c r="E536" s="117"/>
      <c r="F536" s="117"/>
      <c r="G536" s="117"/>
      <c r="H536" s="117"/>
    </row>
    <row r="537" spans="2:8" ht="12.75">
      <c r="B537" s="117"/>
      <c r="C537" s="117"/>
      <c r="D537" s="117"/>
      <c r="E537" s="117"/>
      <c r="F537" s="117"/>
      <c r="G537" s="117"/>
      <c r="H537" s="117"/>
    </row>
    <row r="538" spans="2:8" ht="12.75">
      <c r="B538" s="117"/>
      <c r="C538" s="117"/>
      <c r="D538" s="117"/>
      <c r="E538" s="117"/>
      <c r="F538" s="117"/>
      <c r="G538" s="117"/>
      <c r="H538" s="117"/>
    </row>
    <row r="539" spans="2:8" ht="12.75">
      <c r="B539" s="117"/>
      <c r="C539" s="117"/>
      <c r="D539" s="117"/>
      <c r="E539" s="117"/>
      <c r="F539" s="117"/>
      <c r="G539" s="117"/>
      <c r="H539" s="117"/>
    </row>
    <row r="540" spans="2:8" ht="12.75">
      <c r="B540" s="117"/>
      <c r="C540" s="117"/>
      <c r="D540" s="117"/>
      <c r="E540" s="117"/>
      <c r="F540" s="117"/>
      <c r="G540" s="117"/>
      <c r="H540" s="117"/>
    </row>
    <row r="541" spans="2:8" ht="12.75">
      <c r="B541" s="117"/>
      <c r="C541" s="117"/>
      <c r="D541" s="117"/>
      <c r="E541" s="117"/>
      <c r="F541" s="117"/>
      <c r="G541" s="117"/>
      <c r="H541" s="117"/>
    </row>
    <row r="542" spans="2:8" ht="12.75">
      <c r="B542" s="117"/>
      <c r="C542" s="117"/>
      <c r="D542" s="117"/>
      <c r="E542" s="117"/>
      <c r="F542" s="117"/>
      <c r="G542" s="117"/>
      <c r="H542" s="117"/>
    </row>
    <row r="543" spans="2:8" ht="12.75">
      <c r="B543" s="117"/>
      <c r="C543" s="117"/>
      <c r="D543" s="117"/>
      <c r="E543" s="117"/>
      <c r="F543" s="117"/>
      <c r="G543" s="117"/>
      <c r="H543" s="117"/>
    </row>
    <row r="544" spans="2:8" ht="12.75">
      <c r="B544" s="117"/>
      <c r="C544" s="117"/>
      <c r="D544" s="117"/>
      <c r="E544" s="117"/>
      <c r="F544" s="117"/>
      <c r="G544" s="117"/>
      <c r="H544" s="117"/>
    </row>
    <row r="545" spans="2:8" ht="12.75">
      <c r="B545" s="117"/>
      <c r="C545" s="117"/>
      <c r="D545" s="117"/>
      <c r="E545" s="117"/>
      <c r="F545" s="117"/>
      <c r="G545" s="117"/>
      <c r="H545" s="117"/>
    </row>
    <row r="546" spans="2:8" ht="12.75">
      <c r="B546" s="117"/>
      <c r="C546" s="117"/>
      <c r="D546" s="117"/>
      <c r="E546" s="117"/>
      <c r="F546" s="117"/>
      <c r="G546" s="117"/>
      <c r="H546" s="117"/>
    </row>
    <row r="547" spans="2:8" ht="12.75">
      <c r="B547" s="117"/>
      <c r="C547" s="117"/>
      <c r="D547" s="117"/>
      <c r="E547" s="117"/>
      <c r="F547" s="117"/>
      <c r="G547" s="117"/>
      <c r="H547" s="117"/>
    </row>
    <row r="548" spans="2:8" ht="12.75">
      <c r="B548" s="117"/>
      <c r="C548" s="117"/>
      <c r="D548" s="117"/>
      <c r="E548" s="117"/>
      <c r="F548" s="117"/>
      <c r="G548" s="117"/>
      <c r="H548" s="117"/>
    </row>
    <row r="549" spans="2:8" ht="12.75">
      <c r="B549" s="117"/>
      <c r="C549" s="117"/>
      <c r="D549" s="117"/>
      <c r="E549" s="117"/>
      <c r="F549" s="117"/>
      <c r="G549" s="117"/>
      <c r="H549" s="117"/>
    </row>
    <row r="550" spans="2:8" ht="12.75">
      <c r="B550" s="117"/>
      <c r="C550" s="117"/>
      <c r="D550" s="117"/>
      <c r="E550" s="117"/>
      <c r="F550" s="117"/>
      <c r="G550" s="117"/>
      <c r="H550" s="117"/>
    </row>
    <row r="551" spans="2:8" ht="12.75">
      <c r="B551" s="117"/>
      <c r="C551" s="117"/>
      <c r="D551" s="117"/>
      <c r="E551" s="117"/>
      <c r="F551" s="117"/>
      <c r="G551" s="117"/>
      <c r="H551" s="117"/>
    </row>
    <row r="552" spans="2:8" ht="12.75">
      <c r="B552" s="117"/>
      <c r="C552" s="117"/>
      <c r="D552" s="117"/>
      <c r="E552" s="117"/>
      <c r="F552" s="117"/>
      <c r="G552" s="117"/>
      <c r="H552" s="117"/>
    </row>
    <row r="553" spans="2:8" ht="12.75">
      <c r="B553" s="117"/>
      <c r="C553" s="117"/>
      <c r="D553" s="117"/>
      <c r="E553" s="117"/>
      <c r="F553" s="117"/>
      <c r="G553" s="117"/>
      <c r="H553" s="117"/>
    </row>
    <row r="554" spans="2:8" ht="12.75">
      <c r="B554" s="117"/>
      <c r="C554" s="117"/>
      <c r="D554" s="117"/>
      <c r="E554" s="117"/>
      <c r="F554" s="117"/>
      <c r="G554" s="117"/>
      <c r="H554" s="117"/>
    </row>
    <row r="555" spans="2:8" ht="12.75">
      <c r="B555" s="117"/>
      <c r="C555" s="117"/>
      <c r="D555" s="117"/>
      <c r="E555" s="117"/>
      <c r="F555" s="117"/>
      <c r="G555" s="117"/>
      <c r="H555" s="117"/>
    </row>
    <row r="556" spans="2:8" ht="12.75">
      <c r="B556" s="117"/>
      <c r="C556" s="117"/>
      <c r="D556" s="117"/>
      <c r="E556" s="117"/>
      <c r="F556" s="117"/>
      <c r="G556" s="117"/>
      <c r="H556" s="117"/>
    </row>
    <row r="557" spans="2:8" ht="12.75">
      <c r="B557" s="117"/>
      <c r="C557" s="117"/>
      <c r="D557" s="117"/>
      <c r="E557" s="117"/>
      <c r="F557" s="117"/>
      <c r="G557" s="117"/>
      <c r="H557" s="117"/>
    </row>
  </sheetData>
  <sheetProtection/>
  <mergeCells count="20">
    <mergeCell ref="A54:A59"/>
    <mergeCell ref="C54:C59"/>
    <mergeCell ref="B54:B59"/>
    <mergeCell ref="A44:A53"/>
    <mergeCell ref="B44:B53"/>
    <mergeCell ref="C44:C53"/>
    <mergeCell ref="C18:H18"/>
    <mergeCell ref="A34:A39"/>
    <mergeCell ref="B34:B39"/>
    <mergeCell ref="C34:C39"/>
    <mergeCell ref="D34:D39"/>
    <mergeCell ref="D29:D31"/>
    <mergeCell ref="B27:B28"/>
    <mergeCell ref="C27:C28"/>
    <mergeCell ref="E55:E56"/>
    <mergeCell ref="D55:D57"/>
    <mergeCell ref="D44:D48"/>
    <mergeCell ref="E44:E47"/>
    <mergeCell ref="D49:D51"/>
    <mergeCell ref="E49:E50"/>
  </mergeCells>
  <printOptions/>
  <pageMargins left="0.6692913385826772" right="0.2362204724409449" top="0.5905511811023623" bottom="0.2755905511811024" header="0.2362204724409449" footer="0.1968503937007874"/>
  <pageSetup fitToHeight="9" horizontalDpi="600" verticalDpi="600" orientation="landscape" paperSize="9" scale="85" r:id="rId1"/>
  <headerFooter differentFirst="1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N558"/>
  <sheetViews>
    <sheetView zoomScale="85" zoomScaleNormal="85" zoomScalePageLayoutView="0" workbookViewId="0" topLeftCell="D1">
      <selection activeCell="M24" sqref="M24"/>
    </sheetView>
  </sheetViews>
  <sheetFormatPr defaultColWidth="9.140625" defaultRowHeight="15"/>
  <cols>
    <col min="1" max="1" width="5.140625" style="109" customWidth="1"/>
    <col min="2" max="2" width="9.28125" style="109" customWidth="1"/>
    <col min="3" max="3" width="69.28125" style="109" customWidth="1"/>
    <col min="4" max="4" width="36.00390625" style="109" customWidth="1"/>
    <col min="5" max="7" width="9.140625" style="239" customWidth="1"/>
    <col min="8" max="8" width="14.57421875" style="109" bestFit="1" customWidth="1"/>
    <col min="9" max="9" width="14.28125" style="109" customWidth="1"/>
    <col min="10" max="10" width="3.140625" style="109" customWidth="1"/>
    <col min="11" max="16384" width="9.140625" style="109" customWidth="1"/>
  </cols>
  <sheetData>
    <row r="1" spans="1:9" s="102" customFormat="1" ht="17.25" customHeight="1">
      <c r="A1" s="101"/>
      <c r="B1" s="101"/>
      <c r="I1" s="12" t="s">
        <v>780</v>
      </c>
    </row>
    <row r="2" spans="1:9" s="102" customFormat="1" ht="16.5" customHeight="1">
      <c r="A2" s="101"/>
      <c r="B2" s="101"/>
      <c r="C2" s="103"/>
      <c r="I2" s="12" t="s">
        <v>949</v>
      </c>
    </row>
    <row r="3" spans="1:9" s="105" customFormat="1" ht="16.5" customHeight="1">
      <c r="A3" s="104"/>
      <c r="B3" s="104"/>
      <c r="C3" s="103"/>
      <c r="I3" s="12" t="s">
        <v>950</v>
      </c>
    </row>
    <row r="4" spans="1:9" s="105" customFormat="1" ht="16.5" customHeight="1">
      <c r="A4" s="104"/>
      <c r="B4" s="104"/>
      <c r="C4" s="103"/>
      <c r="I4" s="12" t="s">
        <v>951</v>
      </c>
    </row>
    <row r="5" spans="1:9" s="105" customFormat="1" ht="16.5" customHeight="1">
      <c r="A5" s="104"/>
      <c r="B5" s="104"/>
      <c r="C5" s="103"/>
      <c r="I5" s="12" t="s">
        <v>950</v>
      </c>
    </row>
    <row r="6" spans="1:9" s="105" customFormat="1" ht="16.5" customHeight="1">
      <c r="A6" s="104"/>
      <c r="B6" s="104"/>
      <c r="C6" s="103"/>
      <c r="I6" s="12" t="s">
        <v>952</v>
      </c>
    </row>
    <row r="7" spans="1:9" s="105" customFormat="1" ht="20.25" customHeight="1" hidden="1">
      <c r="A7" s="104"/>
      <c r="B7" s="104"/>
      <c r="C7" s="103"/>
      <c r="D7" s="167"/>
      <c r="I7" s="12" t="s">
        <v>953</v>
      </c>
    </row>
    <row r="8" spans="1:9" ht="15">
      <c r="A8" s="107"/>
      <c r="B8" s="108"/>
      <c r="C8" s="108"/>
      <c r="D8" s="108"/>
      <c r="E8" s="108"/>
      <c r="F8" s="109"/>
      <c r="G8" s="108"/>
      <c r="H8" s="168"/>
      <c r="I8" s="12" t="s">
        <v>954</v>
      </c>
    </row>
    <row r="9" spans="1:9" s="102" customFormat="1" ht="16.5">
      <c r="A9" s="101"/>
      <c r="B9" s="101"/>
      <c r="C9" s="103"/>
      <c r="I9" s="12" t="s">
        <v>1226</v>
      </c>
    </row>
    <row r="10" spans="1:9" s="102" customFormat="1" ht="16.5">
      <c r="A10" s="101"/>
      <c r="B10" s="101"/>
      <c r="C10" s="110"/>
      <c r="I10" s="12"/>
    </row>
    <row r="11" spans="2:9" s="111" customFormat="1" ht="12.75" customHeight="1">
      <c r="B11" s="112"/>
      <c r="C11" s="112"/>
      <c r="D11" s="112"/>
      <c r="E11" s="112"/>
      <c r="F11" s="112"/>
      <c r="G11" s="112"/>
      <c r="H11" s="112"/>
      <c r="I11" s="12" t="s">
        <v>781</v>
      </c>
    </row>
    <row r="12" spans="2:9" s="169" customFormat="1" ht="15">
      <c r="B12" s="170"/>
      <c r="C12" s="170"/>
      <c r="D12" s="170"/>
      <c r="E12" s="171"/>
      <c r="F12" s="171"/>
      <c r="G12" s="171"/>
      <c r="H12" s="172"/>
      <c r="I12" s="12" t="s">
        <v>955</v>
      </c>
    </row>
    <row r="13" spans="2:9" s="169" customFormat="1" ht="15">
      <c r="B13" s="170"/>
      <c r="C13" s="173"/>
      <c r="D13" s="168"/>
      <c r="E13" s="174"/>
      <c r="F13" s="174"/>
      <c r="G13" s="174"/>
      <c r="H13" s="106"/>
      <c r="I13" s="12" t="s">
        <v>950</v>
      </c>
    </row>
    <row r="14" spans="2:9" s="169" customFormat="1" ht="15">
      <c r="B14" s="170"/>
      <c r="C14" s="173"/>
      <c r="D14" s="173"/>
      <c r="E14" s="171"/>
      <c r="F14" s="171"/>
      <c r="G14" s="171"/>
      <c r="H14" s="106"/>
      <c r="I14" s="12" t="s">
        <v>952</v>
      </c>
    </row>
    <row r="15" spans="2:9" s="169" customFormat="1" ht="15">
      <c r="B15" s="170"/>
      <c r="C15" s="170"/>
      <c r="D15" s="173"/>
      <c r="E15" s="171"/>
      <c r="F15" s="171"/>
      <c r="G15" s="171"/>
      <c r="H15" s="106"/>
      <c r="I15" s="12" t="s">
        <v>953</v>
      </c>
    </row>
    <row r="16" spans="2:9" s="169" customFormat="1" ht="15">
      <c r="B16" s="170"/>
      <c r="C16" s="170"/>
      <c r="D16" s="170"/>
      <c r="E16" s="171"/>
      <c r="F16" s="171"/>
      <c r="G16" s="171"/>
      <c r="H16" s="106"/>
      <c r="I16" s="12" t="s">
        <v>954</v>
      </c>
    </row>
    <row r="17" spans="2:9" s="169" customFormat="1" ht="15">
      <c r="B17" s="170"/>
      <c r="C17" s="170"/>
      <c r="D17" s="170"/>
      <c r="E17" s="171"/>
      <c r="F17" s="171"/>
      <c r="G17" s="171"/>
      <c r="H17" s="106"/>
      <c r="I17" s="106" t="s">
        <v>954</v>
      </c>
    </row>
    <row r="18" spans="2:9" ht="12.75">
      <c r="B18" s="175"/>
      <c r="C18" s="175"/>
      <c r="D18" s="175"/>
      <c r="E18" s="176"/>
      <c r="F18" s="176"/>
      <c r="G18" s="176"/>
      <c r="H18" s="175"/>
      <c r="I18" s="175"/>
    </row>
    <row r="19" spans="2:8" ht="15.75">
      <c r="B19" s="175"/>
      <c r="C19" s="768" t="s">
        <v>686</v>
      </c>
      <c r="D19" s="768"/>
      <c r="E19" s="768"/>
      <c r="F19" s="768"/>
      <c r="G19" s="768"/>
      <c r="H19" s="768"/>
    </row>
    <row r="20" spans="2:9" ht="12.75">
      <c r="B20" s="177"/>
      <c r="C20" s="177"/>
      <c r="D20" s="177"/>
      <c r="E20" s="178"/>
      <c r="F20" s="178"/>
      <c r="G20" s="178"/>
      <c r="H20" s="177"/>
      <c r="I20" s="177"/>
    </row>
    <row r="21" spans="2:9" ht="12.75">
      <c r="B21" s="177"/>
      <c r="C21" s="177"/>
      <c r="D21" s="177"/>
      <c r="E21" s="178"/>
      <c r="F21" s="178"/>
      <c r="G21" s="178"/>
      <c r="I21" s="179" t="s">
        <v>961</v>
      </c>
    </row>
    <row r="22" spans="1:9" s="185" customFormat="1" ht="38.25">
      <c r="A22" s="180" t="s">
        <v>1138</v>
      </c>
      <c r="B22" s="181" t="s">
        <v>941</v>
      </c>
      <c r="C22" s="182" t="s">
        <v>1139</v>
      </c>
      <c r="D22" s="181" t="s">
        <v>687</v>
      </c>
      <c r="E22" s="183" t="s">
        <v>1141</v>
      </c>
      <c r="F22" s="181" t="s">
        <v>1142</v>
      </c>
      <c r="G22" s="181" t="s">
        <v>942</v>
      </c>
      <c r="H22" s="181" t="s">
        <v>688</v>
      </c>
      <c r="I22" s="184" t="s">
        <v>689</v>
      </c>
    </row>
    <row r="23" spans="1:9" ht="12.75">
      <c r="A23" s="186">
        <v>1</v>
      </c>
      <c r="B23" s="187">
        <v>2</v>
      </c>
      <c r="C23" s="187">
        <v>3</v>
      </c>
      <c r="D23" s="187">
        <v>4</v>
      </c>
      <c r="E23" s="187">
        <v>5</v>
      </c>
      <c r="F23" s="187">
        <v>6</v>
      </c>
      <c r="G23" s="187">
        <v>7</v>
      </c>
      <c r="H23" s="187">
        <v>8</v>
      </c>
      <c r="I23" s="188">
        <v>9</v>
      </c>
    </row>
    <row r="24" spans="1:10" ht="57.75" customHeight="1">
      <c r="A24" s="189">
        <v>1</v>
      </c>
      <c r="B24" s="190">
        <v>7950002</v>
      </c>
      <c r="C24" s="191" t="s">
        <v>680</v>
      </c>
      <c r="D24" s="192" t="s">
        <v>967</v>
      </c>
      <c r="E24" s="193">
        <v>903</v>
      </c>
      <c r="F24" s="194">
        <v>314</v>
      </c>
      <c r="G24" s="193">
        <v>500</v>
      </c>
      <c r="H24" s="195">
        <f>6995.6</f>
        <v>6995.6</v>
      </c>
      <c r="I24" s="196">
        <f>6386.2</f>
        <v>6386.2</v>
      </c>
      <c r="J24" s="197"/>
    </row>
    <row r="25" spans="1:10" ht="51">
      <c r="A25" s="198">
        <v>2</v>
      </c>
      <c r="B25" s="143">
        <v>7950013</v>
      </c>
      <c r="C25" s="140" t="s">
        <v>690</v>
      </c>
      <c r="D25" s="144" t="s">
        <v>974</v>
      </c>
      <c r="E25" s="199">
        <v>905</v>
      </c>
      <c r="F25" s="200">
        <v>314</v>
      </c>
      <c r="G25" s="199">
        <v>500</v>
      </c>
      <c r="H25" s="147">
        <f>1725</f>
        <v>1725</v>
      </c>
      <c r="I25" s="137">
        <f>1935</f>
        <v>1935</v>
      </c>
      <c r="J25" s="197"/>
    </row>
    <row r="26" spans="1:10" ht="51.75" customHeight="1">
      <c r="A26" s="198">
        <v>3</v>
      </c>
      <c r="B26" s="143">
        <v>7950018</v>
      </c>
      <c r="C26" s="140" t="s">
        <v>691</v>
      </c>
      <c r="D26" s="144" t="s">
        <v>974</v>
      </c>
      <c r="E26" s="199">
        <v>905</v>
      </c>
      <c r="F26" s="200">
        <v>804</v>
      </c>
      <c r="G26" s="199">
        <v>500</v>
      </c>
      <c r="H26" s="147">
        <f>25440</f>
        <v>25440</v>
      </c>
      <c r="I26" s="137">
        <f>32410</f>
        <v>32410</v>
      </c>
      <c r="J26" s="197"/>
    </row>
    <row r="27" spans="1:10" ht="57" customHeight="1">
      <c r="A27" s="201">
        <v>4</v>
      </c>
      <c r="B27" s="143"/>
      <c r="C27" s="140" t="s">
        <v>681</v>
      </c>
      <c r="D27" s="144"/>
      <c r="E27" s="199"/>
      <c r="F27" s="200"/>
      <c r="G27" s="199"/>
      <c r="H27" s="147">
        <f>50530</f>
        <v>50530</v>
      </c>
      <c r="I27" s="137">
        <v>0</v>
      </c>
      <c r="J27" s="197"/>
    </row>
    <row r="28" spans="1:10" ht="38.25">
      <c r="A28" s="202"/>
      <c r="B28" s="143">
        <v>7950020</v>
      </c>
      <c r="C28" s="133" t="s">
        <v>692</v>
      </c>
      <c r="D28" s="144" t="s">
        <v>1112</v>
      </c>
      <c r="E28" s="199">
        <v>908</v>
      </c>
      <c r="F28" s="200">
        <v>502</v>
      </c>
      <c r="G28" s="199">
        <v>500</v>
      </c>
      <c r="H28" s="203">
        <v>47269</v>
      </c>
      <c r="I28" s="154">
        <v>0</v>
      </c>
      <c r="J28" s="197"/>
    </row>
    <row r="29" spans="1:10" ht="24" customHeight="1">
      <c r="A29" s="202"/>
      <c r="B29" s="143">
        <v>7950021</v>
      </c>
      <c r="C29" s="133" t="s">
        <v>1149</v>
      </c>
      <c r="D29" s="769" t="s">
        <v>458</v>
      </c>
      <c r="E29" s="766">
        <v>907</v>
      </c>
      <c r="F29" s="200">
        <v>502</v>
      </c>
      <c r="G29" s="199">
        <v>500</v>
      </c>
      <c r="H29" s="203">
        <v>2040</v>
      </c>
      <c r="I29" s="154">
        <v>0</v>
      </c>
      <c r="J29" s="197"/>
    </row>
    <row r="30" spans="1:10" ht="21.75" customHeight="1">
      <c r="A30" s="202"/>
      <c r="B30" s="143">
        <v>7950022</v>
      </c>
      <c r="C30" s="133" t="s">
        <v>693</v>
      </c>
      <c r="D30" s="769"/>
      <c r="E30" s="766"/>
      <c r="F30" s="200">
        <v>502</v>
      </c>
      <c r="G30" s="199">
        <v>500</v>
      </c>
      <c r="H30" s="203">
        <v>441</v>
      </c>
      <c r="I30" s="154">
        <v>0</v>
      </c>
      <c r="J30" s="197"/>
    </row>
    <row r="31" spans="1:10" ht="25.5">
      <c r="A31" s="204"/>
      <c r="B31" s="143">
        <v>7950023</v>
      </c>
      <c r="C31" s="133" t="s">
        <v>694</v>
      </c>
      <c r="D31" s="769"/>
      <c r="E31" s="766"/>
      <c r="F31" s="200">
        <v>502</v>
      </c>
      <c r="G31" s="199">
        <v>500</v>
      </c>
      <c r="H31" s="203">
        <v>780</v>
      </c>
      <c r="I31" s="154">
        <v>0</v>
      </c>
      <c r="J31" s="197"/>
    </row>
    <row r="32" spans="1:10" ht="54" customHeight="1">
      <c r="A32" s="198">
        <v>5</v>
      </c>
      <c r="B32" s="143">
        <v>7950026</v>
      </c>
      <c r="C32" s="140" t="s">
        <v>682</v>
      </c>
      <c r="D32" s="144" t="s">
        <v>974</v>
      </c>
      <c r="E32" s="199">
        <v>905</v>
      </c>
      <c r="F32" s="200">
        <v>709</v>
      </c>
      <c r="G32" s="199">
        <v>500</v>
      </c>
      <c r="H32" s="147">
        <f>58700</f>
        <v>58700</v>
      </c>
      <c r="I32" s="137">
        <f>58500</f>
        <v>58500</v>
      </c>
      <c r="J32" s="197"/>
    </row>
    <row r="33" spans="1:10" ht="55.5" customHeight="1">
      <c r="A33" s="205">
        <v>6</v>
      </c>
      <c r="B33" s="143">
        <v>7950030</v>
      </c>
      <c r="C33" s="140" t="s">
        <v>683</v>
      </c>
      <c r="D33" s="144" t="s">
        <v>695</v>
      </c>
      <c r="E33" s="199">
        <v>911</v>
      </c>
      <c r="F33" s="200">
        <v>113</v>
      </c>
      <c r="G33" s="199">
        <v>500</v>
      </c>
      <c r="H33" s="147">
        <f>11152.6</f>
        <v>11152.6</v>
      </c>
      <c r="I33" s="206">
        <v>0</v>
      </c>
      <c r="J33" s="197"/>
    </row>
    <row r="34" spans="1:10" ht="19.5" customHeight="1">
      <c r="A34" s="763">
        <v>7</v>
      </c>
      <c r="B34" s="764">
        <v>7950035</v>
      </c>
      <c r="C34" s="770" t="s">
        <v>1155</v>
      </c>
      <c r="D34" s="765" t="s">
        <v>1156</v>
      </c>
      <c r="E34" s="761">
        <v>904</v>
      </c>
      <c r="F34" s="136">
        <v>113</v>
      </c>
      <c r="G34" s="135">
        <v>500</v>
      </c>
      <c r="H34" s="203">
        <v>14340</v>
      </c>
      <c r="I34" s="154">
        <v>15850</v>
      </c>
      <c r="J34" s="197"/>
    </row>
    <row r="35" spans="1:10" ht="19.5" customHeight="1">
      <c r="A35" s="763"/>
      <c r="B35" s="764"/>
      <c r="C35" s="770"/>
      <c r="D35" s="765"/>
      <c r="E35" s="761"/>
      <c r="F35" s="136">
        <v>709</v>
      </c>
      <c r="G35" s="135">
        <v>500</v>
      </c>
      <c r="H35" s="203">
        <v>6040</v>
      </c>
      <c r="I35" s="154">
        <v>7366</v>
      </c>
      <c r="J35" s="197"/>
    </row>
    <row r="36" spans="1:10" ht="19.5" customHeight="1">
      <c r="A36" s="763"/>
      <c r="B36" s="764"/>
      <c r="C36" s="770"/>
      <c r="D36" s="765"/>
      <c r="E36" s="761"/>
      <c r="F36" s="136">
        <v>804</v>
      </c>
      <c r="G36" s="135">
        <v>500</v>
      </c>
      <c r="H36" s="203">
        <v>2200</v>
      </c>
      <c r="I36" s="154">
        <v>3629</v>
      </c>
      <c r="J36" s="197"/>
    </row>
    <row r="37" spans="1:10" ht="19.5" customHeight="1">
      <c r="A37" s="763"/>
      <c r="B37" s="764"/>
      <c r="C37" s="770"/>
      <c r="D37" s="765"/>
      <c r="E37" s="761"/>
      <c r="F37" s="136">
        <v>909</v>
      </c>
      <c r="G37" s="135">
        <v>500</v>
      </c>
      <c r="H37" s="203">
        <v>4900</v>
      </c>
      <c r="I37" s="154">
        <v>8729</v>
      </c>
      <c r="J37" s="197"/>
    </row>
    <row r="38" spans="1:10" ht="19.5" customHeight="1">
      <c r="A38" s="763"/>
      <c r="B38" s="764"/>
      <c r="C38" s="770"/>
      <c r="D38" s="765"/>
      <c r="E38" s="761"/>
      <c r="F38" s="136">
        <v>1006</v>
      </c>
      <c r="G38" s="135">
        <v>500</v>
      </c>
      <c r="H38" s="203">
        <v>3150</v>
      </c>
      <c r="I38" s="154">
        <v>3072</v>
      </c>
      <c r="J38" s="197"/>
    </row>
    <row r="39" spans="1:10" ht="19.5" customHeight="1">
      <c r="A39" s="763"/>
      <c r="B39" s="764"/>
      <c r="C39" s="770"/>
      <c r="D39" s="207"/>
      <c r="E39" s="135"/>
      <c r="F39" s="136"/>
      <c r="G39" s="135"/>
      <c r="H39" s="147">
        <v>30630</v>
      </c>
      <c r="I39" s="137">
        <f>SUM(I34:I38)</f>
        <v>38646</v>
      </c>
      <c r="J39" s="197"/>
    </row>
    <row r="40" spans="1:10" ht="42" customHeight="1">
      <c r="A40" s="198">
        <v>8</v>
      </c>
      <c r="B40" s="143">
        <v>7950038</v>
      </c>
      <c r="C40" s="140" t="s">
        <v>1157</v>
      </c>
      <c r="D40" s="144" t="s">
        <v>974</v>
      </c>
      <c r="E40" s="199">
        <v>905</v>
      </c>
      <c r="F40" s="200">
        <v>1105</v>
      </c>
      <c r="G40" s="199">
        <v>500</v>
      </c>
      <c r="H40" s="147">
        <f>3740</f>
        <v>3740</v>
      </c>
      <c r="I40" s="137">
        <f>16961.7+17348</f>
        <v>34309.7</v>
      </c>
      <c r="J40" s="197"/>
    </row>
    <row r="41" spans="1:10" ht="47.25" customHeight="1">
      <c r="A41" s="198">
        <v>9</v>
      </c>
      <c r="B41" s="143">
        <v>7950040</v>
      </c>
      <c r="C41" s="140" t="s">
        <v>1158</v>
      </c>
      <c r="D41" s="144" t="s">
        <v>1156</v>
      </c>
      <c r="E41" s="199">
        <v>904</v>
      </c>
      <c r="F41" s="200">
        <v>113</v>
      </c>
      <c r="G41" s="199">
        <v>500</v>
      </c>
      <c r="H41" s="147">
        <f>10825</f>
        <v>10825</v>
      </c>
      <c r="I41" s="137">
        <f>11940</f>
        <v>11940</v>
      </c>
      <c r="J41" s="197"/>
    </row>
    <row r="42" spans="1:10" ht="53.25" customHeight="1">
      <c r="A42" s="198">
        <v>10</v>
      </c>
      <c r="B42" s="143">
        <v>7950041</v>
      </c>
      <c r="C42" s="140" t="s">
        <v>684</v>
      </c>
      <c r="D42" s="144" t="s">
        <v>974</v>
      </c>
      <c r="E42" s="208">
        <v>905</v>
      </c>
      <c r="F42" s="200">
        <v>909</v>
      </c>
      <c r="G42" s="199">
        <v>500</v>
      </c>
      <c r="H42" s="147">
        <f>0</f>
        <v>0</v>
      </c>
      <c r="I42" s="137">
        <v>25319</v>
      </c>
      <c r="J42" s="197"/>
    </row>
    <row r="43" spans="1:10" ht="59.25" customHeight="1">
      <c r="A43" s="198">
        <v>11</v>
      </c>
      <c r="B43" s="143">
        <v>7950042</v>
      </c>
      <c r="C43" s="140" t="s">
        <v>697</v>
      </c>
      <c r="D43" s="144" t="s">
        <v>1112</v>
      </c>
      <c r="E43" s="199">
        <v>908</v>
      </c>
      <c r="F43" s="200">
        <v>501</v>
      </c>
      <c r="G43" s="199">
        <v>500</v>
      </c>
      <c r="H43" s="147">
        <f>52530.3</f>
        <v>52530.3</v>
      </c>
      <c r="I43" s="137">
        <v>60766</v>
      </c>
      <c r="J43" s="197"/>
    </row>
    <row r="44" spans="1:10" ht="21.75" customHeight="1">
      <c r="A44" s="773">
        <v>12</v>
      </c>
      <c r="B44" s="774">
        <v>7950043</v>
      </c>
      <c r="C44" s="770" t="s">
        <v>696</v>
      </c>
      <c r="D44" s="767" t="s">
        <v>974</v>
      </c>
      <c r="E44" s="766">
        <v>905</v>
      </c>
      <c r="F44" s="200">
        <v>702</v>
      </c>
      <c r="G44" s="199">
        <v>500</v>
      </c>
      <c r="H44" s="203">
        <v>1133</v>
      </c>
      <c r="I44" s="209">
        <v>0</v>
      </c>
      <c r="J44" s="197"/>
    </row>
    <row r="45" spans="1:10" ht="21.75" customHeight="1">
      <c r="A45" s="773"/>
      <c r="B45" s="774"/>
      <c r="C45" s="770"/>
      <c r="D45" s="767"/>
      <c r="E45" s="766"/>
      <c r="F45" s="200">
        <v>801</v>
      </c>
      <c r="G45" s="199">
        <v>500</v>
      </c>
      <c r="H45" s="203">
        <v>2524</v>
      </c>
      <c r="I45" s="209">
        <v>0</v>
      </c>
      <c r="J45" s="197"/>
    </row>
    <row r="46" spans="1:10" ht="21.75" customHeight="1">
      <c r="A46" s="773"/>
      <c r="B46" s="774"/>
      <c r="C46" s="770"/>
      <c r="D46" s="767"/>
      <c r="E46" s="766"/>
      <c r="F46" s="200">
        <v>901</v>
      </c>
      <c r="G46" s="199">
        <v>500</v>
      </c>
      <c r="H46" s="203">
        <v>8072</v>
      </c>
      <c r="I46" s="209">
        <v>0</v>
      </c>
      <c r="J46" s="197"/>
    </row>
    <row r="47" spans="1:10" ht="21.75" customHeight="1">
      <c r="A47" s="773"/>
      <c r="B47" s="774"/>
      <c r="C47" s="770"/>
      <c r="D47" s="767"/>
      <c r="E47" s="766"/>
      <c r="F47" s="200">
        <v>902</v>
      </c>
      <c r="G47" s="199">
        <v>500</v>
      </c>
      <c r="H47" s="203">
        <v>4894</v>
      </c>
      <c r="I47" s="209">
        <v>0</v>
      </c>
      <c r="J47" s="197"/>
    </row>
    <row r="48" spans="1:10" ht="21.75" customHeight="1">
      <c r="A48" s="773"/>
      <c r="B48" s="774"/>
      <c r="C48" s="770"/>
      <c r="D48" s="767"/>
      <c r="E48" s="199"/>
      <c r="F48" s="200"/>
      <c r="G48" s="199"/>
      <c r="H48" s="147">
        <v>16623</v>
      </c>
      <c r="I48" s="206">
        <v>0</v>
      </c>
      <c r="J48" s="197"/>
    </row>
    <row r="49" spans="1:10" ht="21.75" customHeight="1">
      <c r="A49" s="773"/>
      <c r="B49" s="774"/>
      <c r="C49" s="770"/>
      <c r="D49" s="765" t="s">
        <v>1112</v>
      </c>
      <c r="E49" s="766">
        <v>908</v>
      </c>
      <c r="F49" s="200">
        <v>701</v>
      </c>
      <c r="G49" s="199">
        <v>500</v>
      </c>
      <c r="H49" s="203">
        <v>11913</v>
      </c>
      <c r="I49" s="209">
        <v>0</v>
      </c>
      <c r="J49" s="197"/>
    </row>
    <row r="50" spans="1:10" ht="21.75" customHeight="1">
      <c r="A50" s="773"/>
      <c r="B50" s="774"/>
      <c r="C50" s="770"/>
      <c r="D50" s="765"/>
      <c r="E50" s="766"/>
      <c r="F50" s="200">
        <v>702</v>
      </c>
      <c r="G50" s="199">
        <v>500</v>
      </c>
      <c r="H50" s="203">
        <v>24765</v>
      </c>
      <c r="I50" s="209">
        <v>0</v>
      </c>
      <c r="J50" s="197"/>
    </row>
    <row r="51" spans="1:10" ht="21.75" customHeight="1">
      <c r="A51" s="773"/>
      <c r="B51" s="774"/>
      <c r="C51" s="770"/>
      <c r="D51" s="765"/>
      <c r="E51" s="199"/>
      <c r="F51" s="200"/>
      <c r="G51" s="199"/>
      <c r="H51" s="147">
        <v>36678</v>
      </c>
      <c r="I51" s="206">
        <v>0</v>
      </c>
      <c r="J51" s="197"/>
    </row>
    <row r="52" spans="1:10" ht="41.25" customHeight="1">
      <c r="A52" s="773"/>
      <c r="B52" s="774"/>
      <c r="C52" s="770"/>
      <c r="D52" s="210" t="s">
        <v>1148</v>
      </c>
      <c r="E52" s="199">
        <v>907</v>
      </c>
      <c r="F52" s="200">
        <v>502</v>
      </c>
      <c r="G52" s="199">
        <v>500</v>
      </c>
      <c r="H52" s="147">
        <v>1185</v>
      </c>
      <c r="I52" s="206">
        <v>0</v>
      </c>
      <c r="J52" s="197"/>
    </row>
    <row r="53" spans="1:40" ht="23.25" customHeight="1">
      <c r="A53" s="773"/>
      <c r="B53" s="774"/>
      <c r="C53" s="770"/>
      <c r="D53" s="211"/>
      <c r="E53" s="199"/>
      <c r="F53" s="200"/>
      <c r="G53" s="199"/>
      <c r="H53" s="147">
        <v>54486</v>
      </c>
      <c r="I53" s="206">
        <v>0</v>
      </c>
      <c r="J53" s="19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</row>
    <row r="54" spans="1:40" ht="38.25">
      <c r="A54" s="773">
        <v>13</v>
      </c>
      <c r="B54" s="764">
        <v>7950047</v>
      </c>
      <c r="C54" s="758" t="s">
        <v>1161</v>
      </c>
      <c r="D54" s="141" t="s">
        <v>1148</v>
      </c>
      <c r="E54" s="135">
        <v>905</v>
      </c>
      <c r="F54" s="136">
        <v>503</v>
      </c>
      <c r="G54" s="135">
        <v>500</v>
      </c>
      <c r="H54" s="147">
        <v>5674.6</v>
      </c>
      <c r="I54" s="137">
        <v>6521.8</v>
      </c>
      <c r="J54" s="19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</row>
    <row r="55" spans="1:40" ht="38.25">
      <c r="A55" s="773"/>
      <c r="B55" s="764"/>
      <c r="C55" s="758"/>
      <c r="D55" s="141" t="s">
        <v>1112</v>
      </c>
      <c r="E55" s="135">
        <v>908</v>
      </c>
      <c r="F55" s="136">
        <v>502</v>
      </c>
      <c r="G55" s="135">
        <v>500</v>
      </c>
      <c r="H55" s="147">
        <v>0</v>
      </c>
      <c r="I55" s="137">
        <v>1000</v>
      </c>
      <c r="J55" s="19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</row>
    <row r="56" spans="1:40" ht="24.75" customHeight="1">
      <c r="A56" s="773"/>
      <c r="B56" s="764"/>
      <c r="C56" s="758"/>
      <c r="D56" s="762" t="s">
        <v>1144</v>
      </c>
      <c r="E56" s="761">
        <v>905</v>
      </c>
      <c r="F56" s="136">
        <v>701</v>
      </c>
      <c r="G56" s="135">
        <v>500</v>
      </c>
      <c r="H56" s="203">
        <v>780</v>
      </c>
      <c r="I56" s="154">
        <v>780</v>
      </c>
      <c r="J56" s="19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</row>
    <row r="57" spans="1:40" ht="18.75" customHeight="1">
      <c r="A57" s="773"/>
      <c r="B57" s="764"/>
      <c r="C57" s="758"/>
      <c r="D57" s="762"/>
      <c r="E57" s="761"/>
      <c r="F57" s="136">
        <v>702</v>
      </c>
      <c r="G57" s="135">
        <v>500</v>
      </c>
      <c r="H57" s="203">
        <v>1547</v>
      </c>
      <c r="I57" s="154">
        <v>1567</v>
      </c>
      <c r="J57" s="19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</row>
    <row r="58" spans="1:40" ht="18.75" customHeight="1">
      <c r="A58" s="773"/>
      <c r="B58" s="764"/>
      <c r="C58" s="758"/>
      <c r="D58" s="762"/>
      <c r="E58" s="135"/>
      <c r="F58" s="136"/>
      <c r="G58" s="135"/>
      <c r="H58" s="147">
        <f>SUM(H56:H57)</f>
        <v>2327</v>
      </c>
      <c r="I58" s="137">
        <f>SUM(I56:I57)</f>
        <v>2347</v>
      </c>
      <c r="J58" s="19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</row>
    <row r="59" spans="1:40" ht="25.5">
      <c r="A59" s="773"/>
      <c r="B59" s="764"/>
      <c r="C59" s="758"/>
      <c r="D59" s="141" t="s">
        <v>1156</v>
      </c>
      <c r="E59" s="135">
        <v>904</v>
      </c>
      <c r="F59" s="136">
        <v>113</v>
      </c>
      <c r="G59" s="135">
        <v>500</v>
      </c>
      <c r="H59" s="147">
        <v>120</v>
      </c>
      <c r="I59" s="137">
        <v>140</v>
      </c>
      <c r="J59" s="19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</row>
    <row r="60" spans="1:40" ht="19.5" customHeight="1">
      <c r="A60" s="773"/>
      <c r="B60" s="764"/>
      <c r="C60" s="758"/>
      <c r="D60" s="141"/>
      <c r="E60" s="135"/>
      <c r="F60" s="136"/>
      <c r="G60" s="135"/>
      <c r="H60" s="147">
        <f>SUM(H54:H55,H58,H59)</f>
        <v>8121.6</v>
      </c>
      <c r="I60" s="137">
        <f>SUM(I54:I55,I58,I59)</f>
        <v>10008.8</v>
      </c>
      <c r="J60" s="19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</row>
    <row r="61" spans="1:40" ht="51">
      <c r="A61" s="198">
        <v>14</v>
      </c>
      <c r="B61" s="143">
        <v>7950048</v>
      </c>
      <c r="C61" s="140" t="s">
        <v>1162</v>
      </c>
      <c r="D61" s="144" t="s">
        <v>974</v>
      </c>
      <c r="E61" s="199">
        <v>905</v>
      </c>
      <c r="F61" s="200">
        <v>707</v>
      </c>
      <c r="G61" s="208">
        <v>500</v>
      </c>
      <c r="H61" s="212">
        <f>8043.9</f>
        <v>8043.9</v>
      </c>
      <c r="I61" s="213">
        <f>9486.7</f>
        <v>9486.7</v>
      </c>
      <c r="J61" s="19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</row>
    <row r="62" spans="1:40" ht="51">
      <c r="A62" s="198">
        <v>15</v>
      </c>
      <c r="B62" s="143">
        <v>7950049</v>
      </c>
      <c r="C62" s="140" t="s">
        <v>1163</v>
      </c>
      <c r="D62" s="144" t="s">
        <v>974</v>
      </c>
      <c r="E62" s="199">
        <v>905</v>
      </c>
      <c r="F62" s="200">
        <v>709</v>
      </c>
      <c r="G62" s="199">
        <v>500</v>
      </c>
      <c r="H62" s="147">
        <f>31001.5</f>
        <v>31001.5</v>
      </c>
      <c r="I62" s="137">
        <f>40702</f>
        <v>40702</v>
      </c>
      <c r="J62" s="19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</row>
    <row r="63" spans="1:40" ht="51">
      <c r="A63" s="198">
        <v>16</v>
      </c>
      <c r="B63" s="143">
        <v>7950050</v>
      </c>
      <c r="C63" s="140" t="s">
        <v>1164</v>
      </c>
      <c r="D63" s="144" t="s">
        <v>974</v>
      </c>
      <c r="E63" s="199">
        <v>905</v>
      </c>
      <c r="F63" s="200">
        <v>707</v>
      </c>
      <c r="G63" s="199">
        <v>500</v>
      </c>
      <c r="H63" s="147">
        <f>10950</f>
        <v>10950</v>
      </c>
      <c r="I63" s="137">
        <f>15070</f>
        <v>15070</v>
      </c>
      <c r="J63" s="19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</row>
    <row r="64" spans="1:10" ht="43.5" customHeight="1">
      <c r="A64" s="214">
        <v>17</v>
      </c>
      <c r="B64" s="215">
        <v>7950053</v>
      </c>
      <c r="C64" s="216" t="s">
        <v>1165</v>
      </c>
      <c r="D64" s="217" t="s">
        <v>974</v>
      </c>
      <c r="E64" s="218">
        <v>905</v>
      </c>
      <c r="F64" s="219">
        <v>909</v>
      </c>
      <c r="G64" s="218">
        <v>500</v>
      </c>
      <c r="H64" s="220">
        <f>8600.8</f>
        <v>8600.8</v>
      </c>
      <c r="I64" s="221">
        <f>9157.6</f>
        <v>9157.6</v>
      </c>
      <c r="J64" s="197"/>
    </row>
    <row r="65" spans="1:40" ht="18" customHeight="1">
      <c r="A65" s="222"/>
      <c r="B65" s="223"/>
      <c r="C65" s="224" t="s">
        <v>1166</v>
      </c>
      <c r="D65" s="223"/>
      <c r="E65" s="223"/>
      <c r="F65" s="223"/>
      <c r="G65" s="223"/>
      <c r="H65" s="225">
        <f>H24+H26+H27+H32+H33+H39+H64+H40+H25+H41+H42+H43+H53+H61+H62+H63+H60</f>
        <v>373472.3</v>
      </c>
      <c r="I65" s="226">
        <f>I24+I26+I27+I32+I33+I39+I64+I40+I25+I41+I42+I43+I53+I61+I62+I63+I60</f>
        <v>354637</v>
      </c>
      <c r="J65" s="227" t="s">
        <v>1118</v>
      </c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</row>
    <row r="66" spans="2:40" ht="12.75">
      <c r="B66" s="177"/>
      <c r="C66" s="177"/>
      <c r="D66" s="177"/>
      <c r="E66" s="178"/>
      <c r="F66" s="178"/>
      <c r="G66" s="178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</row>
    <row r="67" spans="1:40" s="232" customFormat="1" ht="12.75">
      <c r="A67" s="771" t="s">
        <v>698</v>
      </c>
      <c r="B67" s="771"/>
      <c r="C67" s="771"/>
      <c r="D67" s="229"/>
      <c r="E67" s="230"/>
      <c r="F67" s="230"/>
      <c r="G67" s="230"/>
      <c r="H67" s="231"/>
      <c r="I67" s="231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</row>
    <row r="68" spans="1:40" s="232" customFormat="1" ht="12.75">
      <c r="A68" s="771"/>
      <c r="B68" s="771"/>
      <c r="C68" s="771"/>
      <c r="D68" s="229"/>
      <c r="E68" s="230"/>
      <c r="F68" s="230"/>
      <c r="G68" s="230"/>
      <c r="H68" s="233"/>
      <c r="I68" s="233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</row>
    <row r="69" spans="1:40" s="232" customFormat="1" ht="12.75">
      <c r="A69" s="771"/>
      <c r="B69" s="771"/>
      <c r="C69" s="771"/>
      <c r="D69" s="229"/>
      <c r="E69" s="230"/>
      <c r="F69" s="230"/>
      <c r="G69" s="230"/>
      <c r="H69" s="233"/>
      <c r="I69" s="233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</row>
    <row r="70" spans="1:40" s="232" customFormat="1" ht="28.5" customHeight="1">
      <c r="A70" s="771"/>
      <c r="B70" s="771"/>
      <c r="C70" s="771"/>
      <c r="D70" s="229"/>
      <c r="E70" s="230"/>
      <c r="F70" s="230"/>
      <c r="G70" s="230"/>
      <c r="H70" s="233"/>
      <c r="I70" s="233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</row>
    <row r="71" spans="1:40" s="232" customFormat="1" ht="12.75">
      <c r="A71" s="228"/>
      <c r="B71" s="228"/>
      <c r="C71" s="228"/>
      <c r="D71" s="229"/>
      <c r="E71" s="230"/>
      <c r="F71" s="230"/>
      <c r="G71" s="230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</row>
    <row r="72" spans="1:40" s="232" customFormat="1" ht="12.75">
      <c r="A72" s="772" t="s">
        <v>699</v>
      </c>
      <c r="B72" s="772"/>
      <c r="C72" s="772"/>
      <c r="D72" s="229"/>
      <c r="E72" s="230"/>
      <c r="F72" s="230"/>
      <c r="G72" s="230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</row>
    <row r="73" spans="1:40" s="232" customFormat="1" ht="12.75">
      <c r="A73" s="772"/>
      <c r="B73" s="772"/>
      <c r="C73" s="772"/>
      <c r="D73" s="229"/>
      <c r="E73" s="230"/>
      <c r="F73" s="230"/>
      <c r="G73" s="230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</row>
    <row r="74" spans="1:40" s="232" customFormat="1" ht="28.5" customHeight="1">
      <c r="A74" s="772"/>
      <c r="B74" s="772"/>
      <c r="C74" s="772"/>
      <c r="D74" s="229"/>
      <c r="E74" s="230"/>
      <c r="F74" s="230"/>
      <c r="G74" s="230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</row>
    <row r="75" spans="2:40" ht="12.75">
      <c r="B75" s="177"/>
      <c r="C75" s="177"/>
      <c r="D75" s="177"/>
      <c r="E75" s="178"/>
      <c r="F75" s="178"/>
      <c r="G75" s="178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</row>
    <row r="76" spans="2:40" ht="12.75">
      <c r="B76" s="177"/>
      <c r="C76" s="177"/>
      <c r="D76" s="177"/>
      <c r="E76" s="178"/>
      <c r="F76" s="178"/>
      <c r="G76" s="178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</row>
    <row r="77" spans="2:40" ht="12.75">
      <c r="B77" s="177"/>
      <c r="C77" s="177"/>
      <c r="D77" s="177"/>
      <c r="E77" s="178"/>
      <c r="F77" s="178"/>
      <c r="G77" s="178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</row>
    <row r="78" spans="2:40" ht="12.75">
      <c r="B78" s="177"/>
      <c r="C78" s="234"/>
      <c r="D78" s="234"/>
      <c r="E78" s="235"/>
      <c r="F78" s="178"/>
      <c r="G78" s="178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</row>
    <row r="79" spans="2:40" ht="12.75">
      <c r="B79" s="177"/>
      <c r="C79" s="234"/>
      <c r="D79" s="234"/>
      <c r="E79" s="235"/>
      <c r="F79" s="178"/>
      <c r="G79" s="178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</row>
    <row r="80" spans="2:40" ht="12.75">
      <c r="B80" s="177"/>
      <c r="C80" s="234"/>
      <c r="D80" s="234"/>
      <c r="E80" s="235"/>
      <c r="F80" s="178"/>
      <c r="G80" s="178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</row>
    <row r="81" spans="2:40" ht="12.75">
      <c r="B81" s="177"/>
      <c r="C81" s="234"/>
      <c r="D81" s="234"/>
      <c r="E81" s="235"/>
      <c r="F81" s="178"/>
      <c r="G81" s="178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</row>
    <row r="82" spans="2:40" ht="12.75">
      <c r="B82" s="177"/>
      <c r="C82" s="236"/>
      <c r="D82" s="236"/>
      <c r="E82" s="235"/>
      <c r="F82" s="178"/>
      <c r="G82" s="178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</row>
    <row r="83" spans="2:40" ht="12.75">
      <c r="B83" s="177"/>
      <c r="C83" s="237"/>
      <c r="D83" s="237"/>
      <c r="E83" s="238"/>
      <c r="F83" s="178"/>
      <c r="G83" s="178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</row>
    <row r="84" spans="2:40" ht="12.75">
      <c r="B84" s="177"/>
      <c r="C84" s="237"/>
      <c r="D84" s="237"/>
      <c r="E84" s="238"/>
      <c r="F84" s="178"/>
      <c r="G84" s="178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</row>
    <row r="85" spans="2:40" ht="12.75">
      <c r="B85" s="177"/>
      <c r="C85" s="237"/>
      <c r="D85" s="237"/>
      <c r="E85" s="238"/>
      <c r="F85" s="178"/>
      <c r="G85" s="178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</row>
    <row r="86" spans="2:40" ht="12.75">
      <c r="B86" s="177"/>
      <c r="C86" s="177"/>
      <c r="D86" s="177"/>
      <c r="E86" s="178"/>
      <c r="F86" s="178"/>
      <c r="G86" s="178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</row>
    <row r="87" spans="2:40" ht="12.75">
      <c r="B87" s="177"/>
      <c r="C87" s="177"/>
      <c r="D87" s="177"/>
      <c r="E87" s="178"/>
      <c r="F87" s="178"/>
      <c r="G87" s="178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</row>
    <row r="88" spans="2:40" ht="12.75">
      <c r="B88" s="177"/>
      <c r="C88" s="177"/>
      <c r="D88" s="177"/>
      <c r="E88" s="178"/>
      <c r="F88" s="178"/>
      <c r="G88" s="178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</row>
    <row r="89" spans="2:9" ht="12.75">
      <c r="B89" s="177"/>
      <c r="C89" s="177"/>
      <c r="D89" s="177"/>
      <c r="E89" s="178"/>
      <c r="F89" s="178"/>
      <c r="G89" s="178"/>
      <c r="H89" s="177"/>
      <c r="I89" s="177"/>
    </row>
    <row r="90" spans="2:9" ht="12.75">
      <c r="B90" s="177"/>
      <c r="C90" s="177"/>
      <c r="D90" s="177"/>
      <c r="E90" s="178"/>
      <c r="F90" s="178"/>
      <c r="G90" s="178"/>
      <c r="H90" s="177"/>
      <c r="I90" s="177"/>
    </row>
    <row r="91" spans="2:9" ht="12.75">
      <c r="B91" s="177"/>
      <c r="C91" s="177"/>
      <c r="D91" s="177"/>
      <c r="E91" s="178"/>
      <c r="F91" s="178"/>
      <c r="G91" s="178"/>
      <c r="H91" s="177"/>
      <c r="I91" s="177"/>
    </row>
    <row r="92" spans="2:9" ht="12.75">
      <c r="B92" s="177"/>
      <c r="C92" s="177"/>
      <c r="D92" s="177"/>
      <c r="E92" s="178"/>
      <c r="F92" s="178"/>
      <c r="G92" s="178"/>
      <c r="H92" s="177"/>
      <c r="I92" s="177"/>
    </row>
    <row r="93" spans="2:9" ht="12.75">
      <c r="B93" s="177"/>
      <c r="C93" s="177"/>
      <c r="D93" s="177"/>
      <c r="E93" s="178"/>
      <c r="F93" s="178"/>
      <c r="G93" s="178"/>
      <c r="H93" s="177"/>
      <c r="I93" s="177"/>
    </row>
    <row r="94" spans="2:9" ht="12.75">
      <c r="B94" s="177"/>
      <c r="C94" s="177"/>
      <c r="D94" s="177"/>
      <c r="E94" s="178"/>
      <c r="F94" s="178"/>
      <c r="G94" s="178"/>
      <c r="H94" s="177"/>
      <c r="I94" s="177"/>
    </row>
    <row r="95" spans="2:9" ht="12.75">
      <c r="B95" s="177"/>
      <c r="C95" s="177"/>
      <c r="D95" s="177"/>
      <c r="E95" s="178"/>
      <c r="F95" s="178"/>
      <c r="G95" s="178"/>
      <c r="H95" s="177"/>
      <c r="I95" s="177"/>
    </row>
    <row r="96" spans="2:9" ht="12.75">
      <c r="B96" s="177"/>
      <c r="C96" s="177"/>
      <c r="D96" s="177"/>
      <c r="E96" s="178"/>
      <c r="F96" s="178"/>
      <c r="G96" s="178"/>
      <c r="H96" s="177"/>
      <c r="I96" s="177"/>
    </row>
    <row r="97" spans="2:9" ht="12.75">
      <c r="B97" s="177"/>
      <c r="C97" s="177"/>
      <c r="D97" s="177"/>
      <c r="E97" s="178"/>
      <c r="F97" s="178"/>
      <c r="G97" s="178"/>
      <c r="H97" s="177"/>
      <c r="I97" s="177"/>
    </row>
    <row r="98" spans="2:9" ht="12.75">
      <c r="B98" s="177"/>
      <c r="C98" s="177"/>
      <c r="D98" s="177"/>
      <c r="E98" s="178"/>
      <c r="F98" s="178"/>
      <c r="G98" s="178"/>
      <c r="H98" s="177"/>
      <c r="I98" s="177"/>
    </row>
    <row r="99" spans="2:9" ht="12.75">
      <c r="B99" s="177"/>
      <c r="C99" s="177"/>
      <c r="D99" s="177"/>
      <c r="E99" s="178"/>
      <c r="F99" s="178"/>
      <c r="G99" s="178"/>
      <c r="H99" s="177"/>
      <c r="I99" s="177"/>
    </row>
    <row r="100" spans="2:9" ht="12.75">
      <c r="B100" s="177"/>
      <c r="C100" s="177"/>
      <c r="D100" s="177"/>
      <c r="E100" s="178"/>
      <c r="F100" s="178"/>
      <c r="G100" s="178"/>
      <c r="H100" s="177"/>
      <c r="I100" s="177"/>
    </row>
    <row r="101" spans="2:9" ht="12.75">
      <c r="B101" s="177"/>
      <c r="C101" s="177"/>
      <c r="D101" s="177"/>
      <c r="E101" s="178"/>
      <c r="F101" s="178"/>
      <c r="G101" s="178"/>
      <c r="H101" s="177"/>
      <c r="I101" s="177"/>
    </row>
    <row r="102" spans="2:9" ht="12.75">
      <c r="B102" s="177"/>
      <c r="C102" s="177"/>
      <c r="D102" s="177"/>
      <c r="E102" s="178"/>
      <c r="F102" s="178"/>
      <c r="G102" s="178"/>
      <c r="H102" s="177"/>
      <c r="I102" s="177"/>
    </row>
    <row r="103" spans="2:9" ht="12.75">
      <c r="B103" s="177"/>
      <c r="C103" s="177"/>
      <c r="D103" s="177"/>
      <c r="E103" s="178"/>
      <c r="F103" s="178"/>
      <c r="G103" s="178"/>
      <c r="H103" s="177"/>
      <c r="I103" s="177"/>
    </row>
    <row r="104" spans="2:9" ht="12.75">
      <c r="B104" s="177"/>
      <c r="C104" s="177"/>
      <c r="D104" s="177"/>
      <c r="E104" s="178"/>
      <c r="F104" s="178"/>
      <c r="G104" s="178"/>
      <c r="H104" s="177"/>
      <c r="I104" s="177"/>
    </row>
    <row r="105" spans="2:9" ht="12.75">
      <c r="B105" s="177"/>
      <c r="C105" s="177"/>
      <c r="D105" s="177"/>
      <c r="E105" s="178"/>
      <c r="F105" s="178"/>
      <c r="G105" s="178"/>
      <c r="H105" s="177"/>
      <c r="I105" s="177"/>
    </row>
    <row r="106" spans="2:9" ht="12.75">
      <c r="B106" s="177"/>
      <c r="C106" s="177"/>
      <c r="D106" s="177"/>
      <c r="E106" s="178"/>
      <c r="F106" s="178"/>
      <c r="G106" s="178"/>
      <c r="H106" s="177"/>
      <c r="I106" s="177"/>
    </row>
    <row r="107" spans="2:9" ht="12.75">
      <c r="B107" s="177"/>
      <c r="C107" s="177"/>
      <c r="D107" s="177"/>
      <c r="E107" s="178"/>
      <c r="F107" s="178"/>
      <c r="G107" s="178"/>
      <c r="H107" s="177"/>
      <c r="I107" s="177"/>
    </row>
    <row r="108" spans="2:9" ht="12.75">
      <c r="B108" s="177"/>
      <c r="C108" s="177"/>
      <c r="D108" s="177"/>
      <c r="E108" s="178"/>
      <c r="F108" s="178"/>
      <c r="G108" s="178"/>
      <c r="H108" s="177"/>
      <c r="I108" s="177"/>
    </row>
    <row r="109" spans="2:9" ht="12.75">
      <c r="B109" s="177"/>
      <c r="C109" s="177"/>
      <c r="D109" s="177"/>
      <c r="E109" s="178"/>
      <c r="F109" s="178"/>
      <c r="G109" s="178"/>
      <c r="H109" s="177"/>
      <c r="I109" s="177"/>
    </row>
    <row r="110" spans="2:9" ht="12.75">
      <c r="B110" s="177"/>
      <c r="C110" s="177"/>
      <c r="D110" s="177"/>
      <c r="E110" s="178"/>
      <c r="F110" s="178"/>
      <c r="G110" s="178"/>
      <c r="H110" s="177"/>
      <c r="I110" s="177"/>
    </row>
    <row r="111" spans="2:9" ht="12.75">
      <c r="B111" s="177"/>
      <c r="C111" s="177"/>
      <c r="D111" s="177"/>
      <c r="E111" s="178"/>
      <c r="F111" s="178"/>
      <c r="G111" s="178"/>
      <c r="H111" s="177"/>
      <c r="I111" s="177"/>
    </row>
    <row r="112" spans="2:9" ht="12.75">
      <c r="B112" s="177"/>
      <c r="C112" s="177"/>
      <c r="D112" s="177"/>
      <c r="E112" s="178"/>
      <c r="F112" s="178"/>
      <c r="G112" s="178"/>
      <c r="H112" s="177"/>
      <c r="I112" s="177"/>
    </row>
    <row r="113" spans="2:9" ht="12.75">
      <c r="B113" s="177"/>
      <c r="C113" s="177"/>
      <c r="D113" s="177"/>
      <c r="E113" s="178"/>
      <c r="F113" s="178"/>
      <c r="G113" s="178"/>
      <c r="H113" s="177"/>
      <c r="I113" s="177"/>
    </row>
    <row r="114" spans="2:9" ht="12.75">
      <c r="B114" s="177"/>
      <c r="C114" s="177"/>
      <c r="D114" s="177"/>
      <c r="E114" s="178"/>
      <c r="F114" s="178"/>
      <c r="G114" s="178"/>
      <c r="H114" s="177"/>
      <c r="I114" s="177"/>
    </row>
    <row r="115" spans="2:9" ht="12.75">
      <c r="B115" s="177"/>
      <c r="C115" s="177"/>
      <c r="D115" s="177"/>
      <c r="E115" s="178"/>
      <c r="F115" s="178"/>
      <c r="G115" s="178"/>
      <c r="H115" s="177"/>
      <c r="I115" s="177"/>
    </row>
    <row r="116" spans="2:9" ht="12.75">
      <c r="B116" s="177"/>
      <c r="C116" s="177"/>
      <c r="D116" s="177"/>
      <c r="E116" s="178"/>
      <c r="F116" s="178"/>
      <c r="G116" s="178"/>
      <c r="H116" s="177"/>
      <c r="I116" s="177"/>
    </row>
    <row r="117" spans="2:9" ht="12.75">
      <c r="B117" s="177"/>
      <c r="C117" s="177"/>
      <c r="D117" s="177"/>
      <c r="E117" s="178"/>
      <c r="F117" s="178"/>
      <c r="G117" s="178"/>
      <c r="H117" s="177"/>
      <c r="I117" s="177"/>
    </row>
    <row r="118" spans="2:9" ht="12.75">
      <c r="B118" s="177"/>
      <c r="C118" s="177"/>
      <c r="D118" s="177"/>
      <c r="E118" s="178"/>
      <c r="F118" s="178"/>
      <c r="G118" s="178"/>
      <c r="H118" s="177"/>
      <c r="I118" s="177"/>
    </row>
    <row r="119" spans="2:9" ht="12.75">
      <c r="B119" s="177"/>
      <c r="C119" s="177"/>
      <c r="D119" s="177"/>
      <c r="E119" s="178"/>
      <c r="F119" s="178"/>
      <c r="G119" s="178"/>
      <c r="H119" s="177"/>
      <c r="I119" s="177"/>
    </row>
    <row r="120" spans="2:9" ht="12.75">
      <c r="B120" s="177"/>
      <c r="C120" s="177"/>
      <c r="D120" s="177"/>
      <c r="E120" s="178"/>
      <c r="F120" s="178"/>
      <c r="G120" s="178"/>
      <c r="H120" s="177"/>
      <c r="I120" s="177"/>
    </row>
    <row r="121" spans="2:9" ht="12.75">
      <c r="B121" s="177"/>
      <c r="C121" s="177"/>
      <c r="D121" s="177"/>
      <c r="E121" s="178"/>
      <c r="F121" s="178"/>
      <c r="G121" s="178"/>
      <c r="H121" s="177"/>
      <c r="I121" s="177"/>
    </row>
    <row r="122" spans="2:9" ht="12.75">
      <c r="B122" s="177"/>
      <c r="C122" s="177"/>
      <c r="D122" s="177"/>
      <c r="E122" s="178"/>
      <c r="F122" s="178"/>
      <c r="G122" s="178"/>
      <c r="H122" s="177"/>
      <c r="I122" s="177"/>
    </row>
    <row r="123" spans="2:9" ht="12.75">
      <c r="B123" s="177"/>
      <c r="C123" s="177"/>
      <c r="D123" s="177"/>
      <c r="E123" s="178"/>
      <c r="F123" s="178"/>
      <c r="G123" s="178"/>
      <c r="H123" s="177"/>
      <c r="I123" s="177"/>
    </row>
    <row r="124" spans="2:9" ht="12.75">
      <c r="B124" s="177"/>
      <c r="C124" s="177"/>
      <c r="D124" s="177"/>
      <c r="E124" s="178"/>
      <c r="F124" s="178"/>
      <c r="G124" s="178"/>
      <c r="H124" s="177"/>
      <c r="I124" s="177"/>
    </row>
    <row r="125" spans="2:9" ht="12.75">
      <c r="B125" s="177"/>
      <c r="C125" s="177"/>
      <c r="D125" s="177"/>
      <c r="E125" s="178"/>
      <c r="F125" s="178"/>
      <c r="G125" s="178"/>
      <c r="H125" s="177"/>
      <c r="I125" s="177"/>
    </row>
    <row r="126" spans="2:9" ht="12.75">
      <c r="B126" s="177"/>
      <c r="C126" s="177"/>
      <c r="D126" s="177"/>
      <c r="E126" s="178"/>
      <c r="F126" s="178"/>
      <c r="G126" s="178"/>
      <c r="H126" s="177"/>
      <c r="I126" s="177"/>
    </row>
    <row r="127" spans="2:9" ht="12.75">
      <c r="B127" s="177"/>
      <c r="C127" s="177"/>
      <c r="D127" s="177"/>
      <c r="E127" s="178"/>
      <c r="F127" s="178"/>
      <c r="G127" s="178"/>
      <c r="H127" s="177"/>
      <c r="I127" s="177"/>
    </row>
    <row r="128" spans="2:9" ht="12.75">
      <c r="B128" s="177"/>
      <c r="C128" s="177"/>
      <c r="D128" s="177"/>
      <c r="E128" s="178"/>
      <c r="F128" s="178"/>
      <c r="G128" s="178"/>
      <c r="H128" s="177"/>
      <c r="I128" s="177"/>
    </row>
    <row r="129" spans="2:9" ht="12.75">
      <c r="B129" s="177"/>
      <c r="C129" s="177"/>
      <c r="D129" s="177"/>
      <c r="E129" s="178"/>
      <c r="F129" s="178"/>
      <c r="G129" s="178"/>
      <c r="H129" s="177"/>
      <c r="I129" s="177"/>
    </row>
    <row r="130" spans="2:9" ht="12.75">
      <c r="B130" s="177"/>
      <c r="C130" s="177"/>
      <c r="D130" s="177"/>
      <c r="E130" s="178"/>
      <c r="F130" s="178"/>
      <c r="G130" s="178"/>
      <c r="H130" s="177"/>
      <c r="I130" s="177"/>
    </row>
    <row r="131" spans="2:9" ht="12.75">
      <c r="B131" s="177"/>
      <c r="C131" s="177"/>
      <c r="D131" s="177"/>
      <c r="E131" s="178"/>
      <c r="F131" s="178"/>
      <c r="G131" s="178"/>
      <c r="H131" s="177"/>
      <c r="I131" s="177"/>
    </row>
    <row r="132" spans="2:9" ht="12.75">
      <c r="B132" s="177"/>
      <c r="C132" s="177"/>
      <c r="D132" s="177"/>
      <c r="E132" s="178"/>
      <c r="F132" s="178"/>
      <c r="G132" s="178"/>
      <c r="H132" s="177"/>
      <c r="I132" s="177"/>
    </row>
    <row r="133" spans="2:9" ht="12.75">
      <c r="B133" s="177"/>
      <c r="C133" s="177"/>
      <c r="D133" s="177"/>
      <c r="E133" s="178"/>
      <c r="F133" s="178"/>
      <c r="G133" s="178"/>
      <c r="H133" s="177"/>
      <c r="I133" s="177"/>
    </row>
    <row r="134" spans="2:9" ht="12.75">
      <c r="B134" s="177"/>
      <c r="C134" s="177"/>
      <c r="D134" s="177"/>
      <c r="E134" s="178"/>
      <c r="F134" s="178"/>
      <c r="G134" s="178"/>
      <c r="H134" s="177"/>
      <c r="I134" s="177"/>
    </row>
    <row r="135" spans="2:9" ht="12.75">
      <c r="B135" s="177"/>
      <c r="C135" s="177"/>
      <c r="D135" s="177"/>
      <c r="E135" s="178"/>
      <c r="F135" s="178"/>
      <c r="G135" s="178"/>
      <c r="H135" s="177"/>
      <c r="I135" s="177"/>
    </row>
    <row r="136" spans="2:9" ht="12.75">
      <c r="B136" s="177"/>
      <c r="C136" s="177"/>
      <c r="D136" s="177"/>
      <c r="E136" s="178"/>
      <c r="F136" s="178"/>
      <c r="G136" s="178"/>
      <c r="H136" s="177"/>
      <c r="I136" s="177"/>
    </row>
    <row r="137" spans="2:9" ht="12.75">
      <c r="B137" s="177"/>
      <c r="C137" s="177"/>
      <c r="D137" s="177"/>
      <c r="E137" s="178"/>
      <c r="F137" s="178"/>
      <c r="G137" s="178"/>
      <c r="H137" s="177"/>
      <c r="I137" s="177"/>
    </row>
    <row r="138" spans="2:9" ht="12.75">
      <c r="B138" s="177"/>
      <c r="C138" s="177"/>
      <c r="D138" s="177"/>
      <c r="E138" s="178"/>
      <c r="F138" s="178"/>
      <c r="G138" s="178"/>
      <c r="H138" s="177"/>
      <c r="I138" s="177"/>
    </row>
    <row r="139" spans="2:9" ht="12.75">
      <c r="B139" s="177"/>
      <c r="C139" s="177"/>
      <c r="D139" s="177"/>
      <c r="E139" s="178"/>
      <c r="F139" s="178"/>
      <c r="G139" s="178"/>
      <c r="H139" s="177"/>
      <c r="I139" s="177"/>
    </row>
    <row r="140" spans="2:9" ht="12.75">
      <c r="B140" s="177"/>
      <c r="C140" s="177"/>
      <c r="D140" s="177"/>
      <c r="E140" s="178"/>
      <c r="F140" s="178"/>
      <c r="G140" s="178"/>
      <c r="H140" s="177"/>
      <c r="I140" s="177"/>
    </row>
    <row r="141" spans="2:9" ht="12.75">
      <c r="B141" s="177"/>
      <c r="C141" s="177"/>
      <c r="D141" s="177"/>
      <c r="E141" s="178"/>
      <c r="F141" s="178"/>
      <c r="G141" s="178"/>
      <c r="H141" s="177"/>
      <c r="I141" s="177"/>
    </row>
    <row r="142" spans="2:9" ht="12.75">
      <c r="B142" s="177"/>
      <c r="C142" s="177"/>
      <c r="D142" s="177"/>
      <c r="E142" s="178"/>
      <c r="F142" s="178"/>
      <c r="G142" s="178"/>
      <c r="H142" s="177"/>
      <c r="I142" s="177"/>
    </row>
    <row r="143" spans="2:9" ht="12.75">
      <c r="B143" s="177"/>
      <c r="C143" s="177"/>
      <c r="D143" s="177"/>
      <c r="E143" s="178"/>
      <c r="F143" s="178"/>
      <c r="G143" s="178"/>
      <c r="H143" s="177"/>
      <c r="I143" s="177"/>
    </row>
    <row r="144" spans="2:9" ht="12.75">
      <c r="B144" s="177"/>
      <c r="C144" s="177"/>
      <c r="D144" s="177"/>
      <c r="E144" s="178"/>
      <c r="F144" s="178"/>
      <c r="G144" s="178"/>
      <c r="H144" s="177"/>
      <c r="I144" s="177"/>
    </row>
    <row r="145" spans="2:9" ht="12.75">
      <c r="B145" s="177"/>
      <c r="C145" s="177"/>
      <c r="D145" s="177"/>
      <c r="E145" s="178"/>
      <c r="F145" s="178"/>
      <c r="G145" s="178"/>
      <c r="H145" s="177"/>
      <c r="I145" s="177"/>
    </row>
    <row r="146" spans="2:9" ht="12.75">
      <c r="B146" s="177"/>
      <c r="C146" s="177"/>
      <c r="D146" s="177"/>
      <c r="E146" s="178"/>
      <c r="F146" s="178"/>
      <c r="G146" s="178"/>
      <c r="H146" s="177"/>
      <c r="I146" s="177"/>
    </row>
    <row r="147" spans="2:9" ht="12.75">
      <c r="B147" s="177"/>
      <c r="C147" s="177"/>
      <c r="D147" s="177"/>
      <c r="E147" s="178"/>
      <c r="F147" s="178"/>
      <c r="G147" s="178"/>
      <c r="H147" s="177"/>
      <c r="I147" s="177"/>
    </row>
    <row r="148" spans="2:9" ht="12.75">
      <c r="B148" s="177"/>
      <c r="C148" s="177"/>
      <c r="D148" s="177"/>
      <c r="E148" s="178"/>
      <c r="F148" s="178"/>
      <c r="G148" s="178"/>
      <c r="H148" s="177"/>
      <c r="I148" s="177"/>
    </row>
    <row r="149" spans="2:9" ht="12.75">
      <c r="B149" s="177"/>
      <c r="C149" s="177"/>
      <c r="D149" s="177"/>
      <c r="E149" s="178"/>
      <c r="F149" s="178"/>
      <c r="G149" s="178"/>
      <c r="H149" s="177"/>
      <c r="I149" s="177"/>
    </row>
    <row r="150" spans="2:9" ht="12.75">
      <c r="B150" s="177"/>
      <c r="C150" s="177"/>
      <c r="D150" s="177"/>
      <c r="E150" s="178"/>
      <c r="F150" s="178"/>
      <c r="G150" s="178"/>
      <c r="H150" s="177"/>
      <c r="I150" s="177"/>
    </row>
    <row r="151" spans="2:9" ht="12.75">
      <c r="B151" s="177"/>
      <c r="C151" s="177"/>
      <c r="D151" s="177"/>
      <c r="E151" s="178"/>
      <c r="F151" s="178"/>
      <c r="G151" s="178"/>
      <c r="H151" s="177"/>
      <c r="I151" s="177"/>
    </row>
    <row r="152" spans="2:9" ht="12.75">
      <c r="B152" s="177"/>
      <c r="C152" s="177"/>
      <c r="D152" s="177"/>
      <c r="E152" s="178"/>
      <c r="F152" s="178"/>
      <c r="G152" s="178"/>
      <c r="H152" s="177"/>
      <c r="I152" s="177"/>
    </row>
    <row r="153" spans="2:9" ht="12.75">
      <c r="B153" s="177"/>
      <c r="C153" s="177"/>
      <c r="D153" s="177"/>
      <c r="E153" s="178"/>
      <c r="F153" s="178"/>
      <c r="G153" s="178"/>
      <c r="H153" s="177"/>
      <c r="I153" s="177"/>
    </row>
    <row r="154" spans="2:9" ht="12.75">
      <c r="B154" s="177"/>
      <c r="C154" s="177"/>
      <c r="D154" s="177"/>
      <c r="E154" s="178"/>
      <c r="F154" s="178"/>
      <c r="G154" s="178"/>
      <c r="H154" s="177"/>
      <c r="I154" s="177"/>
    </row>
    <row r="155" spans="2:9" ht="12.75">
      <c r="B155" s="177"/>
      <c r="C155" s="177"/>
      <c r="D155" s="177"/>
      <c r="E155" s="178"/>
      <c r="F155" s="178"/>
      <c r="G155" s="178"/>
      <c r="H155" s="177"/>
      <c r="I155" s="177"/>
    </row>
    <row r="156" spans="2:9" ht="12.75">
      <c r="B156" s="177"/>
      <c r="C156" s="177"/>
      <c r="D156" s="177"/>
      <c r="E156" s="178"/>
      <c r="F156" s="178"/>
      <c r="G156" s="178"/>
      <c r="H156" s="177"/>
      <c r="I156" s="177"/>
    </row>
    <row r="157" spans="2:9" ht="12.75">
      <c r="B157" s="177"/>
      <c r="C157" s="177"/>
      <c r="D157" s="177"/>
      <c r="E157" s="178"/>
      <c r="F157" s="178"/>
      <c r="G157" s="178"/>
      <c r="H157" s="177"/>
      <c r="I157" s="177"/>
    </row>
    <row r="158" spans="2:9" ht="12.75">
      <c r="B158" s="177"/>
      <c r="C158" s="177"/>
      <c r="D158" s="177"/>
      <c r="E158" s="178"/>
      <c r="F158" s="178"/>
      <c r="G158" s="178"/>
      <c r="H158" s="177"/>
      <c r="I158" s="177"/>
    </row>
    <row r="159" spans="2:9" ht="12.75">
      <c r="B159" s="177"/>
      <c r="C159" s="177"/>
      <c r="D159" s="177"/>
      <c r="E159" s="178"/>
      <c r="F159" s="178"/>
      <c r="G159" s="178"/>
      <c r="H159" s="177"/>
      <c r="I159" s="177"/>
    </row>
    <row r="160" spans="2:9" ht="12.75">
      <c r="B160" s="177"/>
      <c r="C160" s="177"/>
      <c r="D160" s="177"/>
      <c r="E160" s="178"/>
      <c r="F160" s="178"/>
      <c r="G160" s="178"/>
      <c r="H160" s="177"/>
      <c r="I160" s="177"/>
    </row>
    <row r="161" spans="2:9" ht="12.75">
      <c r="B161" s="177"/>
      <c r="C161" s="177"/>
      <c r="D161" s="177"/>
      <c r="E161" s="178"/>
      <c r="F161" s="178"/>
      <c r="G161" s="178"/>
      <c r="H161" s="177"/>
      <c r="I161" s="177"/>
    </row>
    <row r="162" spans="2:9" ht="12.75">
      <c r="B162" s="177"/>
      <c r="C162" s="177"/>
      <c r="D162" s="177"/>
      <c r="E162" s="178"/>
      <c r="F162" s="178"/>
      <c r="G162" s="178"/>
      <c r="H162" s="177"/>
      <c r="I162" s="177"/>
    </row>
    <row r="163" spans="2:9" ht="12.75">
      <c r="B163" s="177"/>
      <c r="C163" s="177"/>
      <c r="D163" s="177"/>
      <c r="E163" s="178"/>
      <c r="F163" s="178"/>
      <c r="G163" s="178"/>
      <c r="H163" s="177"/>
      <c r="I163" s="177"/>
    </row>
    <row r="164" spans="2:9" ht="12.75">
      <c r="B164" s="177"/>
      <c r="C164" s="177"/>
      <c r="D164" s="177"/>
      <c r="E164" s="178"/>
      <c r="F164" s="178"/>
      <c r="G164" s="178"/>
      <c r="H164" s="177"/>
      <c r="I164" s="177"/>
    </row>
    <row r="165" spans="2:9" ht="12.75">
      <c r="B165" s="177"/>
      <c r="C165" s="177"/>
      <c r="D165" s="177"/>
      <c r="E165" s="178"/>
      <c r="F165" s="178"/>
      <c r="G165" s="178"/>
      <c r="H165" s="177"/>
      <c r="I165" s="177"/>
    </row>
    <row r="166" spans="2:9" ht="12.75">
      <c r="B166" s="177"/>
      <c r="C166" s="177"/>
      <c r="D166" s="177"/>
      <c r="E166" s="178"/>
      <c r="F166" s="178"/>
      <c r="G166" s="178"/>
      <c r="H166" s="177"/>
      <c r="I166" s="177"/>
    </row>
    <row r="167" spans="2:9" ht="12.75">
      <c r="B167" s="177"/>
      <c r="C167" s="177"/>
      <c r="D167" s="177"/>
      <c r="E167" s="178"/>
      <c r="F167" s="178"/>
      <c r="G167" s="178"/>
      <c r="H167" s="177"/>
      <c r="I167" s="177"/>
    </row>
    <row r="168" spans="2:9" ht="12.75">
      <c r="B168" s="177"/>
      <c r="C168" s="177"/>
      <c r="D168" s="177"/>
      <c r="E168" s="178"/>
      <c r="F168" s="178"/>
      <c r="G168" s="178"/>
      <c r="H168" s="177"/>
      <c r="I168" s="177"/>
    </row>
    <row r="169" spans="2:9" ht="12.75">
      <c r="B169" s="177"/>
      <c r="C169" s="177"/>
      <c r="D169" s="177"/>
      <c r="E169" s="178"/>
      <c r="F169" s="178"/>
      <c r="G169" s="178"/>
      <c r="H169" s="177"/>
      <c r="I169" s="177"/>
    </row>
    <row r="170" spans="2:9" ht="12.75">
      <c r="B170" s="177"/>
      <c r="C170" s="177"/>
      <c r="D170" s="177"/>
      <c r="E170" s="178"/>
      <c r="F170" s="178"/>
      <c r="G170" s="178"/>
      <c r="H170" s="177"/>
      <c r="I170" s="177"/>
    </row>
    <row r="171" spans="2:9" ht="12.75">
      <c r="B171" s="177"/>
      <c r="C171" s="177"/>
      <c r="D171" s="177"/>
      <c r="E171" s="178"/>
      <c r="F171" s="178"/>
      <c r="G171" s="178"/>
      <c r="H171" s="177"/>
      <c r="I171" s="177"/>
    </row>
    <row r="172" spans="2:9" ht="12.75">
      <c r="B172" s="177"/>
      <c r="C172" s="177"/>
      <c r="D172" s="177"/>
      <c r="E172" s="178"/>
      <c r="F172" s="178"/>
      <c r="G172" s="178"/>
      <c r="H172" s="177"/>
      <c r="I172" s="177"/>
    </row>
    <row r="173" spans="2:9" ht="12.75">
      <c r="B173" s="177"/>
      <c r="C173" s="177"/>
      <c r="D173" s="177"/>
      <c r="E173" s="178"/>
      <c r="F173" s="178"/>
      <c r="G173" s="178"/>
      <c r="H173" s="177"/>
      <c r="I173" s="177"/>
    </row>
    <row r="174" spans="2:9" ht="12.75">
      <c r="B174" s="177"/>
      <c r="C174" s="177"/>
      <c r="D174" s="177"/>
      <c r="E174" s="178"/>
      <c r="F174" s="178"/>
      <c r="G174" s="178"/>
      <c r="H174" s="177"/>
      <c r="I174" s="177"/>
    </row>
    <row r="175" spans="2:9" ht="12.75">
      <c r="B175" s="177"/>
      <c r="C175" s="177"/>
      <c r="D175" s="177"/>
      <c r="E175" s="178"/>
      <c r="F175" s="178"/>
      <c r="G175" s="178"/>
      <c r="H175" s="177"/>
      <c r="I175" s="177"/>
    </row>
    <row r="176" spans="2:9" ht="12.75">
      <c r="B176" s="177"/>
      <c r="C176" s="177"/>
      <c r="D176" s="177"/>
      <c r="E176" s="178"/>
      <c r="F176" s="178"/>
      <c r="G176" s="178"/>
      <c r="H176" s="177"/>
      <c r="I176" s="177"/>
    </row>
    <row r="177" spans="2:9" ht="12.75">
      <c r="B177" s="177"/>
      <c r="C177" s="177"/>
      <c r="D177" s="177"/>
      <c r="E177" s="178"/>
      <c r="F177" s="178"/>
      <c r="G177" s="178"/>
      <c r="H177" s="177"/>
      <c r="I177" s="177"/>
    </row>
    <row r="178" spans="2:9" ht="12.75">
      <c r="B178" s="177"/>
      <c r="C178" s="177"/>
      <c r="D178" s="177"/>
      <c r="E178" s="178"/>
      <c r="F178" s="178"/>
      <c r="G178" s="178"/>
      <c r="H178" s="177"/>
      <c r="I178" s="177"/>
    </row>
    <row r="179" spans="2:9" ht="12.75">
      <c r="B179" s="177"/>
      <c r="C179" s="177"/>
      <c r="D179" s="177"/>
      <c r="E179" s="178"/>
      <c r="F179" s="178"/>
      <c r="G179" s="178"/>
      <c r="H179" s="177"/>
      <c r="I179" s="177"/>
    </row>
    <row r="180" spans="2:9" ht="12.75">
      <c r="B180" s="177"/>
      <c r="C180" s="177"/>
      <c r="D180" s="177"/>
      <c r="E180" s="178"/>
      <c r="F180" s="178"/>
      <c r="G180" s="178"/>
      <c r="H180" s="177"/>
      <c r="I180" s="177"/>
    </row>
    <row r="181" spans="2:9" ht="12.75">
      <c r="B181" s="177"/>
      <c r="C181" s="177"/>
      <c r="D181" s="177"/>
      <c r="E181" s="178"/>
      <c r="F181" s="178"/>
      <c r="G181" s="178"/>
      <c r="H181" s="177"/>
      <c r="I181" s="177"/>
    </row>
    <row r="182" spans="2:9" ht="12.75">
      <c r="B182" s="177"/>
      <c r="C182" s="177"/>
      <c r="D182" s="177"/>
      <c r="E182" s="178"/>
      <c r="F182" s="178"/>
      <c r="G182" s="178"/>
      <c r="H182" s="177"/>
      <c r="I182" s="177"/>
    </row>
    <row r="183" spans="2:9" ht="12.75">
      <c r="B183" s="177"/>
      <c r="C183" s="177"/>
      <c r="D183" s="177"/>
      <c r="E183" s="178"/>
      <c r="F183" s="178"/>
      <c r="G183" s="178"/>
      <c r="H183" s="177"/>
      <c r="I183" s="177"/>
    </row>
    <row r="184" spans="2:9" ht="12.75">
      <c r="B184" s="177"/>
      <c r="C184" s="177"/>
      <c r="D184" s="177"/>
      <c r="E184" s="178"/>
      <c r="F184" s="178"/>
      <c r="G184" s="178"/>
      <c r="H184" s="177"/>
      <c r="I184" s="177"/>
    </row>
    <row r="185" spans="2:9" ht="12.75">
      <c r="B185" s="177"/>
      <c r="C185" s="177"/>
      <c r="D185" s="177"/>
      <c r="E185" s="178"/>
      <c r="F185" s="178"/>
      <c r="G185" s="178"/>
      <c r="H185" s="177"/>
      <c r="I185" s="177"/>
    </row>
    <row r="186" spans="2:9" ht="12.75">
      <c r="B186" s="177"/>
      <c r="C186" s="177"/>
      <c r="D186" s="177"/>
      <c r="E186" s="178"/>
      <c r="F186" s="178"/>
      <c r="G186" s="178"/>
      <c r="H186" s="177"/>
      <c r="I186" s="177"/>
    </row>
    <row r="187" spans="2:9" ht="12.75">
      <c r="B187" s="177"/>
      <c r="C187" s="177"/>
      <c r="D187" s="177"/>
      <c r="E187" s="178"/>
      <c r="F187" s="178"/>
      <c r="G187" s="178"/>
      <c r="H187" s="177"/>
      <c r="I187" s="177"/>
    </row>
    <row r="188" spans="2:9" ht="12.75">
      <c r="B188" s="177"/>
      <c r="C188" s="177"/>
      <c r="D188" s="177"/>
      <c r="E188" s="178"/>
      <c r="F188" s="178"/>
      <c r="G188" s="178"/>
      <c r="H188" s="177"/>
      <c r="I188" s="177"/>
    </row>
    <row r="189" spans="2:9" ht="12.75">
      <c r="B189" s="177"/>
      <c r="C189" s="177"/>
      <c r="D189" s="177"/>
      <c r="E189" s="178"/>
      <c r="F189" s="178"/>
      <c r="G189" s="178"/>
      <c r="H189" s="177"/>
      <c r="I189" s="177"/>
    </row>
    <row r="190" spans="2:9" ht="12.75">
      <c r="B190" s="177"/>
      <c r="C190" s="177"/>
      <c r="D190" s="177"/>
      <c r="E190" s="178"/>
      <c r="F190" s="178"/>
      <c r="G190" s="178"/>
      <c r="H190" s="177"/>
      <c r="I190" s="177"/>
    </row>
    <row r="191" spans="2:9" ht="12.75">
      <c r="B191" s="177"/>
      <c r="C191" s="177"/>
      <c r="D191" s="177"/>
      <c r="E191" s="178"/>
      <c r="F191" s="178"/>
      <c r="G191" s="178"/>
      <c r="H191" s="177"/>
      <c r="I191" s="177"/>
    </row>
    <row r="192" spans="2:9" ht="12.75">
      <c r="B192" s="177"/>
      <c r="C192" s="177"/>
      <c r="D192" s="177"/>
      <c r="E192" s="178"/>
      <c r="F192" s="178"/>
      <c r="G192" s="178"/>
      <c r="H192" s="177"/>
      <c r="I192" s="177"/>
    </row>
    <row r="193" spans="2:9" ht="12.75">
      <c r="B193" s="177"/>
      <c r="C193" s="177"/>
      <c r="D193" s="177"/>
      <c r="E193" s="178"/>
      <c r="F193" s="178"/>
      <c r="G193" s="178"/>
      <c r="H193" s="177"/>
      <c r="I193" s="177"/>
    </row>
    <row r="194" spans="2:9" ht="12.75">
      <c r="B194" s="177"/>
      <c r="C194" s="177"/>
      <c r="D194" s="177"/>
      <c r="E194" s="178"/>
      <c r="F194" s="178"/>
      <c r="G194" s="178"/>
      <c r="H194" s="177"/>
      <c r="I194" s="177"/>
    </row>
    <row r="195" spans="2:9" ht="12.75">
      <c r="B195" s="177"/>
      <c r="C195" s="177"/>
      <c r="D195" s="177"/>
      <c r="E195" s="178"/>
      <c r="F195" s="178"/>
      <c r="G195" s="178"/>
      <c r="H195" s="177"/>
      <c r="I195" s="177"/>
    </row>
    <row r="196" spans="2:9" ht="12.75">
      <c r="B196" s="177"/>
      <c r="C196" s="177"/>
      <c r="D196" s="177"/>
      <c r="E196" s="178"/>
      <c r="F196" s="178"/>
      <c r="G196" s="178"/>
      <c r="H196" s="177"/>
      <c r="I196" s="177"/>
    </row>
    <row r="197" spans="2:9" ht="12.75">
      <c r="B197" s="177"/>
      <c r="C197" s="177"/>
      <c r="D197" s="177"/>
      <c r="E197" s="178"/>
      <c r="F197" s="178"/>
      <c r="G197" s="178"/>
      <c r="H197" s="177"/>
      <c r="I197" s="177"/>
    </row>
    <row r="198" spans="2:9" ht="12.75">
      <c r="B198" s="177"/>
      <c r="C198" s="177"/>
      <c r="D198" s="177"/>
      <c r="E198" s="178"/>
      <c r="F198" s="178"/>
      <c r="G198" s="178"/>
      <c r="H198" s="177"/>
      <c r="I198" s="177"/>
    </row>
    <row r="199" spans="2:9" ht="12.75">
      <c r="B199" s="177"/>
      <c r="C199" s="177"/>
      <c r="D199" s="177"/>
      <c r="E199" s="178"/>
      <c r="F199" s="178"/>
      <c r="G199" s="178"/>
      <c r="H199" s="177"/>
      <c r="I199" s="177"/>
    </row>
    <row r="200" spans="2:9" ht="12.75">
      <c r="B200" s="177"/>
      <c r="C200" s="177"/>
      <c r="D200" s="177"/>
      <c r="E200" s="178"/>
      <c r="F200" s="178"/>
      <c r="G200" s="178"/>
      <c r="H200" s="177"/>
      <c r="I200" s="177"/>
    </row>
    <row r="201" spans="2:9" ht="12.75">
      <c r="B201" s="177"/>
      <c r="C201" s="177"/>
      <c r="D201" s="177"/>
      <c r="E201" s="178"/>
      <c r="F201" s="178"/>
      <c r="G201" s="178"/>
      <c r="H201" s="177"/>
      <c r="I201" s="177"/>
    </row>
    <row r="202" spans="2:9" ht="12.75">
      <c r="B202" s="177"/>
      <c r="C202" s="177"/>
      <c r="D202" s="177"/>
      <c r="E202" s="178"/>
      <c r="F202" s="178"/>
      <c r="G202" s="178"/>
      <c r="H202" s="177"/>
      <c r="I202" s="177"/>
    </row>
    <row r="203" spans="2:9" ht="12.75">
      <c r="B203" s="177"/>
      <c r="C203" s="177"/>
      <c r="D203" s="177"/>
      <c r="E203" s="178"/>
      <c r="F203" s="178"/>
      <c r="G203" s="178"/>
      <c r="H203" s="177"/>
      <c r="I203" s="177"/>
    </row>
    <row r="204" spans="2:9" ht="12.75">
      <c r="B204" s="177"/>
      <c r="C204" s="177"/>
      <c r="D204" s="177"/>
      <c r="E204" s="178"/>
      <c r="F204" s="178"/>
      <c r="G204" s="178"/>
      <c r="H204" s="177"/>
      <c r="I204" s="177"/>
    </row>
    <row r="205" spans="2:9" ht="12.75">
      <c r="B205" s="177"/>
      <c r="C205" s="177"/>
      <c r="D205" s="177"/>
      <c r="E205" s="178"/>
      <c r="F205" s="178"/>
      <c r="G205" s="178"/>
      <c r="H205" s="177"/>
      <c r="I205" s="177"/>
    </row>
    <row r="206" spans="2:9" ht="12.75">
      <c r="B206" s="177"/>
      <c r="C206" s="177"/>
      <c r="D206" s="177"/>
      <c r="E206" s="178"/>
      <c r="F206" s="178"/>
      <c r="G206" s="178"/>
      <c r="H206" s="177"/>
      <c r="I206" s="177"/>
    </row>
    <row r="207" spans="2:9" ht="12.75">
      <c r="B207" s="177"/>
      <c r="C207" s="177"/>
      <c r="D207" s="177"/>
      <c r="E207" s="178"/>
      <c r="F207" s="178"/>
      <c r="G207" s="178"/>
      <c r="H207" s="177"/>
      <c r="I207" s="177"/>
    </row>
    <row r="208" spans="2:9" ht="12.75">
      <c r="B208" s="177"/>
      <c r="C208" s="177"/>
      <c r="D208" s="177"/>
      <c r="E208" s="178"/>
      <c r="F208" s="178"/>
      <c r="G208" s="178"/>
      <c r="H208" s="177"/>
      <c r="I208" s="177"/>
    </row>
    <row r="209" spans="2:9" ht="12.75">
      <c r="B209" s="177"/>
      <c r="C209" s="177"/>
      <c r="D209" s="177"/>
      <c r="E209" s="178"/>
      <c r="F209" s="178"/>
      <c r="G209" s="178"/>
      <c r="H209" s="177"/>
      <c r="I209" s="177"/>
    </row>
    <row r="210" spans="2:9" ht="12.75">
      <c r="B210" s="177"/>
      <c r="C210" s="177"/>
      <c r="D210" s="177"/>
      <c r="E210" s="178"/>
      <c r="F210" s="178"/>
      <c r="G210" s="178"/>
      <c r="H210" s="177"/>
      <c r="I210" s="177"/>
    </row>
    <row r="211" spans="2:9" ht="12.75">
      <c r="B211" s="177"/>
      <c r="C211" s="177"/>
      <c r="D211" s="177"/>
      <c r="E211" s="178"/>
      <c r="F211" s="178"/>
      <c r="G211" s="178"/>
      <c r="H211" s="177"/>
      <c r="I211" s="177"/>
    </row>
    <row r="212" spans="2:9" ht="12.75">
      <c r="B212" s="177"/>
      <c r="C212" s="177"/>
      <c r="D212" s="177"/>
      <c r="E212" s="178"/>
      <c r="F212" s="178"/>
      <c r="G212" s="178"/>
      <c r="H212" s="177"/>
      <c r="I212" s="177"/>
    </row>
    <row r="213" spans="2:9" ht="12.75">
      <c r="B213" s="177"/>
      <c r="C213" s="177"/>
      <c r="D213" s="177"/>
      <c r="E213" s="178"/>
      <c r="F213" s="178"/>
      <c r="G213" s="178"/>
      <c r="H213" s="177"/>
      <c r="I213" s="177"/>
    </row>
    <row r="214" spans="2:9" ht="12.75">
      <c r="B214" s="177"/>
      <c r="C214" s="177"/>
      <c r="D214" s="177"/>
      <c r="E214" s="178"/>
      <c r="F214" s="178"/>
      <c r="G214" s="178"/>
      <c r="H214" s="177"/>
      <c r="I214" s="177"/>
    </row>
    <row r="215" spans="2:9" ht="12.75">
      <c r="B215" s="177"/>
      <c r="C215" s="177"/>
      <c r="D215" s="177"/>
      <c r="E215" s="178"/>
      <c r="F215" s="178"/>
      <c r="G215" s="178"/>
      <c r="H215" s="177"/>
      <c r="I215" s="177"/>
    </row>
    <row r="216" spans="2:9" ht="12.75">
      <c r="B216" s="177"/>
      <c r="C216" s="177"/>
      <c r="D216" s="177"/>
      <c r="E216" s="178"/>
      <c r="F216" s="178"/>
      <c r="G216" s="178"/>
      <c r="H216" s="177"/>
      <c r="I216" s="177"/>
    </row>
    <row r="217" spans="2:9" ht="12.75">
      <c r="B217" s="177"/>
      <c r="C217" s="177"/>
      <c r="D217" s="177"/>
      <c r="E217" s="178"/>
      <c r="F217" s="178"/>
      <c r="G217" s="178"/>
      <c r="H217" s="177"/>
      <c r="I217" s="177"/>
    </row>
    <row r="218" spans="2:9" ht="12.75">
      <c r="B218" s="177"/>
      <c r="C218" s="177"/>
      <c r="D218" s="177"/>
      <c r="E218" s="178"/>
      <c r="F218" s="178"/>
      <c r="G218" s="178"/>
      <c r="H218" s="177"/>
      <c r="I218" s="177"/>
    </row>
    <row r="219" spans="2:9" ht="12.75">
      <c r="B219" s="177"/>
      <c r="C219" s="177"/>
      <c r="D219" s="177"/>
      <c r="E219" s="178"/>
      <c r="F219" s="178"/>
      <c r="G219" s="178"/>
      <c r="H219" s="177"/>
      <c r="I219" s="177"/>
    </row>
    <row r="220" spans="2:9" ht="12.75">
      <c r="B220" s="177"/>
      <c r="C220" s="177"/>
      <c r="D220" s="177"/>
      <c r="E220" s="178"/>
      <c r="F220" s="178"/>
      <c r="G220" s="178"/>
      <c r="H220" s="177"/>
      <c r="I220" s="177"/>
    </row>
    <row r="221" spans="2:9" ht="12.75">
      <c r="B221" s="177"/>
      <c r="C221" s="177"/>
      <c r="D221" s="177"/>
      <c r="E221" s="178"/>
      <c r="F221" s="178"/>
      <c r="G221" s="178"/>
      <c r="H221" s="177"/>
      <c r="I221" s="177"/>
    </row>
    <row r="222" spans="2:9" ht="12.75">
      <c r="B222" s="177"/>
      <c r="C222" s="177"/>
      <c r="D222" s="177"/>
      <c r="E222" s="178"/>
      <c r="F222" s="178"/>
      <c r="G222" s="178"/>
      <c r="H222" s="177"/>
      <c r="I222" s="177"/>
    </row>
    <row r="223" spans="2:9" ht="12.75">
      <c r="B223" s="177"/>
      <c r="C223" s="177"/>
      <c r="D223" s="177"/>
      <c r="E223" s="178"/>
      <c r="F223" s="178"/>
      <c r="G223" s="178"/>
      <c r="H223" s="177"/>
      <c r="I223" s="177"/>
    </row>
    <row r="224" spans="2:9" ht="12.75">
      <c r="B224" s="177"/>
      <c r="C224" s="177"/>
      <c r="D224" s="177"/>
      <c r="E224" s="178"/>
      <c r="F224" s="178"/>
      <c r="G224" s="178"/>
      <c r="H224" s="177"/>
      <c r="I224" s="177"/>
    </row>
    <row r="225" spans="2:9" ht="12.75">
      <c r="B225" s="177"/>
      <c r="C225" s="177"/>
      <c r="D225" s="177"/>
      <c r="E225" s="178"/>
      <c r="F225" s="178"/>
      <c r="G225" s="178"/>
      <c r="H225" s="177"/>
      <c r="I225" s="177"/>
    </row>
    <row r="226" spans="2:9" ht="12.75">
      <c r="B226" s="177"/>
      <c r="C226" s="177"/>
      <c r="D226" s="177"/>
      <c r="E226" s="178"/>
      <c r="F226" s="178"/>
      <c r="G226" s="178"/>
      <c r="H226" s="177"/>
      <c r="I226" s="177"/>
    </row>
    <row r="227" spans="2:9" ht="12.75">
      <c r="B227" s="177"/>
      <c r="C227" s="177"/>
      <c r="D227" s="177"/>
      <c r="E227" s="178"/>
      <c r="F227" s="178"/>
      <c r="G227" s="178"/>
      <c r="H227" s="177"/>
      <c r="I227" s="177"/>
    </row>
    <row r="228" spans="2:9" ht="12.75">
      <c r="B228" s="177"/>
      <c r="C228" s="177"/>
      <c r="D228" s="177"/>
      <c r="E228" s="178"/>
      <c r="F228" s="178"/>
      <c r="G228" s="178"/>
      <c r="H228" s="177"/>
      <c r="I228" s="177"/>
    </row>
    <row r="229" spans="2:9" ht="12.75">
      <c r="B229" s="177"/>
      <c r="C229" s="177"/>
      <c r="D229" s="177"/>
      <c r="E229" s="178"/>
      <c r="F229" s="178"/>
      <c r="G229" s="178"/>
      <c r="H229" s="177"/>
      <c r="I229" s="177"/>
    </row>
    <row r="230" spans="2:9" ht="12.75">
      <c r="B230" s="177"/>
      <c r="C230" s="177"/>
      <c r="D230" s="177"/>
      <c r="E230" s="178"/>
      <c r="F230" s="178"/>
      <c r="G230" s="178"/>
      <c r="H230" s="177"/>
      <c r="I230" s="177"/>
    </row>
    <row r="231" spans="2:9" ht="12.75">
      <c r="B231" s="177"/>
      <c r="C231" s="177"/>
      <c r="D231" s="177"/>
      <c r="E231" s="178"/>
      <c r="F231" s="178"/>
      <c r="G231" s="178"/>
      <c r="H231" s="177"/>
      <c r="I231" s="177"/>
    </row>
    <row r="232" spans="2:9" ht="12.75">
      <c r="B232" s="177"/>
      <c r="C232" s="177"/>
      <c r="D232" s="177"/>
      <c r="E232" s="178"/>
      <c r="F232" s="178"/>
      <c r="G232" s="178"/>
      <c r="H232" s="177"/>
      <c r="I232" s="177"/>
    </row>
    <row r="233" spans="2:9" ht="12.75">
      <c r="B233" s="177"/>
      <c r="C233" s="177"/>
      <c r="D233" s="177"/>
      <c r="E233" s="178"/>
      <c r="F233" s="178"/>
      <c r="G233" s="178"/>
      <c r="H233" s="177"/>
      <c r="I233" s="177"/>
    </row>
    <row r="234" spans="2:9" ht="12.75">
      <c r="B234" s="177"/>
      <c r="C234" s="177"/>
      <c r="D234" s="177"/>
      <c r="E234" s="178"/>
      <c r="F234" s="178"/>
      <c r="G234" s="178"/>
      <c r="H234" s="177"/>
      <c r="I234" s="177"/>
    </row>
    <row r="235" spans="2:9" ht="12.75">
      <c r="B235" s="177"/>
      <c r="C235" s="177"/>
      <c r="D235" s="177"/>
      <c r="E235" s="178"/>
      <c r="F235" s="178"/>
      <c r="G235" s="178"/>
      <c r="H235" s="177"/>
      <c r="I235" s="177"/>
    </row>
    <row r="236" spans="2:9" ht="12.75">
      <c r="B236" s="177"/>
      <c r="C236" s="177"/>
      <c r="D236" s="177"/>
      <c r="E236" s="178"/>
      <c r="F236" s="178"/>
      <c r="G236" s="178"/>
      <c r="H236" s="177"/>
      <c r="I236" s="177"/>
    </row>
    <row r="237" spans="2:9" ht="12.75">
      <c r="B237" s="177"/>
      <c r="C237" s="177"/>
      <c r="D237" s="177"/>
      <c r="E237" s="178"/>
      <c r="F237" s="178"/>
      <c r="G237" s="178"/>
      <c r="H237" s="177"/>
      <c r="I237" s="177"/>
    </row>
    <row r="238" spans="2:9" ht="12.75">
      <c r="B238" s="177"/>
      <c r="C238" s="177"/>
      <c r="D238" s="177"/>
      <c r="E238" s="178"/>
      <c r="F238" s="178"/>
      <c r="G238" s="178"/>
      <c r="H238" s="177"/>
      <c r="I238" s="177"/>
    </row>
    <row r="239" spans="2:9" ht="12.75">
      <c r="B239" s="177"/>
      <c r="C239" s="177"/>
      <c r="D239" s="177"/>
      <c r="E239" s="178"/>
      <c r="F239" s="178"/>
      <c r="G239" s="178"/>
      <c r="H239" s="177"/>
      <c r="I239" s="177"/>
    </row>
    <row r="240" spans="2:9" ht="12.75">
      <c r="B240" s="177"/>
      <c r="C240" s="177"/>
      <c r="D240" s="177"/>
      <c r="E240" s="178"/>
      <c r="F240" s="178"/>
      <c r="G240" s="178"/>
      <c r="H240" s="177"/>
      <c r="I240" s="177"/>
    </row>
    <row r="241" spans="2:9" ht="12.75">
      <c r="B241" s="177"/>
      <c r="C241" s="177"/>
      <c r="D241" s="177"/>
      <c r="E241" s="178"/>
      <c r="F241" s="178"/>
      <c r="G241" s="178"/>
      <c r="H241" s="177"/>
      <c r="I241" s="177"/>
    </row>
    <row r="242" spans="2:9" ht="12.75">
      <c r="B242" s="177"/>
      <c r="C242" s="177"/>
      <c r="D242" s="177"/>
      <c r="E242" s="178"/>
      <c r="F242" s="178"/>
      <c r="G242" s="178"/>
      <c r="H242" s="177"/>
      <c r="I242" s="177"/>
    </row>
    <row r="243" spans="2:9" ht="12.75">
      <c r="B243" s="177"/>
      <c r="C243" s="177"/>
      <c r="D243" s="177"/>
      <c r="E243" s="178"/>
      <c r="F243" s="178"/>
      <c r="G243" s="178"/>
      <c r="H243" s="177"/>
      <c r="I243" s="177"/>
    </row>
    <row r="244" spans="2:9" ht="12.75">
      <c r="B244" s="177"/>
      <c r="C244" s="177"/>
      <c r="D244" s="177"/>
      <c r="E244" s="178"/>
      <c r="F244" s="178"/>
      <c r="G244" s="178"/>
      <c r="H244" s="177"/>
      <c r="I244" s="177"/>
    </row>
    <row r="245" spans="2:9" ht="12.75">
      <c r="B245" s="177"/>
      <c r="C245" s="177"/>
      <c r="D245" s="177"/>
      <c r="E245" s="178"/>
      <c r="F245" s="178"/>
      <c r="G245" s="178"/>
      <c r="H245" s="177"/>
      <c r="I245" s="177"/>
    </row>
    <row r="246" spans="2:9" ht="12.75">
      <c r="B246" s="177"/>
      <c r="C246" s="177"/>
      <c r="D246" s="177"/>
      <c r="E246" s="178"/>
      <c r="F246" s="178"/>
      <c r="G246" s="178"/>
      <c r="H246" s="177"/>
      <c r="I246" s="177"/>
    </row>
    <row r="247" spans="2:9" ht="12.75">
      <c r="B247" s="177"/>
      <c r="C247" s="177"/>
      <c r="D247" s="177"/>
      <c r="E247" s="178"/>
      <c r="F247" s="178"/>
      <c r="G247" s="178"/>
      <c r="H247" s="177"/>
      <c r="I247" s="177"/>
    </row>
    <row r="248" spans="2:9" ht="12.75">
      <c r="B248" s="177"/>
      <c r="C248" s="177"/>
      <c r="D248" s="177"/>
      <c r="E248" s="178"/>
      <c r="F248" s="178"/>
      <c r="G248" s="178"/>
      <c r="H248" s="177"/>
      <c r="I248" s="177"/>
    </row>
    <row r="249" spans="2:9" ht="12.75">
      <c r="B249" s="177"/>
      <c r="C249" s="177"/>
      <c r="D249" s="177"/>
      <c r="E249" s="178"/>
      <c r="F249" s="178"/>
      <c r="G249" s="178"/>
      <c r="H249" s="177"/>
      <c r="I249" s="177"/>
    </row>
    <row r="250" spans="2:9" ht="12.75">
      <c r="B250" s="177"/>
      <c r="C250" s="177"/>
      <c r="D250" s="177"/>
      <c r="E250" s="178"/>
      <c r="F250" s="178"/>
      <c r="G250" s="178"/>
      <c r="H250" s="177"/>
      <c r="I250" s="177"/>
    </row>
    <row r="251" spans="2:9" ht="12.75">
      <c r="B251" s="177"/>
      <c r="C251" s="177"/>
      <c r="D251" s="177"/>
      <c r="E251" s="178"/>
      <c r="F251" s="178"/>
      <c r="G251" s="178"/>
      <c r="H251" s="177"/>
      <c r="I251" s="177"/>
    </row>
    <row r="252" spans="2:9" ht="12.75">
      <c r="B252" s="177"/>
      <c r="C252" s="177"/>
      <c r="D252" s="177"/>
      <c r="E252" s="178"/>
      <c r="F252" s="178"/>
      <c r="G252" s="178"/>
      <c r="H252" s="177"/>
      <c r="I252" s="177"/>
    </row>
    <row r="253" spans="2:9" ht="12.75">
      <c r="B253" s="177"/>
      <c r="C253" s="177"/>
      <c r="D253" s="177"/>
      <c r="E253" s="178"/>
      <c r="F253" s="178"/>
      <c r="G253" s="178"/>
      <c r="H253" s="177"/>
      <c r="I253" s="177"/>
    </row>
    <row r="254" spans="2:9" ht="12.75">
      <c r="B254" s="177"/>
      <c r="C254" s="177"/>
      <c r="D254" s="177"/>
      <c r="E254" s="178"/>
      <c r="F254" s="178"/>
      <c r="G254" s="178"/>
      <c r="H254" s="177"/>
      <c r="I254" s="177"/>
    </row>
    <row r="255" spans="2:9" ht="12.75">
      <c r="B255" s="177"/>
      <c r="C255" s="177"/>
      <c r="D255" s="177"/>
      <c r="E255" s="178"/>
      <c r="F255" s="178"/>
      <c r="G255" s="178"/>
      <c r="H255" s="177"/>
      <c r="I255" s="177"/>
    </row>
    <row r="256" spans="2:9" ht="12.75">
      <c r="B256" s="177"/>
      <c r="C256" s="177"/>
      <c r="D256" s="177"/>
      <c r="E256" s="178"/>
      <c r="F256" s="178"/>
      <c r="G256" s="178"/>
      <c r="H256" s="177"/>
      <c r="I256" s="177"/>
    </row>
    <row r="257" spans="2:9" ht="12.75">
      <c r="B257" s="177"/>
      <c r="C257" s="177"/>
      <c r="D257" s="177"/>
      <c r="E257" s="178"/>
      <c r="F257" s="178"/>
      <c r="G257" s="178"/>
      <c r="H257" s="177"/>
      <c r="I257" s="177"/>
    </row>
    <row r="258" spans="2:9" ht="12.75">
      <c r="B258" s="177"/>
      <c r="C258" s="177"/>
      <c r="D258" s="177"/>
      <c r="E258" s="178"/>
      <c r="F258" s="178"/>
      <c r="G258" s="178"/>
      <c r="H258" s="177"/>
      <c r="I258" s="177"/>
    </row>
    <row r="259" spans="2:9" ht="12.75">
      <c r="B259" s="177"/>
      <c r="C259" s="177"/>
      <c r="D259" s="177"/>
      <c r="E259" s="178"/>
      <c r="F259" s="178"/>
      <c r="G259" s="178"/>
      <c r="H259" s="177"/>
      <c r="I259" s="177"/>
    </row>
    <row r="260" spans="2:9" ht="12.75">
      <c r="B260" s="177"/>
      <c r="C260" s="177"/>
      <c r="D260" s="177"/>
      <c r="E260" s="178"/>
      <c r="F260" s="178"/>
      <c r="G260" s="178"/>
      <c r="H260" s="177"/>
      <c r="I260" s="177"/>
    </row>
    <row r="261" spans="2:9" ht="12.75">
      <c r="B261" s="177"/>
      <c r="C261" s="177"/>
      <c r="D261" s="177"/>
      <c r="E261" s="178"/>
      <c r="F261" s="178"/>
      <c r="G261" s="178"/>
      <c r="H261" s="177"/>
      <c r="I261" s="177"/>
    </row>
    <row r="262" spans="2:9" ht="12.75">
      <c r="B262" s="177"/>
      <c r="C262" s="177"/>
      <c r="D262" s="177"/>
      <c r="E262" s="178"/>
      <c r="F262" s="178"/>
      <c r="G262" s="178"/>
      <c r="H262" s="177"/>
      <c r="I262" s="177"/>
    </row>
    <row r="263" spans="2:9" ht="12.75">
      <c r="B263" s="177"/>
      <c r="C263" s="177"/>
      <c r="D263" s="177"/>
      <c r="E263" s="178"/>
      <c r="F263" s="178"/>
      <c r="G263" s="178"/>
      <c r="H263" s="177"/>
      <c r="I263" s="177"/>
    </row>
    <row r="264" spans="2:9" ht="12.75">
      <c r="B264" s="177"/>
      <c r="C264" s="177"/>
      <c r="D264" s="177"/>
      <c r="E264" s="178"/>
      <c r="F264" s="178"/>
      <c r="G264" s="178"/>
      <c r="H264" s="177"/>
      <c r="I264" s="177"/>
    </row>
    <row r="265" spans="2:9" ht="12.75">
      <c r="B265" s="177"/>
      <c r="C265" s="177"/>
      <c r="D265" s="177"/>
      <c r="E265" s="178"/>
      <c r="F265" s="178"/>
      <c r="G265" s="178"/>
      <c r="H265" s="177"/>
      <c r="I265" s="177"/>
    </row>
    <row r="266" spans="2:9" ht="12.75">
      <c r="B266" s="177"/>
      <c r="C266" s="177"/>
      <c r="D266" s="177"/>
      <c r="E266" s="178"/>
      <c r="F266" s="178"/>
      <c r="G266" s="178"/>
      <c r="H266" s="177"/>
      <c r="I266" s="177"/>
    </row>
    <row r="267" spans="2:9" ht="12.75">
      <c r="B267" s="177"/>
      <c r="C267" s="177"/>
      <c r="D267" s="177"/>
      <c r="E267" s="178"/>
      <c r="F267" s="178"/>
      <c r="G267" s="178"/>
      <c r="H267" s="177"/>
      <c r="I267" s="177"/>
    </row>
    <row r="268" spans="2:9" ht="12.75">
      <c r="B268" s="177"/>
      <c r="C268" s="177"/>
      <c r="D268" s="177"/>
      <c r="E268" s="178"/>
      <c r="F268" s="178"/>
      <c r="G268" s="178"/>
      <c r="H268" s="177"/>
      <c r="I268" s="177"/>
    </row>
    <row r="269" spans="2:9" ht="12.75">
      <c r="B269" s="177"/>
      <c r="C269" s="177"/>
      <c r="D269" s="177"/>
      <c r="E269" s="178"/>
      <c r="F269" s="178"/>
      <c r="G269" s="178"/>
      <c r="H269" s="177"/>
      <c r="I269" s="177"/>
    </row>
    <row r="270" spans="2:9" ht="12.75">
      <c r="B270" s="177"/>
      <c r="C270" s="177"/>
      <c r="D270" s="177"/>
      <c r="E270" s="178"/>
      <c r="F270" s="178"/>
      <c r="G270" s="178"/>
      <c r="H270" s="177"/>
      <c r="I270" s="177"/>
    </row>
    <row r="271" spans="2:9" ht="12.75">
      <c r="B271" s="177"/>
      <c r="C271" s="177"/>
      <c r="D271" s="177"/>
      <c r="E271" s="178"/>
      <c r="F271" s="178"/>
      <c r="G271" s="178"/>
      <c r="H271" s="177"/>
      <c r="I271" s="177"/>
    </row>
    <row r="272" spans="2:9" ht="12.75">
      <c r="B272" s="177"/>
      <c r="C272" s="177"/>
      <c r="D272" s="177"/>
      <c r="E272" s="178"/>
      <c r="F272" s="178"/>
      <c r="G272" s="178"/>
      <c r="H272" s="177"/>
      <c r="I272" s="177"/>
    </row>
    <row r="273" spans="2:9" ht="12.75">
      <c r="B273" s="177"/>
      <c r="C273" s="177"/>
      <c r="D273" s="177"/>
      <c r="E273" s="178"/>
      <c r="F273" s="178"/>
      <c r="G273" s="178"/>
      <c r="H273" s="177"/>
      <c r="I273" s="177"/>
    </row>
    <row r="274" spans="2:9" ht="12.75">
      <c r="B274" s="177"/>
      <c r="C274" s="177"/>
      <c r="D274" s="177"/>
      <c r="E274" s="178"/>
      <c r="F274" s="178"/>
      <c r="G274" s="178"/>
      <c r="H274" s="177"/>
      <c r="I274" s="177"/>
    </row>
    <row r="275" spans="2:9" ht="12.75">
      <c r="B275" s="177"/>
      <c r="C275" s="177"/>
      <c r="D275" s="177"/>
      <c r="E275" s="178"/>
      <c r="F275" s="178"/>
      <c r="G275" s="178"/>
      <c r="H275" s="177"/>
      <c r="I275" s="177"/>
    </row>
    <row r="276" spans="2:9" ht="12.75">
      <c r="B276" s="177"/>
      <c r="C276" s="177"/>
      <c r="D276" s="177"/>
      <c r="E276" s="178"/>
      <c r="F276" s="178"/>
      <c r="G276" s="178"/>
      <c r="H276" s="177"/>
      <c r="I276" s="177"/>
    </row>
    <row r="277" spans="2:9" ht="12.75">
      <c r="B277" s="177"/>
      <c r="C277" s="177"/>
      <c r="D277" s="177"/>
      <c r="E277" s="178"/>
      <c r="F277" s="178"/>
      <c r="G277" s="178"/>
      <c r="H277" s="177"/>
      <c r="I277" s="177"/>
    </row>
    <row r="278" spans="2:9" ht="12.75">
      <c r="B278" s="177"/>
      <c r="C278" s="177"/>
      <c r="D278" s="177"/>
      <c r="E278" s="178"/>
      <c r="F278" s="178"/>
      <c r="G278" s="178"/>
      <c r="H278" s="177"/>
      <c r="I278" s="177"/>
    </row>
    <row r="279" spans="2:9" ht="12.75">
      <c r="B279" s="177"/>
      <c r="C279" s="177"/>
      <c r="D279" s="177"/>
      <c r="E279" s="178"/>
      <c r="F279" s="178"/>
      <c r="G279" s="178"/>
      <c r="H279" s="177"/>
      <c r="I279" s="177"/>
    </row>
    <row r="280" spans="2:9" ht="12.75">
      <c r="B280" s="177"/>
      <c r="C280" s="177"/>
      <c r="D280" s="177"/>
      <c r="E280" s="178"/>
      <c r="F280" s="178"/>
      <c r="G280" s="178"/>
      <c r="H280" s="177"/>
      <c r="I280" s="177"/>
    </row>
    <row r="281" spans="2:9" ht="12.75">
      <c r="B281" s="177"/>
      <c r="C281" s="177"/>
      <c r="D281" s="177"/>
      <c r="E281" s="178"/>
      <c r="F281" s="178"/>
      <c r="G281" s="178"/>
      <c r="H281" s="177"/>
      <c r="I281" s="177"/>
    </row>
    <row r="282" spans="2:9" ht="12.75">
      <c r="B282" s="177"/>
      <c r="C282" s="177"/>
      <c r="D282" s="177"/>
      <c r="E282" s="178"/>
      <c r="F282" s="178"/>
      <c r="G282" s="178"/>
      <c r="H282" s="177"/>
      <c r="I282" s="177"/>
    </row>
    <row r="283" spans="2:9" ht="12.75">
      <c r="B283" s="177"/>
      <c r="C283" s="177"/>
      <c r="D283" s="177"/>
      <c r="E283" s="178"/>
      <c r="F283" s="178"/>
      <c r="G283" s="178"/>
      <c r="H283" s="177"/>
      <c r="I283" s="177"/>
    </row>
    <row r="284" spans="2:9" ht="12.75">
      <c r="B284" s="177"/>
      <c r="C284" s="177"/>
      <c r="D284" s="177"/>
      <c r="E284" s="178"/>
      <c r="F284" s="178"/>
      <c r="G284" s="178"/>
      <c r="H284" s="177"/>
      <c r="I284" s="177"/>
    </row>
    <row r="285" spans="2:9" ht="12.75">
      <c r="B285" s="177"/>
      <c r="C285" s="177"/>
      <c r="D285" s="177"/>
      <c r="E285" s="178"/>
      <c r="F285" s="178"/>
      <c r="G285" s="178"/>
      <c r="H285" s="177"/>
      <c r="I285" s="177"/>
    </row>
    <row r="286" spans="2:9" ht="12.75">
      <c r="B286" s="177"/>
      <c r="C286" s="177"/>
      <c r="D286" s="177"/>
      <c r="E286" s="178"/>
      <c r="F286" s="178"/>
      <c r="G286" s="178"/>
      <c r="H286" s="177"/>
      <c r="I286" s="177"/>
    </row>
    <row r="287" spans="2:9" ht="12.75">
      <c r="B287" s="177"/>
      <c r="C287" s="177"/>
      <c r="D287" s="177"/>
      <c r="E287" s="178"/>
      <c r="F287" s="178"/>
      <c r="G287" s="178"/>
      <c r="H287" s="177"/>
      <c r="I287" s="177"/>
    </row>
    <row r="288" spans="2:9" ht="12.75">
      <c r="B288" s="177"/>
      <c r="C288" s="177"/>
      <c r="D288" s="177"/>
      <c r="E288" s="178"/>
      <c r="F288" s="178"/>
      <c r="G288" s="178"/>
      <c r="H288" s="177"/>
      <c r="I288" s="177"/>
    </row>
    <row r="289" spans="2:9" ht="12.75">
      <c r="B289" s="177"/>
      <c r="C289" s="177"/>
      <c r="D289" s="177"/>
      <c r="E289" s="178"/>
      <c r="F289" s="178"/>
      <c r="G289" s="178"/>
      <c r="H289" s="177"/>
      <c r="I289" s="177"/>
    </row>
    <row r="290" spans="2:9" ht="12.75">
      <c r="B290" s="177"/>
      <c r="C290" s="177"/>
      <c r="D290" s="177"/>
      <c r="E290" s="178"/>
      <c r="F290" s="178"/>
      <c r="G290" s="178"/>
      <c r="H290" s="177"/>
      <c r="I290" s="177"/>
    </row>
    <row r="291" spans="2:9" ht="12.75">
      <c r="B291" s="177"/>
      <c r="C291" s="177"/>
      <c r="D291" s="177"/>
      <c r="E291" s="178"/>
      <c r="F291" s="178"/>
      <c r="G291" s="178"/>
      <c r="H291" s="177"/>
      <c r="I291" s="177"/>
    </row>
    <row r="292" spans="2:9" ht="12.75">
      <c r="B292" s="177"/>
      <c r="C292" s="177"/>
      <c r="D292" s="177"/>
      <c r="E292" s="178"/>
      <c r="F292" s="178"/>
      <c r="G292" s="178"/>
      <c r="H292" s="177"/>
      <c r="I292" s="177"/>
    </row>
    <row r="293" spans="2:9" ht="12.75">
      <c r="B293" s="177"/>
      <c r="C293" s="177"/>
      <c r="D293" s="177"/>
      <c r="E293" s="178"/>
      <c r="F293" s="178"/>
      <c r="G293" s="178"/>
      <c r="H293" s="177"/>
      <c r="I293" s="177"/>
    </row>
    <row r="294" spans="2:9" ht="12.75">
      <c r="B294" s="177"/>
      <c r="C294" s="177"/>
      <c r="D294" s="177"/>
      <c r="E294" s="178"/>
      <c r="F294" s="178"/>
      <c r="G294" s="178"/>
      <c r="H294" s="177"/>
      <c r="I294" s="177"/>
    </row>
    <row r="295" spans="2:9" ht="12.75">
      <c r="B295" s="177"/>
      <c r="C295" s="177"/>
      <c r="D295" s="177"/>
      <c r="E295" s="178"/>
      <c r="F295" s="178"/>
      <c r="G295" s="178"/>
      <c r="H295" s="177"/>
      <c r="I295" s="177"/>
    </row>
    <row r="296" spans="2:9" ht="12.75">
      <c r="B296" s="177"/>
      <c r="C296" s="177"/>
      <c r="D296" s="177"/>
      <c r="E296" s="178"/>
      <c r="F296" s="178"/>
      <c r="G296" s="178"/>
      <c r="H296" s="177"/>
      <c r="I296" s="177"/>
    </row>
    <row r="297" spans="2:9" ht="12.75">
      <c r="B297" s="177"/>
      <c r="C297" s="177"/>
      <c r="D297" s="177"/>
      <c r="E297" s="178"/>
      <c r="F297" s="178"/>
      <c r="G297" s="178"/>
      <c r="H297" s="177"/>
      <c r="I297" s="177"/>
    </row>
    <row r="298" spans="2:9" ht="12.75">
      <c r="B298" s="177"/>
      <c r="C298" s="177"/>
      <c r="D298" s="177"/>
      <c r="E298" s="178"/>
      <c r="F298" s="178"/>
      <c r="G298" s="178"/>
      <c r="H298" s="177"/>
      <c r="I298" s="177"/>
    </row>
    <row r="299" spans="2:9" ht="12.75">
      <c r="B299" s="177"/>
      <c r="C299" s="177"/>
      <c r="D299" s="177"/>
      <c r="E299" s="178"/>
      <c r="F299" s="178"/>
      <c r="G299" s="178"/>
      <c r="H299" s="177"/>
      <c r="I299" s="177"/>
    </row>
    <row r="300" spans="2:9" ht="12.75">
      <c r="B300" s="177"/>
      <c r="C300" s="177"/>
      <c r="D300" s="177"/>
      <c r="E300" s="178"/>
      <c r="F300" s="178"/>
      <c r="G300" s="178"/>
      <c r="H300" s="177"/>
      <c r="I300" s="177"/>
    </row>
    <row r="301" spans="2:9" ht="12.75">
      <c r="B301" s="177"/>
      <c r="C301" s="177"/>
      <c r="D301" s="177"/>
      <c r="E301" s="178"/>
      <c r="F301" s="178"/>
      <c r="G301" s="178"/>
      <c r="H301" s="177"/>
      <c r="I301" s="177"/>
    </row>
    <row r="302" spans="2:9" ht="12.75">
      <c r="B302" s="177"/>
      <c r="C302" s="177"/>
      <c r="D302" s="177"/>
      <c r="E302" s="178"/>
      <c r="F302" s="178"/>
      <c r="G302" s="178"/>
      <c r="H302" s="177"/>
      <c r="I302" s="177"/>
    </row>
    <row r="303" spans="2:9" ht="12.75">
      <c r="B303" s="177"/>
      <c r="C303" s="177"/>
      <c r="D303" s="177"/>
      <c r="E303" s="178"/>
      <c r="F303" s="178"/>
      <c r="G303" s="178"/>
      <c r="H303" s="177"/>
      <c r="I303" s="177"/>
    </row>
    <row r="304" spans="2:9" ht="12.75">
      <c r="B304" s="177"/>
      <c r="C304" s="177"/>
      <c r="D304" s="177"/>
      <c r="E304" s="178"/>
      <c r="F304" s="178"/>
      <c r="G304" s="178"/>
      <c r="H304" s="177"/>
      <c r="I304" s="177"/>
    </row>
    <row r="305" spans="2:9" ht="12.75">
      <c r="B305" s="177"/>
      <c r="C305" s="177"/>
      <c r="D305" s="177"/>
      <c r="E305" s="178"/>
      <c r="F305" s="178"/>
      <c r="G305" s="178"/>
      <c r="H305" s="177"/>
      <c r="I305" s="177"/>
    </row>
    <row r="306" spans="2:9" ht="12.75">
      <c r="B306" s="177"/>
      <c r="C306" s="177"/>
      <c r="D306" s="177"/>
      <c r="E306" s="178"/>
      <c r="F306" s="178"/>
      <c r="G306" s="178"/>
      <c r="H306" s="177"/>
      <c r="I306" s="177"/>
    </row>
    <row r="307" spans="2:9" ht="12.75">
      <c r="B307" s="177"/>
      <c r="C307" s="177"/>
      <c r="D307" s="177"/>
      <c r="E307" s="178"/>
      <c r="F307" s="178"/>
      <c r="G307" s="178"/>
      <c r="H307" s="177"/>
      <c r="I307" s="177"/>
    </row>
    <row r="308" spans="2:9" ht="12.75">
      <c r="B308" s="177"/>
      <c r="C308" s="177"/>
      <c r="D308" s="177"/>
      <c r="E308" s="178"/>
      <c r="F308" s="178"/>
      <c r="G308" s="178"/>
      <c r="H308" s="177"/>
      <c r="I308" s="177"/>
    </row>
    <row r="309" spans="2:9" ht="12.75">
      <c r="B309" s="177"/>
      <c r="C309" s="177"/>
      <c r="D309" s="177"/>
      <c r="E309" s="178"/>
      <c r="F309" s="178"/>
      <c r="G309" s="178"/>
      <c r="H309" s="177"/>
      <c r="I309" s="177"/>
    </row>
    <row r="310" spans="2:9" ht="12.75">
      <c r="B310" s="177"/>
      <c r="C310" s="177"/>
      <c r="D310" s="177"/>
      <c r="E310" s="178"/>
      <c r="F310" s="178"/>
      <c r="G310" s="178"/>
      <c r="H310" s="177"/>
      <c r="I310" s="177"/>
    </row>
    <row r="311" spans="2:9" ht="12.75">
      <c r="B311" s="177"/>
      <c r="C311" s="177"/>
      <c r="D311" s="177"/>
      <c r="E311" s="178"/>
      <c r="F311" s="178"/>
      <c r="G311" s="178"/>
      <c r="H311" s="177"/>
      <c r="I311" s="177"/>
    </row>
    <row r="312" spans="2:9" ht="12.75">
      <c r="B312" s="177"/>
      <c r="C312" s="177"/>
      <c r="D312" s="177"/>
      <c r="E312" s="178"/>
      <c r="F312" s="178"/>
      <c r="G312" s="178"/>
      <c r="H312" s="177"/>
      <c r="I312" s="177"/>
    </row>
    <row r="313" spans="2:9" ht="12.75">
      <c r="B313" s="177"/>
      <c r="C313" s="177"/>
      <c r="D313" s="177"/>
      <c r="E313" s="178"/>
      <c r="F313" s="178"/>
      <c r="G313" s="178"/>
      <c r="H313" s="177"/>
      <c r="I313" s="177"/>
    </row>
    <row r="314" spans="2:9" ht="12.75">
      <c r="B314" s="177"/>
      <c r="C314" s="177"/>
      <c r="D314" s="177"/>
      <c r="E314" s="178"/>
      <c r="F314" s="178"/>
      <c r="G314" s="178"/>
      <c r="H314" s="177"/>
      <c r="I314" s="177"/>
    </row>
    <row r="315" spans="2:9" ht="12.75">
      <c r="B315" s="177"/>
      <c r="C315" s="177"/>
      <c r="D315" s="177"/>
      <c r="E315" s="178"/>
      <c r="F315" s="178"/>
      <c r="G315" s="178"/>
      <c r="H315" s="177"/>
      <c r="I315" s="177"/>
    </row>
    <row r="316" spans="2:9" ht="12.75">
      <c r="B316" s="177"/>
      <c r="C316" s="177"/>
      <c r="D316" s="177"/>
      <c r="E316" s="178"/>
      <c r="F316" s="178"/>
      <c r="G316" s="178"/>
      <c r="H316" s="177"/>
      <c r="I316" s="177"/>
    </row>
    <row r="317" spans="2:9" ht="12.75">
      <c r="B317" s="177"/>
      <c r="C317" s="177"/>
      <c r="D317" s="177"/>
      <c r="E317" s="178"/>
      <c r="F317" s="178"/>
      <c r="G317" s="178"/>
      <c r="H317" s="177"/>
      <c r="I317" s="177"/>
    </row>
    <row r="318" spans="2:9" ht="12.75">
      <c r="B318" s="177"/>
      <c r="C318" s="177"/>
      <c r="D318" s="177"/>
      <c r="E318" s="178"/>
      <c r="F318" s="178"/>
      <c r="G318" s="178"/>
      <c r="H318" s="177"/>
      <c r="I318" s="177"/>
    </row>
    <row r="319" spans="2:9" ht="12.75">
      <c r="B319" s="177"/>
      <c r="C319" s="177"/>
      <c r="D319" s="177"/>
      <c r="E319" s="178"/>
      <c r="F319" s="178"/>
      <c r="G319" s="178"/>
      <c r="H319" s="177"/>
      <c r="I319" s="177"/>
    </row>
    <row r="320" spans="2:9" ht="12.75">
      <c r="B320" s="177"/>
      <c r="C320" s="177"/>
      <c r="D320" s="177"/>
      <c r="E320" s="178"/>
      <c r="F320" s="178"/>
      <c r="G320" s="178"/>
      <c r="H320" s="177"/>
      <c r="I320" s="177"/>
    </row>
    <row r="321" spans="2:9" ht="12.75">
      <c r="B321" s="177"/>
      <c r="C321" s="177"/>
      <c r="D321" s="177"/>
      <c r="E321" s="178"/>
      <c r="F321" s="178"/>
      <c r="G321" s="178"/>
      <c r="H321" s="177"/>
      <c r="I321" s="177"/>
    </row>
    <row r="322" spans="2:9" ht="12.75">
      <c r="B322" s="177"/>
      <c r="C322" s="177"/>
      <c r="D322" s="177"/>
      <c r="E322" s="178"/>
      <c r="F322" s="178"/>
      <c r="G322" s="178"/>
      <c r="H322" s="177"/>
      <c r="I322" s="177"/>
    </row>
    <row r="323" spans="2:9" ht="12.75">
      <c r="B323" s="177"/>
      <c r="C323" s="177"/>
      <c r="D323" s="177"/>
      <c r="E323" s="178"/>
      <c r="F323" s="178"/>
      <c r="G323" s="178"/>
      <c r="H323" s="177"/>
      <c r="I323" s="177"/>
    </row>
    <row r="324" spans="2:9" ht="12.75">
      <c r="B324" s="177"/>
      <c r="C324" s="177"/>
      <c r="D324" s="177"/>
      <c r="E324" s="178"/>
      <c r="F324" s="178"/>
      <c r="G324" s="178"/>
      <c r="H324" s="177"/>
      <c r="I324" s="177"/>
    </row>
    <row r="325" spans="2:9" ht="12.75">
      <c r="B325" s="177"/>
      <c r="C325" s="177"/>
      <c r="D325" s="177"/>
      <c r="E325" s="178"/>
      <c r="F325" s="178"/>
      <c r="G325" s="178"/>
      <c r="H325" s="177"/>
      <c r="I325" s="177"/>
    </row>
    <row r="326" spans="2:9" ht="12.75">
      <c r="B326" s="177"/>
      <c r="C326" s="177"/>
      <c r="D326" s="177"/>
      <c r="E326" s="178"/>
      <c r="F326" s="178"/>
      <c r="G326" s="178"/>
      <c r="H326" s="177"/>
      <c r="I326" s="177"/>
    </row>
    <row r="327" spans="2:9" ht="12.75">
      <c r="B327" s="177"/>
      <c r="C327" s="177"/>
      <c r="D327" s="177"/>
      <c r="E327" s="178"/>
      <c r="F327" s="178"/>
      <c r="G327" s="178"/>
      <c r="H327" s="177"/>
      <c r="I327" s="177"/>
    </row>
    <row r="328" spans="2:9" ht="12.75">
      <c r="B328" s="177"/>
      <c r="C328" s="177"/>
      <c r="D328" s="177"/>
      <c r="E328" s="178"/>
      <c r="F328" s="178"/>
      <c r="G328" s="178"/>
      <c r="H328" s="177"/>
      <c r="I328" s="177"/>
    </row>
    <row r="329" spans="2:9" ht="12.75">
      <c r="B329" s="177"/>
      <c r="C329" s="177"/>
      <c r="D329" s="177"/>
      <c r="E329" s="178"/>
      <c r="F329" s="178"/>
      <c r="G329" s="178"/>
      <c r="H329" s="177"/>
      <c r="I329" s="177"/>
    </row>
    <row r="330" spans="2:9" ht="12.75">
      <c r="B330" s="177"/>
      <c r="C330" s="177"/>
      <c r="D330" s="177"/>
      <c r="E330" s="178"/>
      <c r="F330" s="178"/>
      <c r="G330" s="178"/>
      <c r="H330" s="177"/>
      <c r="I330" s="177"/>
    </row>
    <row r="331" spans="2:9" ht="12.75">
      <c r="B331" s="177"/>
      <c r="C331" s="177"/>
      <c r="D331" s="177"/>
      <c r="E331" s="178"/>
      <c r="F331" s="178"/>
      <c r="G331" s="178"/>
      <c r="H331" s="177"/>
      <c r="I331" s="177"/>
    </row>
    <row r="332" spans="2:9" ht="12.75">
      <c r="B332" s="177"/>
      <c r="C332" s="177"/>
      <c r="D332" s="177"/>
      <c r="E332" s="178"/>
      <c r="F332" s="178"/>
      <c r="G332" s="178"/>
      <c r="H332" s="177"/>
      <c r="I332" s="177"/>
    </row>
    <row r="333" spans="2:9" ht="12.75">
      <c r="B333" s="177"/>
      <c r="C333" s="177"/>
      <c r="D333" s="177"/>
      <c r="E333" s="178"/>
      <c r="F333" s="178"/>
      <c r="G333" s="178"/>
      <c r="H333" s="177"/>
      <c r="I333" s="177"/>
    </row>
    <row r="334" spans="2:9" ht="12.75">
      <c r="B334" s="177"/>
      <c r="C334" s="177"/>
      <c r="D334" s="177"/>
      <c r="E334" s="178"/>
      <c r="F334" s="178"/>
      <c r="G334" s="178"/>
      <c r="H334" s="177"/>
      <c r="I334" s="177"/>
    </row>
    <row r="335" spans="2:9" ht="12.75">
      <c r="B335" s="177"/>
      <c r="C335" s="177"/>
      <c r="D335" s="177"/>
      <c r="E335" s="178"/>
      <c r="F335" s="178"/>
      <c r="G335" s="178"/>
      <c r="H335" s="177"/>
      <c r="I335" s="177"/>
    </row>
    <row r="336" spans="2:9" ht="12.75">
      <c r="B336" s="177"/>
      <c r="C336" s="177"/>
      <c r="D336" s="177"/>
      <c r="E336" s="178"/>
      <c r="F336" s="178"/>
      <c r="G336" s="178"/>
      <c r="H336" s="177"/>
      <c r="I336" s="177"/>
    </row>
    <row r="337" spans="2:9" ht="12.75">
      <c r="B337" s="177"/>
      <c r="C337" s="177"/>
      <c r="D337" s="177"/>
      <c r="E337" s="178"/>
      <c r="F337" s="178"/>
      <c r="G337" s="178"/>
      <c r="H337" s="177"/>
      <c r="I337" s="177"/>
    </row>
    <row r="338" spans="2:9" ht="12.75">
      <c r="B338" s="177"/>
      <c r="C338" s="177"/>
      <c r="D338" s="177"/>
      <c r="E338" s="178"/>
      <c r="F338" s="178"/>
      <c r="G338" s="178"/>
      <c r="H338" s="177"/>
      <c r="I338" s="177"/>
    </row>
    <row r="339" spans="2:9" ht="12.75">
      <c r="B339" s="177"/>
      <c r="C339" s="177"/>
      <c r="D339" s="177"/>
      <c r="E339" s="178"/>
      <c r="F339" s="178"/>
      <c r="G339" s="178"/>
      <c r="H339" s="177"/>
      <c r="I339" s="177"/>
    </row>
    <row r="340" spans="2:9" ht="12.75">
      <c r="B340" s="177"/>
      <c r="C340" s="177"/>
      <c r="D340" s="177"/>
      <c r="E340" s="178"/>
      <c r="F340" s="178"/>
      <c r="G340" s="178"/>
      <c r="H340" s="177"/>
      <c r="I340" s="177"/>
    </row>
    <row r="341" spans="2:9" ht="12.75">
      <c r="B341" s="177"/>
      <c r="C341" s="177"/>
      <c r="D341" s="177"/>
      <c r="E341" s="178"/>
      <c r="F341" s="178"/>
      <c r="G341" s="178"/>
      <c r="H341" s="177"/>
      <c r="I341" s="177"/>
    </row>
    <row r="342" spans="2:9" ht="12.75">
      <c r="B342" s="177"/>
      <c r="C342" s="177"/>
      <c r="D342" s="177"/>
      <c r="E342" s="178"/>
      <c r="F342" s="178"/>
      <c r="G342" s="178"/>
      <c r="H342" s="177"/>
      <c r="I342" s="177"/>
    </row>
    <row r="343" spans="2:9" ht="12.75">
      <c r="B343" s="177"/>
      <c r="C343" s="177"/>
      <c r="D343" s="177"/>
      <c r="E343" s="178"/>
      <c r="F343" s="178"/>
      <c r="G343" s="178"/>
      <c r="H343" s="177"/>
      <c r="I343" s="177"/>
    </row>
    <row r="344" spans="2:9" ht="12.75">
      <c r="B344" s="177"/>
      <c r="C344" s="177"/>
      <c r="D344" s="177"/>
      <c r="E344" s="178"/>
      <c r="F344" s="178"/>
      <c r="G344" s="178"/>
      <c r="H344" s="177"/>
      <c r="I344" s="177"/>
    </row>
    <row r="345" spans="2:9" ht="12.75">
      <c r="B345" s="177"/>
      <c r="C345" s="177"/>
      <c r="D345" s="177"/>
      <c r="E345" s="178"/>
      <c r="F345" s="178"/>
      <c r="G345" s="178"/>
      <c r="H345" s="177"/>
      <c r="I345" s="177"/>
    </row>
    <row r="346" spans="2:9" ht="12.75">
      <c r="B346" s="177"/>
      <c r="C346" s="177"/>
      <c r="D346" s="177"/>
      <c r="E346" s="178"/>
      <c r="F346" s="178"/>
      <c r="G346" s="178"/>
      <c r="H346" s="177"/>
      <c r="I346" s="177"/>
    </row>
    <row r="347" spans="2:9" ht="12.75">
      <c r="B347" s="177"/>
      <c r="C347" s="177"/>
      <c r="D347" s="177"/>
      <c r="E347" s="178"/>
      <c r="F347" s="178"/>
      <c r="G347" s="178"/>
      <c r="H347" s="177"/>
      <c r="I347" s="177"/>
    </row>
    <row r="348" spans="2:9" ht="12.75">
      <c r="B348" s="177"/>
      <c r="C348" s="177"/>
      <c r="D348" s="177"/>
      <c r="E348" s="178"/>
      <c r="F348" s="178"/>
      <c r="G348" s="178"/>
      <c r="H348" s="177"/>
      <c r="I348" s="177"/>
    </row>
    <row r="349" spans="2:9" ht="12.75">
      <c r="B349" s="177"/>
      <c r="C349" s="177"/>
      <c r="D349" s="177"/>
      <c r="E349" s="178"/>
      <c r="F349" s="178"/>
      <c r="G349" s="178"/>
      <c r="H349" s="177"/>
      <c r="I349" s="177"/>
    </row>
    <row r="350" spans="2:9" ht="12.75">
      <c r="B350" s="177"/>
      <c r="C350" s="177"/>
      <c r="D350" s="177"/>
      <c r="E350" s="178"/>
      <c r="F350" s="178"/>
      <c r="G350" s="178"/>
      <c r="H350" s="177"/>
      <c r="I350" s="177"/>
    </row>
    <row r="351" spans="2:9" ht="12.75">
      <c r="B351" s="177"/>
      <c r="C351" s="177"/>
      <c r="D351" s="177"/>
      <c r="E351" s="178"/>
      <c r="F351" s="178"/>
      <c r="G351" s="178"/>
      <c r="H351" s="177"/>
      <c r="I351" s="177"/>
    </row>
    <row r="352" spans="2:9" ht="12.75">
      <c r="B352" s="177"/>
      <c r="C352" s="177"/>
      <c r="D352" s="177"/>
      <c r="E352" s="178"/>
      <c r="F352" s="178"/>
      <c r="G352" s="178"/>
      <c r="H352" s="177"/>
      <c r="I352" s="177"/>
    </row>
    <row r="353" spans="2:9" ht="12.75">
      <c r="B353" s="177"/>
      <c r="C353" s="177"/>
      <c r="D353" s="177"/>
      <c r="E353" s="178"/>
      <c r="F353" s="178"/>
      <c r="G353" s="178"/>
      <c r="H353" s="177"/>
      <c r="I353" s="177"/>
    </row>
    <row r="354" spans="2:9" ht="12.75">
      <c r="B354" s="177"/>
      <c r="C354" s="177"/>
      <c r="D354" s="177"/>
      <c r="E354" s="178"/>
      <c r="F354" s="178"/>
      <c r="G354" s="178"/>
      <c r="H354" s="177"/>
      <c r="I354" s="177"/>
    </row>
    <row r="355" spans="2:9" ht="12.75">
      <c r="B355" s="177"/>
      <c r="C355" s="177"/>
      <c r="D355" s="177"/>
      <c r="E355" s="178"/>
      <c r="F355" s="178"/>
      <c r="G355" s="178"/>
      <c r="H355" s="177"/>
      <c r="I355" s="177"/>
    </row>
    <row r="356" spans="2:9" ht="12.75">
      <c r="B356" s="177"/>
      <c r="C356" s="177"/>
      <c r="D356" s="177"/>
      <c r="E356" s="178"/>
      <c r="F356" s="178"/>
      <c r="G356" s="178"/>
      <c r="H356" s="177"/>
      <c r="I356" s="177"/>
    </row>
    <row r="357" spans="2:9" ht="12.75">
      <c r="B357" s="177"/>
      <c r="C357" s="177"/>
      <c r="D357" s="177"/>
      <c r="E357" s="178"/>
      <c r="F357" s="178"/>
      <c r="G357" s="178"/>
      <c r="H357" s="177"/>
      <c r="I357" s="177"/>
    </row>
    <row r="358" spans="2:9" ht="12.75">
      <c r="B358" s="177"/>
      <c r="C358" s="177"/>
      <c r="D358" s="177"/>
      <c r="E358" s="178"/>
      <c r="F358" s="178"/>
      <c r="G358" s="178"/>
      <c r="H358" s="177"/>
      <c r="I358" s="177"/>
    </row>
    <row r="359" spans="2:9" ht="12.75">
      <c r="B359" s="177"/>
      <c r="C359" s="177"/>
      <c r="D359" s="177"/>
      <c r="E359" s="178"/>
      <c r="F359" s="178"/>
      <c r="G359" s="178"/>
      <c r="H359" s="177"/>
      <c r="I359" s="177"/>
    </row>
    <row r="360" spans="2:9" ht="12.75">
      <c r="B360" s="177"/>
      <c r="C360" s="177"/>
      <c r="D360" s="177"/>
      <c r="E360" s="178"/>
      <c r="F360" s="178"/>
      <c r="G360" s="178"/>
      <c r="H360" s="177"/>
      <c r="I360" s="177"/>
    </row>
    <row r="361" spans="2:9" ht="12.75">
      <c r="B361" s="177"/>
      <c r="C361" s="177"/>
      <c r="D361" s="177"/>
      <c r="E361" s="178"/>
      <c r="F361" s="178"/>
      <c r="G361" s="178"/>
      <c r="H361" s="177"/>
      <c r="I361" s="177"/>
    </row>
    <row r="362" spans="2:9" ht="12.75">
      <c r="B362" s="177"/>
      <c r="C362" s="177"/>
      <c r="D362" s="177"/>
      <c r="E362" s="178"/>
      <c r="F362" s="178"/>
      <c r="G362" s="178"/>
      <c r="H362" s="177"/>
      <c r="I362" s="177"/>
    </row>
    <row r="363" spans="2:9" ht="12.75">
      <c r="B363" s="177"/>
      <c r="C363" s="177"/>
      <c r="D363" s="177"/>
      <c r="E363" s="178"/>
      <c r="F363" s="178"/>
      <c r="G363" s="178"/>
      <c r="H363" s="177"/>
      <c r="I363" s="177"/>
    </row>
    <row r="364" spans="2:9" ht="12.75">
      <c r="B364" s="177"/>
      <c r="C364" s="177"/>
      <c r="D364" s="177"/>
      <c r="E364" s="178"/>
      <c r="F364" s="178"/>
      <c r="G364" s="178"/>
      <c r="H364" s="177"/>
      <c r="I364" s="177"/>
    </row>
    <row r="365" spans="2:9" ht="12.75">
      <c r="B365" s="177"/>
      <c r="C365" s="177"/>
      <c r="D365" s="177"/>
      <c r="E365" s="178"/>
      <c r="F365" s="178"/>
      <c r="G365" s="178"/>
      <c r="H365" s="177"/>
      <c r="I365" s="177"/>
    </row>
    <row r="366" spans="2:9" ht="12.75">
      <c r="B366" s="177"/>
      <c r="C366" s="177"/>
      <c r="D366" s="177"/>
      <c r="E366" s="178"/>
      <c r="F366" s="178"/>
      <c r="G366" s="178"/>
      <c r="H366" s="177"/>
      <c r="I366" s="177"/>
    </row>
    <row r="367" spans="2:9" ht="12.75">
      <c r="B367" s="177"/>
      <c r="C367" s="177"/>
      <c r="D367" s="177"/>
      <c r="E367" s="178"/>
      <c r="F367" s="178"/>
      <c r="G367" s="178"/>
      <c r="H367" s="177"/>
      <c r="I367" s="177"/>
    </row>
    <row r="368" spans="2:9" ht="12.75">
      <c r="B368" s="177"/>
      <c r="C368" s="177"/>
      <c r="D368" s="177"/>
      <c r="E368" s="178"/>
      <c r="F368" s="178"/>
      <c r="G368" s="178"/>
      <c r="H368" s="177"/>
      <c r="I368" s="177"/>
    </row>
    <row r="369" spans="2:9" ht="12.75">
      <c r="B369" s="177"/>
      <c r="C369" s="177"/>
      <c r="D369" s="177"/>
      <c r="E369" s="178"/>
      <c r="F369" s="178"/>
      <c r="G369" s="178"/>
      <c r="H369" s="177"/>
      <c r="I369" s="177"/>
    </row>
    <row r="370" spans="2:9" ht="12.75">
      <c r="B370" s="177"/>
      <c r="C370" s="177"/>
      <c r="D370" s="177"/>
      <c r="E370" s="178"/>
      <c r="F370" s="178"/>
      <c r="G370" s="178"/>
      <c r="H370" s="177"/>
      <c r="I370" s="177"/>
    </row>
    <row r="371" spans="2:9" ht="12.75">
      <c r="B371" s="177"/>
      <c r="C371" s="177"/>
      <c r="D371" s="177"/>
      <c r="E371" s="178"/>
      <c r="F371" s="178"/>
      <c r="G371" s="178"/>
      <c r="H371" s="177"/>
      <c r="I371" s="177"/>
    </row>
    <row r="372" spans="2:9" ht="12.75">
      <c r="B372" s="177"/>
      <c r="C372" s="177"/>
      <c r="D372" s="177"/>
      <c r="E372" s="178"/>
      <c r="F372" s="178"/>
      <c r="G372" s="178"/>
      <c r="H372" s="177"/>
      <c r="I372" s="177"/>
    </row>
    <row r="373" spans="2:9" ht="12.75">
      <c r="B373" s="177"/>
      <c r="C373" s="177"/>
      <c r="D373" s="177"/>
      <c r="E373" s="178"/>
      <c r="F373" s="178"/>
      <c r="G373" s="178"/>
      <c r="H373" s="177"/>
      <c r="I373" s="177"/>
    </row>
    <row r="374" spans="2:9" ht="12.75">
      <c r="B374" s="177"/>
      <c r="C374" s="177"/>
      <c r="D374" s="177"/>
      <c r="E374" s="178"/>
      <c r="F374" s="178"/>
      <c r="G374" s="178"/>
      <c r="H374" s="177"/>
      <c r="I374" s="177"/>
    </row>
    <row r="375" spans="2:9" ht="12.75">
      <c r="B375" s="177"/>
      <c r="C375" s="177"/>
      <c r="D375" s="177"/>
      <c r="E375" s="178"/>
      <c r="F375" s="178"/>
      <c r="G375" s="178"/>
      <c r="H375" s="177"/>
      <c r="I375" s="177"/>
    </row>
    <row r="376" spans="2:9" ht="12.75">
      <c r="B376" s="177"/>
      <c r="C376" s="177"/>
      <c r="D376" s="177"/>
      <c r="E376" s="178"/>
      <c r="F376" s="178"/>
      <c r="G376" s="178"/>
      <c r="H376" s="177"/>
      <c r="I376" s="177"/>
    </row>
    <row r="377" spans="2:9" ht="12.75">
      <c r="B377" s="177"/>
      <c r="C377" s="177"/>
      <c r="D377" s="177"/>
      <c r="E377" s="178"/>
      <c r="F377" s="178"/>
      <c r="G377" s="178"/>
      <c r="H377" s="177"/>
      <c r="I377" s="177"/>
    </row>
    <row r="378" spans="2:9" ht="12.75">
      <c r="B378" s="177"/>
      <c r="C378" s="177"/>
      <c r="D378" s="177"/>
      <c r="E378" s="178"/>
      <c r="F378" s="178"/>
      <c r="G378" s="178"/>
      <c r="H378" s="177"/>
      <c r="I378" s="177"/>
    </row>
    <row r="379" spans="2:9" ht="12.75">
      <c r="B379" s="177"/>
      <c r="C379" s="177"/>
      <c r="D379" s="177"/>
      <c r="E379" s="178"/>
      <c r="F379" s="178"/>
      <c r="G379" s="178"/>
      <c r="H379" s="177"/>
      <c r="I379" s="177"/>
    </row>
    <row r="380" spans="2:9" ht="12.75">
      <c r="B380" s="177"/>
      <c r="C380" s="177"/>
      <c r="D380" s="177"/>
      <c r="E380" s="178"/>
      <c r="F380" s="178"/>
      <c r="G380" s="178"/>
      <c r="H380" s="177"/>
      <c r="I380" s="177"/>
    </row>
    <row r="381" spans="2:9" ht="12.75">
      <c r="B381" s="177"/>
      <c r="C381" s="177"/>
      <c r="D381" s="177"/>
      <c r="E381" s="178"/>
      <c r="F381" s="178"/>
      <c r="G381" s="178"/>
      <c r="H381" s="177"/>
      <c r="I381" s="177"/>
    </row>
    <row r="382" spans="2:9" ht="12.75">
      <c r="B382" s="177"/>
      <c r="C382" s="177"/>
      <c r="D382" s="177"/>
      <c r="E382" s="178"/>
      <c r="F382" s="178"/>
      <c r="G382" s="178"/>
      <c r="H382" s="177"/>
      <c r="I382" s="177"/>
    </row>
    <row r="383" spans="2:9" ht="12.75">
      <c r="B383" s="177"/>
      <c r="C383" s="177"/>
      <c r="D383" s="177"/>
      <c r="E383" s="178"/>
      <c r="F383" s="178"/>
      <c r="G383" s="178"/>
      <c r="H383" s="177"/>
      <c r="I383" s="177"/>
    </row>
    <row r="384" spans="2:9" ht="12.75">
      <c r="B384" s="177"/>
      <c r="C384" s="177"/>
      <c r="D384" s="177"/>
      <c r="E384" s="178"/>
      <c r="F384" s="178"/>
      <c r="G384" s="178"/>
      <c r="H384" s="177"/>
      <c r="I384" s="177"/>
    </row>
    <row r="385" spans="2:9" ht="12.75">
      <c r="B385" s="177"/>
      <c r="C385" s="177"/>
      <c r="D385" s="177"/>
      <c r="E385" s="178"/>
      <c r="F385" s="178"/>
      <c r="G385" s="178"/>
      <c r="H385" s="177"/>
      <c r="I385" s="177"/>
    </row>
    <row r="386" spans="2:9" ht="12.75">
      <c r="B386" s="177"/>
      <c r="C386" s="177"/>
      <c r="D386" s="177"/>
      <c r="E386" s="178"/>
      <c r="F386" s="178"/>
      <c r="G386" s="178"/>
      <c r="H386" s="177"/>
      <c r="I386" s="177"/>
    </row>
    <row r="387" spans="2:9" ht="12.75">
      <c r="B387" s="177"/>
      <c r="C387" s="177"/>
      <c r="D387" s="177"/>
      <c r="E387" s="178"/>
      <c r="F387" s="178"/>
      <c r="G387" s="178"/>
      <c r="H387" s="177"/>
      <c r="I387" s="177"/>
    </row>
    <row r="388" spans="2:9" ht="12.75">
      <c r="B388" s="177"/>
      <c r="C388" s="177"/>
      <c r="D388" s="177"/>
      <c r="E388" s="178"/>
      <c r="F388" s="178"/>
      <c r="G388" s="178"/>
      <c r="H388" s="177"/>
      <c r="I388" s="177"/>
    </row>
    <row r="389" spans="2:9" ht="12.75">
      <c r="B389" s="177"/>
      <c r="C389" s="177"/>
      <c r="D389" s="177"/>
      <c r="E389" s="178"/>
      <c r="F389" s="178"/>
      <c r="G389" s="178"/>
      <c r="H389" s="177"/>
      <c r="I389" s="177"/>
    </row>
    <row r="390" spans="2:9" ht="12.75">
      <c r="B390" s="177"/>
      <c r="C390" s="177"/>
      <c r="D390" s="177"/>
      <c r="E390" s="178"/>
      <c r="F390" s="178"/>
      <c r="G390" s="178"/>
      <c r="H390" s="177"/>
      <c r="I390" s="177"/>
    </row>
    <row r="391" spans="2:9" ht="12.75">
      <c r="B391" s="177"/>
      <c r="C391" s="177"/>
      <c r="D391" s="177"/>
      <c r="E391" s="178"/>
      <c r="F391" s="178"/>
      <c r="G391" s="178"/>
      <c r="H391" s="177"/>
      <c r="I391" s="177"/>
    </row>
    <row r="392" spans="2:9" ht="12.75">
      <c r="B392" s="177"/>
      <c r="C392" s="177"/>
      <c r="D392" s="177"/>
      <c r="E392" s="178"/>
      <c r="F392" s="178"/>
      <c r="G392" s="178"/>
      <c r="H392" s="177"/>
      <c r="I392" s="177"/>
    </row>
    <row r="393" spans="2:9" ht="12.75">
      <c r="B393" s="177"/>
      <c r="C393" s="177"/>
      <c r="D393" s="177"/>
      <c r="E393" s="178"/>
      <c r="F393" s="178"/>
      <c r="G393" s="178"/>
      <c r="H393" s="177"/>
      <c r="I393" s="177"/>
    </row>
    <row r="394" spans="2:9" ht="12.75">
      <c r="B394" s="177"/>
      <c r="C394" s="177"/>
      <c r="D394" s="177"/>
      <c r="E394" s="178"/>
      <c r="F394" s="178"/>
      <c r="G394" s="178"/>
      <c r="H394" s="177"/>
      <c r="I394" s="177"/>
    </row>
    <row r="395" spans="2:9" ht="12.75">
      <c r="B395" s="177"/>
      <c r="C395" s="177"/>
      <c r="D395" s="177"/>
      <c r="E395" s="178"/>
      <c r="F395" s="178"/>
      <c r="G395" s="178"/>
      <c r="H395" s="177"/>
      <c r="I395" s="177"/>
    </row>
    <row r="396" spans="2:9" ht="12.75">
      <c r="B396" s="177"/>
      <c r="C396" s="177"/>
      <c r="D396" s="177"/>
      <c r="E396" s="178"/>
      <c r="F396" s="178"/>
      <c r="G396" s="178"/>
      <c r="H396" s="177"/>
      <c r="I396" s="177"/>
    </row>
    <row r="397" spans="2:9" ht="12.75">
      <c r="B397" s="177"/>
      <c r="C397" s="177"/>
      <c r="D397" s="177"/>
      <c r="E397" s="178"/>
      <c r="F397" s="178"/>
      <c r="G397" s="178"/>
      <c r="H397" s="177"/>
      <c r="I397" s="177"/>
    </row>
    <row r="398" spans="2:9" ht="12.75">
      <c r="B398" s="177"/>
      <c r="C398" s="177"/>
      <c r="D398" s="177"/>
      <c r="E398" s="178"/>
      <c r="F398" s="178"/>
      <c r="G398" s="178"/>
      <c r="H398" s="177"/>
      <c r="I398" s="177"/>
    </row>
    <row r="399" spans="2:9" ht="12.75">
      <c r="B399" s="177"/>
      <c r="C399" s="177"/>
      <c r="D399" s="177"/>
      <c r="E399" s="178"/>
      <c r="F399" s="178"/>
      <c r="G399" s="178"/>
      <c r="H399" s="177"/>
      <c r="I399" s="177"/>
    </row>
    <row r="400" spans="2:9" ht="12.75">
      <c r="B400" s="177"/>
      <c r="C400" s="177"/>
      <c r="D400" s="177"/>
      <c r="E400" s="178"/>
      <c r="F400" s="178"/>
      <c r="G400" s="178"/>
      <c r="H400" s="177"/>
      <c r="I400" s="177"/>
    </row>
    <row r="401" spans="2:9" ht="12.75">
      <c r="B401" s="177"/>
      <c r="C401" s="177"/>
      <c r="D401" s="177"/>
      <c r="E401" s="178"/>
      <c r="F401" s="178"/>
      <c r="G401" s="178"/>
      <c r="H401" s="177"/>
      <c r="I401" s="177"/>
    </row>
    <row r="402" spans="2:9" ht="12.75">
      <c r="B402" s="177"/>
      <c r="C402" s="177"/>
      <c r="D402" s="177"/>
      <c r="E402" s="178"/>
      <c r="F402" s="178"/>
      <c r="G402" s="178"/>
      <c r="H402" s="177"/>
      <c r="I402" s="177"/>
    </row>
    <row r="403" spans="2:9" ht="12.75">
      <c r="B403" s="177"/>
      <c r="C403" s="177"/>
      <c r="D403" s="177"/>
      <c r="E403" s="178"/>
      <c r="F403" s="178"/>
      <c r="G403" s="178"/>
      <c r="H403" s="177"/>
      <c r="I403" s="177"/>
    </row>
    <row r="404" spans="2:9" ht="12.75">
      <c r="B404" s="177"/>
      <c r="C404" s="177"/>
      <c r="D404" s="177"/>
      <c r="E404" s="178"/>
      <c r="F404" s="178"/>
      <c r="G404" s="178"/>
      <c r="H404" s="177"/>
      <c r="I404" s="177"/>
    </row>
    <row r="405" spans="2:9" ht="12.75">
      <c r="B405" s="177"/>
      <c r="C405" s="177"/>
      <c r="D405" s="177"/>
      <c r="E405" s="178"/>
      <c r="F405" s="178"/>
      <c r="G405" s="178"/>
      <c r="H405" s="177"/>
      <c r="I405" s="177"/>
    </row>
    <row r="406" spans="2:9" ht="12.75">
      <c r="B406" s="177"/>
      <c r="C406" s="177"/>
      <c r="D406" s="177"/>
      <c r="E406" s="178"/>
      <c r="F406" s="178"/>
      <c r="G406" s="178"/>
      <c r="H406" s="177"/>
      <c r="I406" s="177"/>
    </row>
    <row r="407" spans="2:9" ht="12.75">
      <c r="B407" s="177"/>
      <c r="C407" s="177"/>
      <c r="D407" s="177"/>
      <c r="E407" s="178"/>
      <c r="F407" s="178"/>
      <c r="G407" s="178"/>
      <c r="H407" s="177"/>
      <c r="I407" s="177"/>
    </row>
    <row r="408" spans="2:9" ht="12.75">
      <c r="B408" s="177"/>
      <c r="C408" s="177"/>
      <c r="D408" s="177"/>
      <c r="E408" s="178"/>
      <c r="F408" s="178"/>
      <c r="G408" s="178"/>
      <c r="H408" s="177"/>
      <c r="I408" s="177"/>
    </row>
    <row r="409" spans="2:9" ht="12.75">
      <c r="B409" s="177"/>
      <c r="C409" s="177"/>
      <c r="D409" s="177"/>
      <c r="E409" s="178"/>
      <c r="F409" s="178"/>
      <c r="G409" s="178"/>
      <c r="H409" s="177"/>
      <c r="I409" s="177"/>
    </row>
    <row r="410" spans="2:9" ht="12.75">
      <c r="B410" s="177"/>
      <c r="C410" s="177"/>
      <c r="D410" s="177"/>
      <c r="E410" s="178"/>
      <c r="F410" s="178"/>
      <c r="G410" s="178"/>
      <c r="H410" s="177"/>
      <c r="I410" s="177"/>
    </row>
    <row r="411" spans="2:9" ht="12.75">
      <c r="B411" s="177"/>
      <c r="C411" s="177"/>
      <c r="D411" s="177"/>
      <c r="E411" s="178"/>
      <c r="F411" s="178"/>
      <c r="G411" s="178"/>
      <c r="H411" s="177"/>
      <c r="I411" s="177"/>
    </row>
    <row r="412" spans="2:9" ht="12.75">
      <c r="B412" s="177"/>
      <c r="C412" s="177"/>
      <c r="D412" s="177"/>
      <c r="E412" s="178"/>
      <c r="F412" s="178"/>
      <c r="G412" s="178"/>
      <c r="H412" s="177"/>
      <c r="I412" s="177"/>
    </row>
    <row r="413" spans="2:9" ht="12.75">
      <c r="B413" s="177"/>
      <c r="C413" s="177"/>
      <c r="D413" s="177"/>
      <c r="E413" s="178"/>
      <c r="F413" s="178"/>
      <c r="G413" s="178"/>
      <c r="H413" s="177"/>
      <c r="I413" s="177"/>
    </row>
    <row r="414" spans="2:9" ht="12.75">
      <c r="B414" s="177"/>
      <c r="C414" s="177"/>
      <c r="D414" s="177"/>
      <c r="E414" s="178"/>
      <c r="F414" s="178"/>
      <c r="G414" s="178"/>
      <c r="H414" s="177"/>
      <c r="I414" s="177"/>
    </row>
    <row r="415" spans="2:9" ht="12.75">
      <c r="B415" s="177"/>
      <c r="C415" s="177"/>
      <c r="D415" s="177"/>
      <c r="E415" s="178"/>
      <c r="F415" s="178"/>
      <c r="G415" s="178"/>
      <c r="H415" s="177"/>
      <c r="I415" s="177"/>
    </row>
    <row r="416" spans="2:9" ht="12.75">
      <c r="B416" s="177"/>
      <c r="C416" s="177"/>
      <c r="D416" s="177"/>
      <c r="E416" s="178"/>
      <c r="F416" s="178"/>
      <c r="G416" s="178"/>
      <c r="H416" s="177"/>
      <c r="I416" s="177"/>
    </row>
    <row r="417" spans="2:9" ht="12.75">
      <c r="B417" s="177"/>
      <c r="C417" s="177"/>
      <c r="D417" s="177"/>
      <c r="E417" s="178"/>
      <c r="F417" s="178"/>
      <c r="G417" s="178"/>
      <c r="H417" s="177"/>
      <c r="I417" s="177"/>
    </row>
    <row r="418" spans="2:9" ht="12.75">
      <c r="B418" s="177"/>
      <c r="C418" s="177"/>
      <c r="D418" s="177"/>
      <c r="E418" s="178"/>
      <c r="F418" s="178"/>
      <c r="G418" s="178"/>
      <c r="H418" s="177"/>
      <c r="I418" s="177"/>
    </row>
    <row r="419" spans="2:9" ht="12.75">
      <c r="B419" s="177"/>
      <c r="C419" s="177"/>
      <c r="D419" s="177"/>
      <c r="E419" s="178"/>
      <c r="F419" s="178"/>
      <c r="G419" s="178"/>
      <c r="H419" s="177"/>
      <c r="I419" s="177"/>
    </row>
    <row r="420" spans="2:9" ht="12.75">
      <c r="B420" s="177"/>
      <c r="C420" s="177"/>
      <c r="D420" s="177"/>
      <c r="E420" s="178"/>
      <c r="F420" s="178"/>
      <c r="G420" s="178"/>
      <c r="H420" s="177"/>
      <c r="I420" s="177"/>
    </row>
    <row r="421" spans="2:9" ht="12.75">
      <c r="B421" s="177"/>
      <c r="C421" s="177"/>
      <c r="D421" s="177"/>
      <c r="E421" s="178"/>
      <c r="F421" s="178"/>
      <c r="G421" s="178"/>
      <c r="H421" s="177"/>
      <c r="I421" s="177"/>
    </row>
    <row r="422" spans="2:9" ht="12.75">
      <c r="B422" s="177"/>
      <c r="C422" s="177"/>
      <c r="D422" s="177"/>
      <c r="E422" s="178"/>
      <c r="F422" s="178"/>
      <c r="G422" s="178"/>
      <c r="H422" s="177"/>
      <c r="I422" s="177"/>
    </row>
    <row r="423" spans="2:9" ht="12.75">
      <c r="B423" s="177"/>
      <c r="C423" s="177"/>
      <c r="D423" s="177"/>
      <c r="E423" s="178"/>
      <c r="F423" s="178"/>
      <c r="G423" s="178"/>
      <c r="H423" s="177"/>
      <c r="I423" s="177"/>
    </row>
    <row r="424" spans="2:9" ht="12.75">
      <c r="B424" s="177"/>
      <c r="C424" s="177"/>
      <c r="D424" s="177"/>
      <c r="E424" s="178"/>
      <c r="F424" s="178"/>
      <c r="G424" s="178"/>
      <c r="H424" s="177"/>
      <c r="I424" s="177"/>
    </row>
    <row r="425" spans="2:9" ht="12.75">
      <c r="B425" s="177"/>
      <c r="C425" s="177"/>
      <c r="D425" s="177"/>
      <c r="E425" s="178"/>
      <c r="F425" s="178"/>
      <c r="G425" s="178"/>
      <c r="H425" s="177"/>
      <c r="I425" s="177"/>
    </row>
    <row r="426" spans="2:9" ht="12.75">
      <c r="B426" s="177"/>
      <c r="C426" s="177"/>
      <c r="D426" s="177"/>
      <c r="E426" s="178"/>
      <c r="F426" s="178"/>
      <c r="G426" s="178"/>
      <c r="H426" s="177"/>
      <c r="I426" s="177"/>
    </row>
    <row r="427" spans="2:9" ht="12.75">
      <c r="B427" s="177"/>
      <c r="C427" s="177"/>
      <c r="D427" s="177"/>
      <c r="E427" s="178"/>
      <c r="F427" s="178"/>
      <c r="G427" s="178"/>
      <c r="H427" s="177"/>
      <c r="I427" s="177"/>
    </row>
    <row r="428" spans="2:9" ht="12.75">
      <c r="B428" s="177"/>
      <c r="C428" s="177"/>
      <c r="D428" s="177"/>
      <c r="E428" s="178"/>
      <c r="F428" s="178"/>
      <c r="G428" s="178"/>
      <c r="H428" s="177"/>
      <c r="I428" s="177"/>
    </row>
    <row r="429" spans="2:9" ht="12.75">
      <c r="B429" s="177"/>
      <c r="C429" s="177"/>
      <c r="D429" s="177"/>
      <c r="E429" s="178"/>
      <c r="F429" s="178"/>
      <c r="G429" s="178"/>
      <c r="H429" s="177"/>
      <c r="I429" s="177"/>
    </row>
    <row r="430" spans="2:9" ht="12.75">
      <c r="B430" s="177"/>
      <c r="C430" s="177"/>
      <c r="D430" s="177"/>
      <c r="E430" s="178"/>
      <c r="F430" s="178"/>
      <c r="G430" s="178"/>
      <c r="H430" s="177"/>
      <c r="I430" s="177"/>
    </row>
    <row r="431" spans="2:9" ht="12.75">
      <c r="B431" s="177"/>
      <c r="C431" s="177"/>
      <c r="D431" s="177"/>
      <c r="E431" s="178"/>
      <c r="F431" s="178"/>
      <c r="G431" s="178"/>
      <c r="H431" s="177"/>
      <c r="I431" s="177"/>
    </row>
    <row r="432" spans="2:9" ht="12.75">
      <c r="B432" s="177"/>
      <c r="C432" s="177"/>
      <c r="D432" s="177"/>
      <c r="E432" s="178"/>
      <c r="F432" s="178"/>
      <c r="G432" s="178"/>
      <c r="H432" s="177"/>
      <c r="I432" s="177"/>
    </row>
    <row r="433" spans="2:9" ht="12.75">
      <c r="B433" s="177"/>
      <c r="C433" s="177"/>
      <c r="D433" s="177"/>
      <c r="E433" s="178"/>
      <c r="F433" s="178"/>
      <c r="G433" s="178"/>
      <c r="H433" s="177"/>
      <c r="I433" s="177"/>
    </row>
    <row r="434" spans="2:9" ht="12.75">
      <c r="B434" s="177"/>
      <c r="C434" s="177"/>
      <c r="D434" s="177"/>
      <c r="E434" s="178"/>
      <c r="F434" s="178"/>
      <c r="G434" s="178"/>
      <c r="H434" s="177"/>
      <c r="I434" s="177"/>
    </row>
    <row r="435" spans="2:9" ht="12.75">
      <c r="B435" s="177"/>
      <c r="C435" s="177"/>
      <c r="D435" s="177"/>
      <c r="E435" s="178"/>
      <c r="F435" s="178"/>
      <c r="G435" s="178"/>
      <c r="H435" s="177"/>
      <c r="I435" s="177"/>
    </row>
    <row r="436" spans="2:9" ht="12.75">
      <c r="B436" s="177"/>
      <c r="C436" s="177"/>
      <c r="D436" s="177"/>
      <c r="E436" s="178"/>
      <c r="F436" s="178"/>
      <c r="G436" s="178"/>
      <c r="H436" s="177"/>
      <c r="I436" s="177"/>
    </row>
    <row r="437" spans="2:9" ht="12.75">
      <c r="B437" s="177"/>
      <c r="C437" s="177"/>
      <c r="D437" s="177"/>
      <c r="E437" s="178"/>
      <c r="F437" s="178"/>
      <c r="G437" s="178"/>
      <c r="H437" s="177"/>
      <c r="I437" s="177"/>
    </row>
    <row r="438" spans="2:9" ht="12.75">
      <c r="B438" s="177"/>
      <c r="C438" s="177"/>
      <c r="D438" s="177"/>
      <c r="E438" s="178"/>
      <c r="F438" s="178"/>
      <c r="G438" s="178"/>
      <c r="H438" s="177"/>
      <c r="I438" s="177"/>
    </row>
    <row r="439" spans="2:9" ht="12.75">
      <c r="B439" s="177"/>
      <c r="C439" s="177"/>
      <c r="D439" s="177"/>
      <c r="E439" s="178"/>
      <c r="F439" s="178"/>
      <c r="G439" s="178"/>
      <c r="H439" s="177"/>
      <c r="I439" s="177"/>
    </row>
    <row r="440" spans="2:9" ht="12.75">
      <c r="B440" s="177"/>
      <c r="C440" s="177"/>
      <c r="D440" s="177"/>
      <c r="E440" s="178"/>
      <c r="F440" s="178"/>
      <c r="G440" s="178"/>
      <c r="H440" s="177"/>
      <c r="I440" s="177"/>
    </row>
    <row r="441" spans="2:9" ht="12.75">
      <c r="B441" s="177"/>
      <c r="C441" s="177"/>
      <c r="D441" s="177"/>
      <c r="E441" s="178"/>
      <c r="F441" s="178"/>
      <c r="G441" s="178"/>
      <c r="H441" s="177"/>
      <c r="I441" s="177"/>
    </row>
    <row r="442" spans="2:9" ht="12.75">
      <c r="B442" s="177"/>
      <c r="C442" s="177"/>
      <c r="D442" s="177"/>
      <c r="E442" s="178"/>
      <c r="F442" s="178"/>
      <c r="G442" s="178"/>
      <c r="H442" s="177"/>
      <c r="I442" s="177"/>
    </row>
    <row r="443" spans="2:9" ht="12.75">
      <c r="B443" s="177"/>
      <c r="C443" s="177"/>
      <c r="D443" s="177"/>
      <c r="E443" s="178"/>
      <c r="F443" s="178"/>
      <c r="G443" s="178"/>
      <c r="H443" s="177"/>
      <c r="I443" s="177"/>
    </row>
    <row r="444" spans="2:9" ht="12.75">
      <c r="B444" s="177"/>
      <c r="C444" s="177"/>
      <c r="D444" s="177"/>
      <c r="E444" s="178"/>
      <c r="F444" s="178"/>
      <c r="G444" s="178"/>
      <c r="H444" s="177"/>
      <c r="I444" s="177"/>
    </row>
    <row r="445" spans="2:9" ht="12.75">
      <c r="B445" s="177"/>
      <c r="C445" s="177"/>
      <c r="D445" s="177"/>
      <c r="E445" s="178"/>
      <c r="F445" s="178"/>
      <c r="G445" s="178"/>
      <c r="H445" s="177"/>
      <c r="I445" s="177"/>
    </row>
    <row r="446" spans="2:9" ht="12.75">
      <c r="B446" s="177"/>
      <c r="C446" s="177"/>
      <c r="D446" s="177"/>
      <c r="E446" s="178"/>
      <c r="F446" s="178"/>
      <c r="G446" s="178"/>
      <c r="H446" s="177"/>
      <c r="I446" s="177"/>
    </row>
    <row r="447" spans="2:9" ht="12.75">
      <c r="B447" s="177"/>
      <c r="C447" s="177"/>
      <c r="D447" s="177"/>
      <c r="E447" s="178"/>
      <c r="F447" s="178"/>
      <c r="G447" s="178"/>
      <c r="H447" s="177"/>
      <c r="I447" s="177"/>
    </row>
    <row r="448" spans="2:9" ht="12.75">
      <c r="B448" s="177"/>
      <c r="C448" s="177"/>
      <c r="D448" s="177"/>
      <c r="E448" s="178"/>
      <c r="F448" s="178"/>
      <c r="G448" s="178"/>
      <c r="H448" s="177"/>
      <c r="I448" s="177"/>
    </row>
    <row r="449" spans="2:9" ht="12.75">
      <c r="B449" s="177"/>
      <c r="C449" s="177"/>
      <c r="D449" s="177"/>
      <c r="E449" s="178"/>
      <c r="F449" s="178"/>
      <c r="G449" s="178"/>
      <c r="H449" s="177"/>
      <c r="I449" s="177"/>
    </row>
    <row r="450" spans="2:9" ht="12.75">
      <c r="B450" s="177"/>
      <c r="C450" s="177"/>
      <c r="D450" s="177"/>
      <c r="E450" s="178"/>
      <c r="F450" s="178"/>
      <c r="G450" s="178"/>
      <c r="H450" s="177"/>
      <c r="I450" s="177"/>
    </row>
    <row r="451" spans="2:9" ht="12.75">
      <c r="B451" s="177"/>
      <c r="C451" s="177"/>
      <c r="D451" s="177"/>
      <c r="E451" s="178"/>
      <c r="F451" s="178"/>
      <c r="G451" s="178"/>
      <c r="H451" s="177"/>
      <c r="I451" s="177"/>
    </row>
    <row r="452" spans="2:9" ht="12.75">
      <c r="B452" s="177"/>
      <c r="C452" s="177"/>
      <c r="D452" s="177"/>
      <c r="E452" s="178"/>
      <c r="F452" s="178"/>
      <c r="G452" s="178"/>
      <c r="H452" s="177"/>
      <c r="I452" s="177"/>
    </row>
    <row r="453" spans="2:9" ht="12.75">
      <c r="B453" s="177"/>
      <c r="C453" s="177"/>
      <c r="D453" s="177"/>
      <c r="E453" s="178"/>
      <c r="F453" s="178"/>
      <c r="G453" s="178"/>
      <c r="H453" s="177"/>
      <c r="I453" s="177"/>
    </row>
    <row r="454" spans="2:9" ht="12.75">
      <c r="B454" s="177"/>
      <c r="C454" s="177"/>
      <c r="D454" s="177"/>
      <c r="E454" s="178"/>
      <c r="F454" s="178"/>
      <c r="G454" s="178"/>
      <c r="H454" s="177"/>
      <c r="I454" s="177"/>
    </row>
    <row r="455" spans="2:9" ht="12.75">
      <c r="B455" s="177"/>
      <c r="C455" s="177"/>
      <c r="D455" s="177"/>
      <c r="E455" s="178"/>
      <c r="F455" s="178"/>
      <c r="G455" s="178"/>
      <c r="H455" s="177"/>
      <c r="I455" s="177"/>
    </row>
    <row r="456" spans="2:9" ht="12.75">
      <c r="B456" s="177"/>
      <c r="C456" s="177"/>
      <c r="D456" s="177"/>
      <c r="E456" s="178"/>
      <c r="F456" s="178"/>
      <c r="G456" s="178"/>
      <c r="H456" s="177"/>
      <c r="I456" s="177"/>
    </row>
    <row r="457" spans="2:9" ht="12.75">
      <c r="B457" s="177"/>
      <c r="C457" s="177"/>
      <c r="D457" s="177"/>
      <c r="E457" s="178"/>
      <c r="F457" s="178"/>
      <c r="G457" s="178"/>
      <c r="H457" s="177"/>
      <c r="I457" s="177"/>
    </row>
    <row r="458" spans="2:9" ht="12.75">
      <c r="B458" s="177"/>
      <c r="C458" s="177"/>
      <c r="D458" s="177"/>
      <c r="E458" s="178"/>
      <c r="F458" s="178"/>
      <c r="G458" s="178"/>
      <c r="H458" s="177"/>
      <c r="I458" s="177"/>
    </row>
    <row r="459" spans="2:9" ht="12.75">
      <c r="B459" s="177"/>
      <c r="C459" s="177"/>
      <c r="D459" s="177"/>
      <c r="E459" s="178"/>
      <c r="F459" s="178"/>
      <c r="G459" s="178"/>
      <c r="H459" s="177"/>
      <c r="I459" s="177"/>
    </row>
    <row r="460" spans="2:9" ht="12.75">
      <c r="B460" s="177"/>
      <c r="C460" s="177"/>
      <c r="D460" s="177"/>
      <c r="E460" s="178"/>
      <c r="F460" s="178"/>
      <c r="G460" s="178"/>
      <c r="H460" s="177"/>
      <c r="I460" s="177"/>
    </row>
    <row r="461" spans="2:9" ht="12.75">
      <c r="B461" s="177"/>
      <c r="C461" s="177"/>
      <c r="D461" s="177"/>
      <c r="E461" s="178"/>
      <c r="F461" s="178"/>
      <c r="G461" s="178"/>
      <c r="H461" s="177"/>
      <c r="I461" s="177"/>
    </row>
    <row r="462" spans="2:9" ht="12.75">
      <c r="B462" s="177"/>
      <c r="C462" s="177"/>
      <c r="D462" s="177"/>
      <c r="E462" s="178"/>
      <c r="F462" s="178"/>
      <c r="G462" s="178"/>
      <c r="H462" s="177"/>
      <c r="I462" s="177"/>
    </row>
    <row r="463" spans="2:9" ht="12.75">
      <c r="B463" s="177"/>
      <c r="C463" s="177"/>
      <c r="D463" s="177"/>
      <c r="E463" s="178"/>
      <c r="F463" s="178"/>
      <c r="G463" s="178"/>
      <c r="H463" s="177"/>
      <c r="I463" s="177"/>
    </row>
    <row r="464" spans="2:9" ht="12.75">
      <c r="B464" s="177"/>
      <c r="C464" s="177"/>
      <c r="D464" s="177"/>
      <c r="E464" s="178"/>
      <c r="F464" s="178"/>
      <c r="G464" s="178"/>
      <c r="H464" s="177"/>
      <c r="I464" s="177"/>
    </row>
    <row r="465" spans="2:9" ht="12.75">
      <c r="B465" s="177"/>
      <c r="C465" s="177"/>
      <c r="D465" s="177"/>
      <c r="E465" s="178"/>
      <c r="F465" s="178"/>
      <c r="G465" s="178"/>
      <c r="H465" s="177"/>
      <c r="I465" s="177"/>
    </row>
    <row r="466" spans="2:9" ht="12.75">
      <c r="B466" s="177"/>
      <c r="C466" s="177"/>
      <c r="D466" s="177"/>
      <c r="E466" s="178"/>
      <c r="F466" s="178"/>
      <c r="G466" s="178"/>
      <c r="H466" s="177"/>
      <c r="I466" s="177"/>
    </row>
    <row r="467" spans="2:9" ht="12.75">
      <c r="B467" s="177"/>
      <c r="C467" s="177"/>
      <c r="D467" s="177"/>
      <c r="E467" s="178"/>
      <c r="F467" s="178"/>
      <c r="G467" s="178"/>
      <c r="H467" s="177"/>
      <c r="I467" s="177"/>
    </row>
    <row r="468" spans="2:9" ht="12.75">
      <c r="B468" s="177"/>
      <c r="C468" s="177"/>
      <c r="D468" s="177"/>
      <c r="E468" s="178"/>
      <c r="F468" s="178"/>
      <c r="G468" s="178"/>
      <c r="H468" s="177"/>
      <c r="I468" s="177"/>
    </row>
    <row r="469" spans="2:9" ht="12.75">
      <c r="B469" s="177"/>
      <c r="C469" s="177"/>
      <c r="D469" s="177"/>
      <c r="E469" s="178"/>
      <c r="F469" s="178"/>
      <c r="G469" s="178"/>
      <c r="H469" s="177"/>
      <c r="I469" s="177"/>
    </row>
    <row r="470" spans="2:9" ht="12.75">
      <c r="B470" s="177"/>
      <c r="C470" s="177"/>
      <c r="D470" s="177"/>
      <c r="E470" s="178"/>
      <c r="F470" s="178"/>
      <c r="G470" s="178"/>
      <c r="H470" s="177"/>
      <c r="I470" s="177"/>
    </row>
    <row r="471" spans="2:9" ht="12.75">
      <c r="B471" s="177"/>
      <c r="C471" s="177"/>
      <c r="D471" s="177"/>
      <c r="E471" s="178"/>
      <c r="F471" s="178"/>
      <c r="G471" s="178"/>
      <c r="H471" s="177"/>
      <c r="I471" s="177"/>
    </row>
    <row r="472" spans="2:9" ht="12.75">
      <c r="B472" s="177"/>
      <c r="C472" s="177"/>
      <c r="D472" s="177"/>
      <c r="E472" s="178"/>
      <c r="F472" s="178"/>
      <c r="G472" s="178"/>
      <c r="H472" s="177"/>
      <c r="I472" s="177"/>
    </row>
    <row r="473" spans="2:9" ht="12.75">
      <c r="B473" s="177"/>
      <c r="C473" s="177"/>
      <c r="D473" s="177"/>
      <c r="E473" s="178"/>
      <c r="F473" s="178"/>
      <c r="G473" s="178"/>
      <c r="H473" s="177"/>
      <c r="I473" s="177"/>
    </row>
    <row r="474" spans="2:9" ht="12.75">
      <c r="B474" s="177"/>
      <c r="C474" s="177"/>
      <c r="D474" s="177"/>
      <c r="E474" s="178"/>
      <c r="F474" s="178"/>
      <c r="G474" s="178"/>
      <c r="H474" s="177"/>
      <c r="I474" s="177"/>
    </row>
    <row r="475" spans="2:9" ht="12.75">
      <c r="B475" s="177"/>
      <c r="C475" s="177"/>
      <c r="D475" s="177"/>
      <c r="E475" s="178"/>
      <c r="F475" s="178"/>
      <c r="G475" s="178"/>
      <c r="H475" s="177"/>
      <c r="I475" s="177"/>
    </row>
    <row r="476" spans="2:9" ht="12.75">
      <c r="B476" s="177"/>
      <c r="C476" s="177"/>
      <c r="D476" s="177"/>
      <c r="E476" s="178"/>
      <c r="F476" s="178"/>
      <c r="G476" s="178"/>
      <c r="H476" s="177"/>
      <c r="I476" s="177"/>
    </row>
    <row r="477" spans="2:9" ht="12.75">
      <c r="B477" s="177"/>
      <c r="C477" s="177"/>
      <c r="D477" s="177"/>
      <c r="E477" s="178"/>
      <c r="F477" s="178"/>
      <c r="G477" s="178"/>
      <c r="H477" s="177"/>
      <c r="I477" s="177"/>
    </row>
    <row r="478" spans="2:9" ht="12.75">
      <c r="B478" s="177"/>
      <c r="C478" s="177"/>
      <c r="D478" s="177"/>
      <c r="E478" s="178"/>
      <c r="F478" s="178"/>
      <c r="G478" s="178"/>
      <c r="H478" s="177"/>
      <c r="I478" s="177"/>
    </row>
    <row r="479" spans="2:9" ht="12.75">
      <c r="B479" s="177"/>
      <c r="C479" s="177"/>
      <c r="D479" s="177"/>
      <c r="E479" s="178"/>
      <c r="F479" s="178"/>
      <c r="G479" s="178"/>
      <c r="H479" s="177"/>
      <c r="I479" s="177"/>
    </row>
    <row r="480" spans="2:9" ht="12.75">
      <c r="B480" s="177"/>
      <c r="C480" s="177"/>
      <c r="D480" s="177"/>
      <c r="E480" s="178"/>
      <c r="F480" s="178"/>
      <c r="G480" s="178"/>
      <c r="H480" s="177"/>
      <c r="I480" s="177"/>
    </row>
    <row r="481" spans="2:9" ht="12.75">
      <c r="B481" s="177"/>
      <c r="C481" s="177"/>
      <c r="D481" s="177"/>
      <c r="E481" s="178"/>
      <c r="F481" s="178"/>
      <c r="G481" s="178"/>
      <c r="H481" s="177"/>
      <c r="I481" s="177"/>
    </row>
    <row r="482" spans="2:9" ht="12.75">
      <c r="B482" s="177"/>
      <c r="C482" s="177"/>
      <c r="D482" s="177"/>
      <c r="E482" s="178"/>
      <c r="F482" s="178"/>
      <c r="G482" s="178"/>
      <c r="H482" s="177"/>
      <c r="I482" s="177"/>
    </row>
    <row r="483" spans="2:9" ht="12.75">
      <c r="B483" s="177"/>
      <c r="C483" s="177"/>
      <c r="D483" s="177"/>
      <c r="E483" s="178"/>
      <c r="F483" s="178"/>
      <c r="G483" s="178"/>
      <c r="H483" s="177"/>
      <c r="I483" s="177"/>
    </row>
    <row r="484" spans="2:9" ht="12.75">
      <c r="B484" s="177"/>
      <c r="C484" s="177"/>
      <c r="D484" s="177"/>
      <c r="E484" s="178"/>
      <c r="F484" s="178"/>
      <c r="G484" s="178"/>
      <c r="H484" s="177"/>
      <c r="I484" s="177"/>
    </row>
    <row r="485" spans="2:9" ht="12.75">
      <c r="B485" s="177"/>
      <c r="C485" s="177"/>
      <c r="D485" s="177"/>
      <c r="E485" s="178"/>
      <c r="F485" s="178"/>
      <c r="G485" s="178"/>
      <c r="H485" s="177"/>
      <c r="I485" s="177"/>
    </row>
    <row r="486" spans="2:9" ht="12.75">
      <c r="B486" s="177"/>
      <c r="C486" s="177"/>
      <c r="D486" s="177"/>
      <c r="E486" s="178"/>
      <c r="F486" s="178"/>
      <c r="G486" s="178"/>
      <c r="H486" s="177"/>
      <c r="I486" s="177"/>
    </row>
    <row r="487" spans="2:9" ht="12.75">
      <c r="B487" s="177"/>
      <c r="C487" s="177"/>
      <c r="D487" s="177"/>
      <c r="E487" s="178"/>
      <c r="F487" s="178"/>
      <c r="G487" s="178"/>
      <c r="H487" s="177"/>
      <c r="I487" s="177"/>
    </row>
    <row r="488" spans="2:9" ht="12.75">
      <c r="B488" s="177"/>
      <c r="C488" s="177"/>
      <c r="D488" s="177"/>
      <c r="E488" s="178"/>
      <c r="F488" s="178"/>
      <c r="G488" s="178"/>
      <c r="H488" s="177"/>
      <c r="I488" s="177"/>
    </row>
    <row r="489" spans="2:9" ht="12.75">
      <c r="B489" s="177"/>
      <c r="C489" s="177"/>
      <c r="D489" s="177"/>
      <c r="E489" s="178"/>
      <c r="F489" s="178"/>
      <c r="G489" s="178"/>
      <c r="H489" s="177"/>
      <c r="I489" s="177"/>
    </row>
    <row r="490" spans="2:9" ht="12.75">
      <c r="B490" s="177"/>
      <c r="C490" s="177"/>
      <c r="D490" s="177"/>
      <c r="E490" s="178"/>
      <c r="F490" s="178"/>
      <c r="G490" s="178"/>
      <c r="H490" s="177"/>
      <c r="I490" s="177"/>
    </row>
    <row r="491" spans="2:9" ht="12.75">
      <c r="B491" s="177"/>
      <c r="C491" s="177"/>
      <c r="D491" s="177"/>
      <c r="E491" s="178"/>
      <c r="F491" s="178"/>
      <c r="G491" s="178"/>
      <c r="H491" s="177"/>
      <c r="I491" s="177"/>
    </row>
    <row r="492" spans="2:9" ht="12.75">
      <c r="B492" s="177"/>
      <c r="C492" s="177"/>
      <c r="D492" s="177"/>
      <c r="E492" s="178"/>
      <c r="F492" s="178"/>
      <c r="G492" s="178"/>
      <c r="H492" s="177"/>
      <c r="I492" s="177"/>
    </row>
    <row r="493" spans="2:9" ht="12.75">
      <c r="B493" s="177"/>
      <c r="C493" s="177"/>
      <c r="D493" s="177"/>
      <c r="E493" s="178"/>
      <c r="F493" s="178"/>
      <c r="G493" s="178"/>
      <c r="H493" s="177"/>
      <c r="I493" s="177"/>
    </row>
    <row r="494" spans="2:9" ht="12.75">
      <c r="B494" s="177"/>
      <c r="C494" s="177"/>
      <c r="D494" s="177"/>
      <c r="E494" s="178"/>
      <c r="F494" s="178"/>
      <c r="G494" s="178"/>
      <c r="H494" s="177"/>
      <c r="I494" s="177"/>
    </row>
    <row r="495" spans="2:9" ht="12.75">
      <c r="B495" s="177"/>
      <c r="C495" s="177"/>
      <c r="D495" s="177"/>
      <c r="E495" s="178"/>
      <c r="F495" s="178"/>
      <c r="G495" s="178"/>
      <c r="H495" s="177"/>
      <c r="I495" s="177"/>
    </row>
    <row r="496" spans="2:9" ht="12.75">
      <c r="B496" s="177"/>
      <c r="C496" s="177"/>
      <c r="D496" s="177"/>
      <c r="E496" s="178"/>
      <c r="F496" s="178"/>
      <c r="G496" s="178"/>
      <c r="H496" s="177"/>
      <c r="I496" s="177"/>
    </row>
    <row r="497" spans="2:9" ht="12.75">
      <c r="B497" s="177"/>
      <c r="C497" s="177"/>
      <c r="D497" s="177"/>
      <c r="E497" s="178"/>
      <c r="F497" s="178"/>
      <c r="G497" s="178"/>
      <c r="H497" s="177"/>
      <c r="I497" s="177"/>
    </row>
    <row r="498" spans="2:9" ht="12.75">
      <c r="B498" s="177"/>
      <c r="C498" s="177"/>
      <c r="D498" s="177"/>
      <c r="E498" s="178"/>
      <c r="F498" s="178"/>
      <c r="G498" s="178"/>
      <c r="H498" s="177"/>
      <c r="I498" s="177"/>
    </row>
    <row r="499" spans="2:9" ht="12.75">
      <c r="B499" s="177"/>
      <c r="C499" s="177"/>
      <c r="D499" s="177"/>
      <c r="E499" s="178"/>
      <c r="F499" s="178"/>
      <c r="G499" s="178"/>
      <c r="H499" s="177"/>
      <c r="I499" s="177"/>
    </row>
    <row r="500" spans="2:9" ht="12.75">
      <c r="B500" s="177"/>
      <c r="C500" s="177"/>
      <c r="D500" s="177"/>
      <c r="E500" s="178"/>
      <c r="F500" s="178"/>
      <c r="G500" s="178"/>
      <c r="H500" s="177"/>
      <c r="I500" s="177"/>
    </row>
    <row r="501" spans="2:9" ht="12.75">
      <c r="B501" s="177"/>
      <c r="C501" s="177"/>
      <c r="D501" s="177"/>
      <c r="E501" s="178"/>
      <c r="F501" s="178"/>
      <c r="G501" s="178"/>
      <c r="H501" s="177"/>
      <c r="I501" s="177"/>
    </row>
    <row r="502" spans="2:9" ht="12.75">
      <c r="B502" s="177"/>
      <c r="C502" s="177"/>
      <c r="D502" s="177"/>
      <c r="E502" s="178"/>
      <c r="F502" s="178"/>
      <c r="G502" s="178"/>
      <c r="H502" s="177"/>
      <c r="I502" s="177"/>
    </row>
    <row r="503" spans="2:9" ht="12.75">
      <c r="B503" s="177"/>
      <c r="C503" s="177"/>
      <c r="D503" s="177"/>
      <c r="E503" s="178"/>
      <c r="F503" s="178"/>
      <c r="G503" s="178"/>
      <c r="H503" s="177"/>
      <c r="I503" s="177"/>
    </row>
    <row r="504" spans="2:9" ht="12.75">
      <c r="B504" s="177"/>
      <c r="C504" s="177"/>
      <c r="D504" s="177"/>
      <c r="E504" s="178"/>
      <c r="F504" s="178"/>
      <c r="G504" s="178"/>
      <c r="H504" s="177"/>
      <c r="I504" s="177"/>
    </row>
    <row r="505" spans="2:9" ht="12.75">
      <c r="B505" s="177"/>
      <c r="C505" s="177"/>
      <c r="D505" s="177"/>
      <c r="E505" s="178"/>
      <c r="F505" s="178"/>
      <c r="G505" s="178"/>
      <c r="H505" s="177"/>
      <c r="I505" s="177"/>
    </row>
    <row r="506" spans="2:9" ht="12.75">
      <c r="B506" s="177"/>
      <c r="C506" s="177"/>
      <c r="D506" s="177"/>
      <c r="E506" s="178"/>
      <c r="F506" s="178"/>
      <c r="G506" s="178"/>
      <c r="H506" s="177"/>
      <c r="I506" s="177"/>
    </row>
    <row r="507" spans="2:9" ht="12.75">
      <c r="B507" s="177"/>
      <c r="C507" s="177"/>
      <c r="D507" s="177"/>
      <c r="E507" s="178"/>
      <c r="F507" s="178"/>
      <c r="G507" s="178"/>
      <c r="H507" s="177"/>
      <c r="I507" s="177"/>
    </row>
    <row r="508" spans="2:9" ht="12.75">
      <c r="B508" s="177"/>
      <c r="C508" s="177"/>
      <c r="D508" s="177"/>
      <c r="E508" s="178"/>
      <c r="F508" s="178"/>
      <c r="G508" s="178"/>
      <c r="H508" s="177"/>
      <c r="I508" s="177"/>
    </row>
    <row r="509" spans="2:9" ht="12.75">
      <c r="B509" s="177"/>
      <c r="C509" s="177"/>
      <c r="D509" s="177"/>
      <c r="E509" s="178"/>
      <c r="F509" s="178"/>
      <c r="G509" s="178"/>
      <c r="H509" s="177"/>
      <c r="I509" s="177"/>
    </row>
    <row r="510" spans="2:9" ht="12.75">
      <c r="B510" s="177"/>
      <c r="C510" s="177"/>
      <c r="D510" s="177"/>
      <c r="E510" s="178"/>
      <c r="F510" s="178"/>
      <c r="G510" s="178"/>
      <c r="H510" s="177"/>
      <c r="I510" s="177"/>
    </row>
    <row r="511" spans="2:9" ht="12.75">
      <c r="B511" s="177"/>
      <c r="C511" s="177"/>
      <c r="D511" s="177"/>
      <c r="E511" s="178"/>
      <c r="F511" s="178"/>
      <c r="G511" s="178"/>
      <c r="H511" s="177"/>
      <c r="I511" s="177"/>
    </row>
    <row r="512" spans="2:9" ht="12.75">
      <c r="B512" s="177"/>
      <c r="C512" s="177"/>
      <c r="D512" s="177"/>
      <c r="E512" s="178"/>
      <c r="F512" s="178"/>
      <c r="G512" s="178"/>
      <c r="H512" s="177"/>
      <c r="I512" s="177"/>
    </row>
    <row r="513" spans="2:9" ht="12.75">
      <c r="B513" s="177"/>
      <c r="C513" s="177"/>
      <c r="D513" s="177"/>
      <c r="E513" s="178"/>
      <c r="F513" s="178"/>
      <c r="G513" s="178"/>
      <c r="H513" s="177"/>
      <c r="I513" s="177"/>
    </row>
    <row r="514" spans="2:9" ht="12.75">
      <c r="B514" s="177"/>
      <c r="C514" s="177"/>
      <c r="D514" s="177"/>
      <c r="E514" s="178"/>
      <c r="F514" s="178"/>
      <c r="G514" s="178"/>
      <c r="H514" s="177"/>
      <c r="I514" s="177"/>
    </row>
    <row r="515" spans="2:9" ht="12.75">
      <c r="B515" s="177"/>
      <c r="C515" s="177"/>
      <c r="D515" s="177"/>
      <c r="E515" s="178"/>
      <c r="F515" s="178"/>
      <c r="G515" s="178"/>
      <c r="H515" s="177"/>
      <c r="I515" s="177"/>
    </row>
    <row r="516" spans="2:9" ht="12.75">
      <c r="B516" s="177"/>
      <c r="C516" s="177"/>
      <c r="D516" s="177"/>
      <c r="E516" s="178"/>
      <c r="F516" s="178"/>
      <c r="G516" s="178"/>
      <c r="H516" s="177"/>
      <c r="I516" s="177"/>
    </row>
    <row r="517" spans="2:9" ht="12.75">
      <c r="B517" s="177"/>
      <c r="C517" s="177"/>
      <c r="D517" s="177"/>
      <c r="E517" s="178"/>
      <c r="F517" s="178"/>
      <c r="G517" s="178"/>
      <c r="H517" s="177"/>
      <c r="I517" s="177"/>
    </row>
    <row r="518" spans="2:9" ht="12.75">
      <c r="B518" s="177"/>
      <c r="C518" s="177"/>
      <c r="D518" s="177"/>
      <c r="E518" s="178"/>
      <c r="F518" s="178"/>
      <c r="G518" s="178"/>
      <c r="H518" s="177"/>
      <c r="I518" s="177"/>
    </row>
    <row r="519" spans="2:9" ht="12.75">
      <c r="B519" s="177"/>
      <c r="C519" s="177"/>
      <c r="D519" s="177"/>
      <c r="E519" s="178"/>
      <c r="F519" s="178"/>
      <c r="G519" s="178"/>
      <c r="H519" s="177"/>
      <c r="I519" s="177"/>
    </row>
    <row r="520" spans="2:9" ht="12.75">
      <c r="B520" s="177"/>
      <c r="C520" s="177"/>
      <c r="D520" s="177"/>
      <c r="E520" s="178"/>
      <c r="F520" s="178"/>
      <c r="G520" s="178"/>
      <c r="H520" s="177"/>
      <c r="I520" s="177"/>
    </row>
    <row r="521" spans="2:9" ht="12.75">
      <c r="B521" s="177"/>
      <c r="C521" s="177"/>
      <c r="D521" s="177"/>
      <c r="E521" s="178"/>
      <c r="F521" s="178"/>
      <c r="G521" s="178"/>
      <c r="H521" s="177"/>
      <c r="I521" s="177"/>
    </row>
    <row r="522" spans="2:9" ht="12.75">
      <c r="B522" s="177"/>
      <c r="C522" s="177"/>
      <c r="D522" s="177"/>
      <c r="E522" s="178"/>
      <c r="F522" s="178"/>
      <c r="G522" s="178"/>
      <c r="H522" s="177"/>
      <c r="I522" s="177"/>
    </row>
    <row r="523" spans="2:9" ht="12.75">
      <c r="B523" s="177"/>
      <c r="C523" s="177"/>
      <c r="D523" s="177"/>
      <c r="E523" s="178"/>
      <c r="F523" s="178"/>
      <c r="G523" s="178"/>
      <c r="H523" s="177"/>
      <c r="I523" s="177"/>
    </row>
    <row r="524" spans="2:9" ht="12.75">
      <c r="B524" s="177"/>
      <c r="C524" s="177"/>
      <c r="D524" s="177"/>
      <c r="E524" s="178"/>
      <c r="F524" s="178"/>
      <c r="G524" s="178"/>
      <c r="H524" s="177"/>
      <c r="I524" s="177"/>
    </row>
    <row r="525" spans="2:9" ht="12.75">
      <c r="B525" s="177"/>
      <c r="C525" s="177"/>
      <c r="D525" s="177"/>
      <c r="E525" s="178"/>
      <c r="F525" s="178"/>
      <c r="G525" s="178"/>
      <c r="H525" s="177"/>
      <c r="I525" s="177"/>
    </row>
    <row r="526" spans="2:9" ht="12.75">
      <c r="B526" s="177"/>
      <c r="C526" s="177"/>
      <c r="D526" s="177"/>
      <c r="E526" s="178"/>
      <c r="F526" s="178"/>
      <c r="G526" s="178"/>
      <c r="H526" s="177"/>
      <c r="I526" s="177"/>
    </row>
    <row r="527" spans="2:9" ht="12.75">
      <c r="B527" s="177"/>
      <c r="C527" s="177"/>
      <c r="D527" s="177"/>
      <c r="E527" s="178"/>
      <c r="F527" s="178"/>
      <c r="G527" s="178"/>
      <c r="H527" s="177"/>
      <c r="I527" s="177"/>
    </row>
    <row r="528" spans="2:9" ht="12.75">
      <c r="B528" s="177"/>
      <c r="C528" s="177"/>
      <c r="D528" s="177"/>
      <c r="E528" s="178"/>
      <c r="F528" s="178"/>
      <c r="G528" s="178"/>
      <c r="H528" s="177"/>
      <c r="I528" s="177"/>
    </row>
    <row r="529" spans="2:9" ht="12.75">
      <c r="B529" s="177"/>
      <c r="C529" s="177"/>
      <c r="D529" s="177"/>
      <c r="E529" s="178"/>
      <c r="F529" s="178"/>
      <c r="G529" s="178"/>
      <c r="H529" s="177"/>
      <c r="I529" s="177"/>
    </row>
    <row r="530" spans="2:9" ht="12.75">
      <c r="B530" s="177"/>
      <c r="C530" s="177"/>
      <c r="D530" s="177"/>
      <c r="E530" s="178"/>
      <c r="F530" s="178"/>
      <c r="G530" s="178"/>
      <c r="H530" s="177"/>
      <c r="I530" s="177"/>
    </row>
    <row r="531" spans="2:9" ht="12.75">
      <c r="B531" s="177"/>
      <c r="C531" s="177"/>
      <c r="D531" s="177"/>
      <c r="E531" s="178"/>
      <c r="F531" s="178"/>
      <c r="G531" s="178"/>
      <c r="H531" s="177"/>
      <c r="I531" s="177"/>
    </row>
    <row r="532" spans="2:9" ht="12.75">
      <c r="B532" s="177"/>
      <c r="C532" s="177"/>
      <c r="D532" s="177"/>
      <c r="E532" s="178"/>
      <c r="F532" s="178"/>
      <c r="G532" s="178"/>
      <c r="H532" s="177"/>
      <c r="I532" s="177"/>
    </row>
    <row r="533" spans="2:9" ht="12.75">
      <c r="B533" s="177"/>
      <c r="C533" s="177"/>
      <c r="D533" s="177"/>
      <c r="E533" s="178"/>
      <c r="F533" s="178"/>
      <c r="G533" s="178"/>
      <c r="H533" s="177"/>
      <c r="I533" s="177"/>
    </row>
    <row r="534" spans="2:9" ht="12.75">
      <c r="B534" s="177"/>
      <c r="C534" s="177"/>
      <c r="D534" s="177"/>
      <c r="E534" s="178"/>
      <c r="F534" s="178"/>
      <c r="G534" s="178"/>
      <c r="H534" s="177"/>
      <c r="I534" s="177"/>
    </row>
    <row r="535" spans="2:9" ht="12.75">
      <c r="B535" s="177"/>
      <c r="C535" s="177"/>
      <c r="D535" s="177"/>
      <c r="E535" s="178"/>
      <c r="F535" s="178"/>
      <c r="G535" s="178"/>
      <c r="H535" s="177"/>
      <c r="I535" s="177"/>
    </row>
    <row r="536" spans="2:9" ht="12.75">
      <c r="B536" s="177"/>
      <c r="C536" s="177"/>
      <c r="D536" s="177"/>
      <c r="E536" s="178"/>
      <c r="F536" s="178"/>
      <c r="G536" s="178"/>
      <c r="H536" s="177"/>
      <c r="I536" s="177"/>
    </row>
    <row r="537" spans="2:9" ht="12.75">
      <c r="B537" s="177"/>
      <c r="C537" s="177"/>
      <c r="D537" s="177"/>
      <c r="E537" s="178"/>
      <c r="F537" s="178"/>
      <c r="G537" s="178"/>
      <c r="H537" s="177"/>
      <c r="I537" s="177"/>
    </row>
    <row r="538" spans="2:9" ht="12.75">
      <c r="B538" s="177"/>
      <c r="C538" s="177"/>
      <c r="D538" s="177"/>
      <c r="E538" s="178"/>
      <c r="F538" s="178"/>
      <c r="G538" s="178"/>
      <c r="H538" s="177"/>
      <c r="I538" s="177"/>
    </row>
    <row r="539" spans="2:9" ht="12.75">
      <c r="B539" s="177"/>
      <c r="C539" s="177"/>
      <c r="D539" s="177"/>
      <c r="E539" s="178"/>
      <c r="F539" s="178"/>
      <c r="G539" s="178"/>
      <c r="H539" s="177"/>
      <c r="I539" s="177"/>
    </row>
    <row r="540" spans="2:9" ht="12.75">
      <c r="B540" s="177"/>
      <c r="C540" s="177"/>
      <c r="D540" s="177"/>
      <c r="E540" s="178"/>
      <c r="F540" s="178"/>
      <c r="G540" s="178"/>
      <c r="H540" s="177"/>
      <c r="I540" s="177"/>
    </row>
    <row r="541" spans="2:9" ht="12.75">
      <c r="B541" s="177"/>
      <c r="C541" s="177"/>
      <c r="D541" s="177"/>
      <c r="E541" s="178"/>
      <c r="F541" s="178"/>
      <c r="G541" s="178"/>
      <c r="H541" s="177"/>
      <c r="I541" s="177"/>
    </row>
    <row r="542" spans="2:9" ht="12.75">
      <c r="B542" s="177"/>
      <c r="C542" s="177"/>
      <c r="D542" s="177"/>
      <c r="E542" s="178"/>
      <c r="F542" s="178"/>
      <c r="G542" s="178"/>
      <c r="H542" s="177"/>
      <c r="I542" s="177"/>
    </row>
    <row r="543" spans="2:9" ht="12.75">
      <c r="B543" s="177"/>
      <c r="C543" s="177"/>
      <c r="D543" s="177"/>
      <c r="E543" s="178"/>
      <c r="F543" s="178"/>
      <c r="G543" s="178"/>
      <c r="H543" s="177"/>
      <c r="I543" s="177"/>
    </row>
    <row r="544" spans="2:9" ht="12.75">
      <c r="B544" s="177"/>
      <c r="C544" s="177"/>
      <c r="D544" s="177"/>
      <c r="E544" s="178"/>
      <c r="F544" s="178"/>
      <c r="G544" s="178"/>
      <c r="H544" s="177"/>
      <c r="I544" s="177"/>
    </row>
    <row r="545" spans="2:9" ht="12.75">
      <c r="B545" s="177"/>
      <c r="C545" s="177"/>
      <c r="D545" s="177"/>
      <c r="E545" s="178"/>
      <c r="F545" s="178"/>
      <c r="G545" s="178"/>
      <c r="H545" s="177"/>
      <c r="I545" s="177"/>
    </row>
    <row r="546" spans="2:9" ht="12.75">
      <c r="B546" s="177"/>
      <c r="C546" s="177"/>
      <c r="D546" s="177"/>
      <c r="E546" s="178"/>
      <c r="F546" s="178"/>
      <c r="G546" s="178"/>
      <c r="H546" s="177"/>
      <c r="I546" s="177"/>
    </row>
    <row r="547" spans="2:9" ht="12.75">
      <c r="B547" s="177"/>
      <c r="C547" s="177"/>
      <c r="D547" s="177"/>
      <c r="E547" s="178"/>
      <c r="F547" s="178"/>
      <c r="G547" s="178"/>
      <c r="H547" s="177"/>
      <c r="I547" s="177"/>
    </row>
    <row r="548" spans="2:9" ht="12.75">
      <c r="B548" s="177"/>
      <c r="C548" s="177"/>
      <c r="D548" s="177"/>
      <c r="E548" s="178"/>
      <c r="F548" s="178"/>
      <c r="G548" s="178"/>
      <c r="H548" s="177"/>
      <c r="I548" s="177"/>
    </row>
    <row r="549" spans="2:9" ht="12.75">
      <c r="B549" s="177"/>
      <c r="C549" s="177"/>
      <c r="D549" s="177"/>
      <c r="E549" s="178"/>
      <c r="F549" s="178"/>
      <c r="G549" s="178"/>
      <c r="H549" s="177"/>
      <c r="I549" s="177"/>
    </row>
    <row r="550" spans="2:9" ht="12.75">
      <c r="B550" s="177"/>
      <c r="C550" s="177"/>
      <c r="D550" s="177"/>
      <c r="E550" s="178"/>
      <c r="F550" s="178"/>
      <c r="G550" s="178"/>
      <c r="H550" s="177"/>
      <c r="I550" s="177"/>
    </row>
    <row r="551" spans="2:9" ht="12.75">
      <c r="B551" s="177"/>
      <c r="C551" s="177"/>
      <c r="D551" s="177"/>
      <c r="E551" s="178"/>
      <c r="F551" s="178"/>
      <c r="G551" s="178"/>
      <c r="H551" s="177"/>
      <c r="I551" s="177"/>
    </row>
    <row r="552" spans="2:9" ht="12.75">
      <c r="B552" s="177"/>
      <c r="C552" s="177"/>
      <c r="D552" s="177"/>
      <c r="E552" s="178"/>
      <c r="F552" s="178"/>
      <c r="G552" s="178"/>
      <c r="H552" s="177"/>
      <c r="I552" s="177"/>
    </row>
    <row r="553" spans="2:9" ht="12.75">
      <c r="B553" s="177"/>
      <c r="C553" s="177"/>
      <c r="D553" s="177"/>
      <c r="E553" s="178"/>
      <c r="F553" s="178"/>
      <c r="G553" s="178"/>
      <c r="H553" s="177"/>
      <c r="I553" s="177"/>
    </row>
    <row r="554" spans="2:9" ht="12.75">
      <c r="B554" s="177"/>
      <c r="C554" s="177"/>
      <c r="D554" s="177"/>
      <c r="E554" s="178"/>
      <c r="F554" s="178"/>
      <c r="G554" s="178"/>
      <c r="H554" s="177"/>
      <c r="I554" s="177"/>
    </row>
    <row r="555" spans="2:9" ht="12.75">
      <c r="B555" s="177"/>
      <c r="C555" s="177"/>
      <c r="D555" s="177"/>
      <c r="E555" s="178"/>
      <c r="F555" s="178"/>
      <c r="G555" s="178"/>
      <c r="H555" s="177"/>
      <c r="I555" s="177"/>
    </row>
    <row r="556" spans="2:9" ht="12.75">
      <c r="B556" s="177"/>
      <c r="C556" s="177"/>
      <c r="D556" s="177"/>
      <c r="E556" s="178"/>
      <c r="F556" s="178"/>
      <c r="G556" s="178"/>
      <c r="H556" s="177"/>
      <c r="I556" s="177"/>
    </row>
    <row r="557" spans="2:9" ht="12.75">
      <c r="B557" s="177"/>
      <c r="C557" s="177"/>
      <c r="D557" s="177"/>
      <c r="E557" s="178"/>
      <c r="F557" s="178"/>
      <c r="G557" s="178"/>
      <c r="H557" s="177"/>
      <c r="I557" s="177"/>
    </row>
    <row r="558" spans="2:9" ht="12.75">
      <c r="B558" s="177"/>
      <c r="C558" s="177"/>
      <c r="D558" s="177"/>
      <c r="E558" s="178"/>
      <c r="F558" s="178"/>
      <c r="G558" s="178"/>
      <c r="H558" s="177"/>
      <c r="I558" s="177"/>
    </row>
  </sheetData>
  <sheetProtection/>
  <mergeCells count="22">
    <mergeCell ref="A67:C70"/>
    <mergeCell ref="A72:C74"/>
    <mergeCell ref="A44:A53"/>
    <mergeCell ref="B44:B53"/>
    <mergeCell ref="C44:C53"/>
    <mergeCell ref="B54:B60"/>
    <mergeCell ref="A54:A60"/>
    <mergeCell ref="C54:C60"/>
    <mergeCell ref="C19:H19"/>
    <mergeCell ref="D29:D31"/>
    <mergeCell ref="E29:E31"/>
    <mergeCell ref="C34:C39"/>
    <mergeCell ref="E34:E38"/>
    <mergeCell ref="D34:D38"/>
    <mergeCell ref="E56:E57"/>
    <mergeCell ref="D56:D58"/>
    <mergeCell ref="A34:A39"/>
    <mergeCell ref="B34:B39"/>
    <mergeCell ref="D49:D51"/>
    <mergeCell ref="E49:E50"/>
    <mergeCell ref="D44:D48"/>
    <mergeCell ref="E44:E47"/>
  </mergeCells>
  <printOptions/>
  <pageMargins left="0.5905511811023623" right="0.35433070866141736" top="0.8661417322834646" bottom="0.35433070866141736" header="0.2362204724409449" footer="0.2362204724409449"/>
  <pageSetup fitToHeight="10" fitToWidth="1" horizontalDpi="600" verticalDpi="600" orientation="landscape" paperSize="9" scale="76" r:id="rId1"/>
  <headerFooter differentFirst="1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183"/>
  <sheetViews>
    <sheetView workbookViewId="0" topLeftCell="A1">
      <selection activeCell="L9" sqref="L9"/>
    </sheetView>
  </sheetViews>
  <sheetFormatPr defaultColWidth="9.140625" defaultRowHeight="15"/>
  <cols>
    <col min="1" max="1" width="4.8515625" style="30" customWidth="1"/>
    <col min="2" max="2" width="49.57421875" style="31" customWidth="1"/>
    <col min="3" max="3" width="6.8515625" style="31" customWidth="1"/>
    <col min="4" max="5" width="10.7109375" style="31" customWidth="1"/>
    <col min="6" max="6" width="7.421875" style="31" customWidth="1"/>
    <col min="7" max="7" width="19.140625" style="31" customWidth="1"/>
    <col min="8" max="8" width="15.28125" style="31" customWidth="1"/>
    <col min="9" max="9" width="13.28125" style="31" customWidth="1"/>
    <col min="10" max="16384" width="9.140625" style="31" customWidth="1"/>
  </cols>
  <sheetData>
    <row r="2" ht="15">
      <c r="I2" s="32" t="s">
        <v>958</v>
      </c>
    </row>
    <row r="3" ht="15">
      <c r="I3" s="32" t="s">
        <v>949</v>
      </c>
    </row>
    <row r="4" ht="15">
      <c r="I4" s="32" t="s">
        <v>950</v>
      </c>
    </row>
    <row r="5" ht="15">
      <c r="I5" s="32" t="s">
        <v>951</v>
      </c>
    </row>
    <row r="6" ht="15">
      <c r="I6" s="32" t="s">
        <v>950</v>
      </c>
    </row>
    <row r="7" ht="15">
      <c r="I7" s="32" t="s">
        <v>952</v>
      </c>
    </row>
    <row r="8" ht="15">
      <c r="I8" s="32" t="s">
        <v>953</v>
      </c>
    </row>
    <row r="9" ht="15">
      <c r="I9" s="32" t="s">
        <v>954</v>
      </c>
    </row>
    <row r="10" ht="15">
      <c r="I10" s="32" t="s">
        <v>1225</v>
      </c>
    </row>
    <row r="11" ht="15">
      <c r="I11" s="32"/>
    </row>
    <row r="12" ht="15">
      <c r="I12" s="32" t="s">
        <v>959</v>
      </c>
    </row>
    <row r="13" ht="15">
      <c r="I13" s="32" t="s">
        <v>955</v>
      </c>
    </row>
    <row r="14" ht="15">
      <c r="I14" s="32" t="s">
        <v>950</v>
      </c>
    </row>
    <row r="15" ht="15">
      <c r="I15" s="32" t="s">
        <v>952</v>
      </c>
    </row>
    <row r="16" spans="1:11" ht="16.5" customHeight="1">
      <c r="A16" s="33"/>
      <c r="B16" s="34"/>
      <c r="C16" s="34"/>
      <c r="D16" s="34"/>
      <c r="E16" s="34"/>
      <c r="F16" s="34"/>
      <c r="G16" s="35"/>
      <c r="H16" s="36"/>
      <c r="I16" s="35" t="s">
        <v>953</v>
      </c>
      <c r="J16" s="37"/>
      <c r="K16" s="37"/>
    </row>
    <row r="17" spans="1:11" ht="16.5" customHeight="1">
      <c r="A17" s="33"/>
      <c r="B17" s="34"/>
      <c r="C17" s="34"/>
      <c r="D17" s="34"/>
      <c r="E17" s="34"/>
      <c r="F17" s="34"/>
      <c r="G17" s="35"/>
      <c r="H17" s="36"/>
      <c r="I17" s="35" t="s">
        <v>954</v>
      </c>
      <c r="J17" s="37"/>
      <c r="K17" s="37"/>
    </row>
    <row r="18" spans="1:11" ht="14.25" customHeight="1">
      <c r="A18" s="38"/>
      <c r="B18" s="39"/>
      <c r="C18" s="36"/>
      <c r="D18" s="36"/>
      <c r="E18" s="36"/>
      <c r="F18" s="36"/>
      <c r="G18" s="35"/>
      <c r="H18" s="36"/>
      <c r="I18" s="36"/>
      <c r="J18" s="37"/>
      <c r="K18" s="37"/>
    </row>
    <row r="19" spans="1:11" ht="36.75" customHeight="1">
      <c r="A19" s="38"/>
      <c r="B19" s="714" t="s">
        <v>960</v>
      </c>
      <c r="C19" s="714"/>
      <c r="D19" s="714"/>
      <c r="E19" s="714"/>
      <c r="F19" s="714"/>
      <c r="G19" s="714"/>
      <c r="H19" s="714"/>
      <c r="I19" s="714"/>
      <c r="J19" s="37"/>
      <c r="K19" s="37"/>
    </row>
    <row r="20" spans="1:11" ht="12.75" customHeight="1">
      <c r="A20" s="40"/>
      <c r="B20" s="2"/>
      <c r="C20" s="2"/>
      <c r="D20" s="2"/>
      <c r="E20" s="2"/>
      <c r="F20" s="2"/>
      <c r="G20" s="2"/>
      <c r="H20" s="37"/>
      <c r="I20" s="37"/>
      <c r="J20" s="37"/>
      <c r="K20" s="37"/>
    </row>
    <row r="21" spans="1:11" ht="12.75" customHeight="1">
      <c r="A21" s="41"/>
      <c r="B21" s="37"/>
      <c r="C21" s="37"/>
      <c r="D21" s="37"/>
      <c r="E21" s="37"/>
      <c r="F21" s="37"/>
      <c r="G21" s="37"/>
      <c r="H21" s="42"/>
      <c r="I21" s="43" t="s">
        <v>961</v>
      </c>
      <c r="J21" s="37"/>
      <c r="K21" s="37"/>
    </row>
    <row r="22" spans="1:11" ht="15">
      <c r="A22" s="775"/>
      <c r="B22" s="717" t="s">
        <v>935</v>
      </c>
      <c r="C22" s="717" t="s">
        <v>936</v>
      </c>
      <c r="D22" s="717"/>
      <c r="E22" s="717"/>
      <c r="F22" s="717"/>
      <c r="G22" s="719" t="s">
        <v>937</v>
      </c>
      <c r="H22" s="721" t="s">
        <v>938</v>
      </c>
      <c r="I22" s="722"/>
      <c r="J22" s="37"/>
      <c r="K22" s="37"/>
    </row>
    <row r="23" spans="1:11" ht="75">
      <c r="A23" s="776"/>
      <c r="B23" s="718"/>
      <c r="C23" s="631" t="s">
        <v>939</v>
      </c>
      <c r="D23" s="631" t="s">
        <v>940</v>
      </c>
      <c r="E23" s="631" t="s">
        <v>941</v>
      </c>
      <c r="F23" s="631" t="s">
        <v>942</v>
      </c>
      <c r="G23" s="720"/>
      <c r="H23" s="634" t="s">
        <v>943</v>
      </c>
      <c r="I23" s="634" t="s">
        <v>944</v>
      </c>
      <c r="J23" s="37"/>
      <c r="K23" s="37"/>
    </row>
    <row r="24" spans="1:11" ht="15">
      <c r="A24" s="635">
        <v>1</v>
      </c>
      <c r="B24" s="636">
        <v>2</v>
      </c>
      <c r="C24" s="637">
        <v>3</v>
      </c>
      <c r="D24" s="637">
        <v>4</v>
      </c>
      <c r="E24" s="637">
        <v>5</v>
      </c>
      <c r="F24" s="637">
        <v>6</v>
      </c>
      <c r="G24" s="637">
        <v>7</v>
      </c>
      <c r="H24" s="638">
        <v>8</v>
      </c>
      <c r="I24" s="639">
        <v>9</v>
      </c>
      <c r="J24" s="37"/>
      <c r="K24" s="37"/>
    </row>
    <row r="25" spans="1:11" ht="43.5">
      <c r="A25" s="45">
        <v>1</v>
      </c>
      <c r="B25" s="46" t="s">
        <v>962</v>
      </c>
      <c r="C25" s="47">
        <v>900</v>
      </c>
      <c r="D25" s="48">
        <v>0</v>
      </c>
      <c r="E25" s="49">
        <v>0</v>
      </c>
      <c r="F25" s="47">
        <v>0</v>
      </c>
      <c r="G25" s="50">
        <v>9923.746</v>
      </c>
      <c r="H25" s="50">
        <v>0</v>
      </c>
      <c r="I25" s="51">
        <v>0</v>
      </c>
      <c r="J25" s="37"/>
      <c r="K25" s="37"/>
    </row>
    <row r="26" spans="1:11" ht="15">
      <c r="A26" s="52"/>
      <c r="B26" s="53" t="s">
        <v>963</v>
      </c>
      <c r="C26" s="54">
        <v>900</v>
      </c>
      <c r="D26" s="55">
        <v>113</v>
      </c>
      <c r="E26" s="56">
        <v>0</v>
      </c>
      <c r="F26" s="54">
        <v>0</v>
      </c>
      <c r="G26" s="57">
        <v>9923.746</v>
      </c>
      <c r="H26" s="57">
        <v>0</v>
      </c>
      <c r="I26" s="58">
        <v>0</v>
      </c>
      <c r="J26" s="37"/>
      <c r="K26" s="37"/>
    </row>
    <row r="27" spans="1:11" ht="30">
      <c r="A27" s="52"/>
      <c r="B27" s="53" t="s">
        <v>964</v>
      </c>
      <c r="C27" s="54">
        <v>900</v>
      </c>
      <c r="D27" s="55">
        <v>113</v>
      </c>
      <c r="E27" s="56">
        <v>920000</v>
      </c>
      <c r="F27" s="54">
        <v>0</v>
      </c>
      <c r="G27" s="57">
        <v>9923.746</v>
      </c>
      <c r="H27" s="57">
        <v>0</v>
      </c>
      <c r="I27" s="58">
        <v>0</v>
      </c>
      <c r="J27" s="37"/>
      <c r="K27" s="37"/>
    </row>
    <row r="28" spans="1:11" ht="15">
      <c r="A28" s="52"/>
      <c r="B28" s="53" t="s">
        <v>965</v>
      </c>
      <c r="C28" s="54">
        <v>900</v>
      </c>
      <c r="D28" s="55">
        <v>113</v>
      </c>
      <c r="E28" s="56">
        <v>920300</v>
      </c>
      <c r="F28" s="54">
        <v>0</v>
      </c>
      <c r="G28" s="57">
        <v>9923.746</v>
      </c>
      <c r="H28" s="57">
        <v>0</v>
      </c>
      <c r="I28" s="58">
        <v>0</v>
      </c>
      <c r="J28" s="37"/>
      <c r="K28" s="37"/>
    </row>
    <row r="29" spans="1:11" ht="105">
      <c r="A29" s="52"/>
      <c r="B29" s="53" t="s">
        <v>1119</v>
      </c>
      <c r="C29" s="54">
        <v>900</v>
      </c>
      <c r="D29" s="55">
        <v>113</v>
      </c>
      <c r="E29" s="56">
        <v>920315</v>
      </c>
      <c r="F29" s="54">
        <v>0</v>
      </c>
      <c r="G29" s="57">
        <v>9923.746</v>
      </c>
      <c r="H29" s="57">
        <v>0</v>
      </c>
      <c r="I29" s="58">
        <v>0</v>
      </c>
      <c r="J29" s="37"/>
      <c r="K29" s="37"/>
    </row>
    <row r="30" spans="1:11" ht="15">
      <c r="A30" s="52"/>
      <c r="B30" s="53" t="s">
        <v>966</v>
      </c>
      <c r="C30" s="54">
        <v>900</v>
      </c>
      <c r="D30" s="55">
        <v>113</v>
      </c>
      <c r="E30" s="56">
        <v>920315</v>
      </c>
      <c r="F30" s="54">
        <v>18</v>
      </c>
      <c r="G30" s="57">
        <v>9923.746</v>
      </c>
      <c r="H30" s="57">
        <v>0</v>
      </c>
      <c r="I30" s="58">
        <v>0</v>
      </c>
      <c r="J30" s="37"/>
      <c r="K30" s="37"/>
    </row>
    <row r="31" spans="1:11" ht="29.25">
      <c r="A31" s="59">
        <v>2</v>
      </c>
      <c r="B31" s="60" t="s">
        <v>967</v>
      </c>
      <c r="C31" s="61">
        <v>903</v>
      </c>
      <c r="D31" s="62">
        <v>0</v>
      </c>
      <c r="E31" s="63">
        <v>0</v>
      </c>
      <c r="F31" s="61">
        <v>0</v>
      </c>
      <c r="G31" s="64">
        <v>3570.432</v>
      </c>
      <c r="H31" s="64">
        <v>0</v>
      </c>
      <c r="I31" s="65">
        <v>0</v>
      </c>
      <c r="J31" s="37"/>
      <c r="K31" s="37"/>
    </row>
    <row r="32" spans="1:11" ht="60">
      <c r="A32" s="52"/>
      <c r="B32" s="53" t="s">
        <v>968</v>
      </c>
      <c r="C32" s="54">
        <v>903</v>
      </c>
      <c r="D32" s="55">
        <v>104</v>
      </c>
      <c r="E32" s="56">
        <v>0</v>
      </c>
      <c r="F32" s="54">
        <v>0</v>
      </c>
      <c r="G32" s="57">
        <v>1205.4</v>
      </c>
      <c r="H32" s="57">
        <v>0</v>
      </c>
      <c r="I32" s="58">
        <v>0</v>
      </c>
      <c r="J32" s="37"/>
      <c r="K32" s="37"/>
    </row>
    <row r="33" spans="1:11" ht="30">
      <c r="A33" s="52"/>
      <c r="B33" s="53" t="s">
        <v>969</v>
      </c>
      <c r="C33" s="54">
        <v>903</v>
      </c>
      <c r="D33" s="55">
        <v>104</v>
      </c>
      <c r="E33" s="56">
        <v>20000</v>
      </c>
      <c r="F33" s="54">
        <v>0</v>
      </c>
      <c r="G33" s="57">
        <v>1205.4</v>
      </c>
      <c r="H33" s="57">
        <v>0</v>
      </c>
      <c r="I33" s="58">
        <v>0</v>
      </c>
      <c r="J33" s="37"/>
      <c r="K33" s="37"/>
    </row>
    <row r="34" spans="1:11" ht="15">
      <c r="A34" s="52"/>
      <c r="B34" s="53" t="s">
        <v>970</v>
      </c>
      <c r="C34" s="54">
        <v>903</v>
      </c>
      <c r="D34" s="55">
        <v>104</v>
      </c>
      <c r="E34" s="56">
        <v>20400</v>
      </c>
      <c r="F34" s="54">
        <v>0</v>
      </c>
      <c r="G34" s="57">
        <v>1205.4</v>
      </c>
      <c r="H34" s="57">
        <v>0</v>
      </c>
      <c r="I34" s="58">
        <v>0</v>
      </c>
      <c r="J34" s="37"/>
      <c r="K34" s="37"/>
    </row>
    <row r="35" spans="1:11" ht="60">
      <c r="A35" s="52"/>
      <c r="B35" s="53" t="s">
        <v>971</v>
      </c>
      <c r="C35" s="54">
        <v>903</v>
      </c>
      <c r="D35" s="55">
        <v>104</v>
      </c>
      <c r="E35" s="56">
        <v>20402</v>
      </c>
      <c r="F35" s="54">
        <v>0</v>
      </c>
      <c r="G35" s="57">
        <v>1205.4</v>
      </c>
      <c r="H35" s="57">
        <v>0</v>
      </c>
      <c r="I35" s="58">
        <v>0</v>
      </c>
      <c r="J35" s="37"/>
      <c r="K35" s="37"/>
    </row>
    <row r="36" spans="1:11" ht="30">
      <c r="A36" s="52"/>
      <c r="B36" s="53" t="s">
        <v>972</v>
      </c>
      <c r="C36" s="54">
        <v>903</v>
      </c>
      <c r="D36" s="55">
        <v>104</v>
      </c>
      <c r="E36" s="56">
        <v>20402</v>
      </c>
      <c r="F36" s="54">
        <v>500</v>
      </c>
      <c r="G36" s="57">
        <v>1205.4</v>
      </c>
      <c r="H36" s="57">
        <v>0</v>
      </c>
      <c r="I36" s="58">
        <v>0</v>
      </c>
      <c r="J36" s="37"/>
      <c r="K36" s="37"/>
    </row>
    <row r="37" spans="1:11" ht="15">
      <c r="A37" s="52"/>
      <c r="B37" s="53" t="s">
        <v>963</v>
      </c>
      <c r="C37" s="54">
        <v>903</v>
      </c>
      <c r="D37" s="55">
        <v>113</v>
      </c>
      <c r="E37" s="56">
        <v>0</v>
      </c>
      <c r="F37" s="54">
        <v>0</v>
      </c>
      <c r="G37" s="57">
        <v>2365.032</v>
      </c>
      <c r="H37" s="57">
        <v>0</v>
      </c>
      <c r="I37" s="58">
        <v>0</v>
      </c>
      <c r="J37" s="37"/>
      <c r="K37" s="37"/>
    </row>
    <row r="38" spans="1:11" ht="210">
      <c r="A38" s="52"/>
      <c r="B38" s="53" t="s">
        <v>1120</v>
      </c>
      <c r="C38" s="54">
        <v>903</v>
      </c>
      <c r="D38" s="55">
        <v>113</v>
      </c>
      <c r="E38" s="56">
        <v>10000</v>
      </c>
      <c r="F38" s="54">
        <v>0</v>
      </c>
      <c r="G38" s="57">
        <v>2365.032</v>
      </c>
      <c r="H38" s="57">
        <v>0</v>
      </c>
      <c r="I38" s="58">
        <v>0</v>
      </c>
      <c r="J38" s="37"/>
      <c r="K38" s="37"/>
    </row>
    <row r="39" spans="1:11" ht="45">
      <c r="A39" s="52"/>
      <c r="B39" s="53" t="s">
        <v>973</v>
      </c>
      <c r="C39" s="54">
        <v>903</v>
      </c>
      <c r="D39" s="55">
        <v>113</v>
      </c>
      <c r="E39" s="56">
        <v>14300</v>
      </c>
      <c r="F39" s="54">
        <v>0</v>
      </c>
      <c r="G39" s="57">
        <v>2365.032</v>
      </c>
      <c r="H39" s="57">
        <v>0</v>
      </c>
      <c r="I39" s="58">
        <v>0</v>
      </c>
      <c r="J39" s="37"/>
      <c r="K39" s="37"/>
    </row>
    <row r="40" spans="1:11" ht="30">
      <c r="A40" s="52"/>
      <c r="B40" s="53" t="s">
        <v>972</v>
      </c>
      <c r="C40" s="54">
        <v>903</v>
      </c>
      <c r="D40" s="55">
        <v>113</v>
      </c>
      <c r="E40" s="56">
        <v>14300</v>
      </c>
      <c r="F40" s="54">
        <v>500</v>
      </c>
      <c r="G40" s="57">
        <v>2365.032</v>
      </c>
      <c r="H40" s="57">
        <v>0</v>
      </c>
      <c r="I40" s="58">
        <v>0</v>
      </c>
      <c r="J40" s="37"/>
      <c r="K40" s="37"/>
    </row>
    <row r="41" spans="1:11" ht="43.5">
      <c r="A41" s="59">
        <v>3</v>
      </c>
      <c r="B41" s="60" t="s">
        <v>974</v>
      </c>
      <c r="C41" s="61">
        <v>905</v>
      </c>
      <c r="D41" s="62">
        <v>0</v>
      </c>
      <c r="E41" s="63">
        <v>0</v>
      </c>
      <c r="F41" s="61">
        <v>0</v>
      </c>
      <c r="G41" s="64">
        <v>2445832.754</v>
      </c>
      <c r="H41" s="64">
        <v>226008.43104999998</v>
      </c>
      <c r="I41" s="65">
        <v>19635.05729</v>
      </c>
      <c r="J41" s="37"/>
      <c r="K41" s="37"/>
    </row>
    <row r="42" spans="1:11" ht="60">
      <c r="A42" s="52"/>
      <c r="B42" s="53" t="s">
        <v>968</v>
      </c>
      <c r="C42" s="54">
        <v>905</v>
      </c>
      <c r="D42" s="55">
        <v>104</v>
      </c>
      <c r="E42" s="56">
        <v>0</v>
      </c>
      <c r="F42" s="54">
        <v>0</v>
      </c>
      <c r="G42" s="57">
        <v>27616.337649999998</v>
      </c>
      <c r="H42" s="57">
        <v>17770.07804</v>
      </c>
      <c r="I42" s="58">
        <v>0</v>
      </c>
      <c r="J42" s="37"/>
      <c r="K42" s="37"/>
    </row>
    <row r="43" spans="1:11" ht="30">
      <c r="A43" s="52"/>
      <c r="B43" s="53" t="s">
        <v>969</v>
      </c>
      <c r="C43" s="54">
        <v>905</v>
      </c>
      <c r="D43" s="55">
        <v>104</v>
      </c>
      <c r="E43" s="56">
        <v>20000</v>
      </c>
      <c r="F43" s="54">
        <v>0</v>
      </c>
      <c r="G43" s="57">
        <v>27616.337649999998</v>
      </c>
      <c r="H43" s="57">
        <v>17770.07804</v>
      </c>
      <c r="I43" s="58">
        <v>0</v>
      </c>
      <c r="J43" s="37"/>
      <c r="K43" s="37"/>
    </row>
    <row r="44" spans="1:11" ht="15">
      <c r="A44" s="52"/>
      <c r="B44" s="53" t="s">
        <v>970</v>
      </c>
      <c r="C44" s="54">
        <v>905</v>
      </c>
      <c r="D44" s="55">
        <v>104</v>
      </c>
      <c r="E44" s="56">
        <v>20400</v>
      </c>
      <c r="F44" s="54">
        <v>0</v>
      </c>
      <c r="G44" s="57">
        <v>27616.337649999998</v>
      </c>
      <c r="H44" s="57">
        <v>17770.07804</v>
      </c>
      <c r="I44" s="58">
        <v>0</v>
      </c>
      <c r="J44" s="37"/>
      <c r="K44" s="37"/>
    </row>
    <row r="45" spans="1:11" ht="60">
      <c r="A45" s="52"/>
      <c r="B45" s="53" t="s">
        <v>975</v>
      </c>
      <c r="C45" s="54">
        <v>905</v>
      </c>
      <c r="D45" s="55">
        <v>104</v>
      </c>
      <c r="E45" s="56">
        <v>20409</v>
      </c>
      <c r="F45" s="54">
        <v>0</v>
      </c>
      <c r="G45" s="57">
        <v>5248</v>
      </c>
      <c r="H45" s="57">
        <v>3302.32458</v>
      </c>
      <c r="I45" s="58">
        <v>0</v>
      </c>
      <c r="J45" s="37"/>
      <c r="K45" s="37"/>
    </row>
    <row r="46" spans="1:11" ht="30">
      <c r="A46" s="52"/>
      <c r="B46" s="53" t="s">
        <v>972</v>
      </c>
      <c r="C46" s="54">
        <v>905</v>
      </c>
      <c r="D46" s="55">
        <v>104</v>
      </c>
      <c r="E46" s="56">
        <v>20409</v>
      </c>
      <c r="F46" s="54">
        <v>500</v>
      </c>
      <c r="G46" s="57">
        <v>5248</v>
      </c>
      <c r="H46" s="57">
        <v>3302.32458</v>
      </c>
      <c r="I46" s="58">
        <v>0</v>
      </c>
      <c r="J46" s="37"/>
      <c r="K46" s="37"/>
    </row>
    <row r="47" spans="1:11" ht="45">
      <c r="A47" s="52"/>
      <c r="B47" s="53" t="s">
        <v>1028</v>
      </c>
      <c r="C47" s="54">
        <v>905</v>
      </c>
      <c r="D47" s="55">
        <v>104</v>
      </c>
      <c r="E47" s="56">
        <v>20412</v>
      </c>
      <c r="F47" s="54">
        <v>0</v>
      </c>
      <c r="G47" s="57">
        <v>9068</v>
      </c>
      <c r="H47" s="57">
        <v>5314.79905</v>
      </c>
      <c r="I47" s="58">
        <v>0</v>
      </c>
      <c r="J47" s="37"/>
      <c r="K47" s="37"/>
    </row>
    <row r="48" spans="1:11" ht="30">
      <c r="A48" s="52"/>
      <c r="B48" s="53" t="s">
        <v>972</v>
      </c>
      <c r="C48" s="54">
        <v>905</v>
      </c>
      <c r="D48" s="55">
        <v>104</v>
      </c>
      <c r="E48" s="56">
        <v>20412</v>
      </c>
      <c r="F48" s="54">
        <v>500</v>
      </c>
      <c r="G48" s="57">
        <v>9068</v>
      </c>
      <c r="H48" s="57">
        <v>5314.79905</v>
      </c>
      <c r="I48" s="58">
        <v>0</v>
      </c>
      <c r="J48" s="37"/>
      <c r="K48" s="37"/>
    </row>
    <row r="49" spans="1:11" ht="60">
      <c r="A49" s="52"/>
      <c r="B49" s="53" t="s">
        <v>1029</v>
      </c>
      <c r="C49" s="54">
        <v>905</v>
      </c>
      <c r="D49" s="55">
        <v>104</v>
      </c>
      <c r="E49" s="56">
        <v>20419</v>
      </c>
      <c r="F49" s="54">
        <v>0</v>
      </c>
      <c r="G49" s="57">
        <v>11050.33765</v>
      </c>
      <c r="H49" s="57">
        <v>7441.71522</v>
      </c>
      <c r="I49" s="58">
        <v>0</v>
      </c>
      <c r="J49" s="37"/>
      <c r="K49" s="37"/>
    </row>
    <row r="50" spans="1:11" ht="30">
      <c r="A50" s="52"/>
      <c r="B50" s="53" t="s">
        <v>972</v>
      </c>
      <c r="C50" s="54">
        <v>905</v>
      </c>
      <c r="D50" s="55">
        <v>104</v>
      </c>
      <c r="E50" s="56">
        <v>20419</v>
      </c>
      <c r="F50" s="54">
        <v>500</v>
      </c>
      <c r="G50" s="57">
        <v>11050.33765</v>
      </c>
      <c r="H50" s="57">
        <v>7441.71522</v>
      </c>
      <c r="I50" s="58">
        <v>0</v>
      </c>
      <c r="J50" s="37"/>
      <c r="K50" s="37"/>
    </row>
    <row r="51" spans="1:11" ht="60">
      <c r="A51" s="52"/>
      <c r="B51" s="53" t="s">
        <v>1030</v>
      </c>
      <c r="C51" s="54">
        <v>905</v>
      </c>
      <c r="D51" s="55">
        <v>104</v>
      </c>
      <c r="E51" s="56">
        <v>20424</v>
      </c>
      <c r="F51" s="54">
        <v>0</v>
      </c>
      <c r="G51" s="57">
        <v>2250</v>
      </c>
      <c r="H51" s="57">
        <v>1711.23919</v>
      </c>
      <c r="I51" s="58">
        <v>0</v>
      </c>
      <c r="J51" s="37"/>
      <c r="K51" s="37"/>
    </row>
    <row r="52" spans="1:11" ht="30">
      <c r="A52" s="52"/>
      <c r="B52" s="53" t="s">
        <v>972</v>
      </c>
      <c r="C52" s="54">
        <v>905</v>
      </c>
      <c r="D52" s="55">
        <v>104</v>
      </c>
      <c r="E52" s="56">
        <v>20424</v>
      </c>
      <c r="F52" s="54">
        <v>500</v>
      </c>
      <c r="G52" s="57">
        <v>2250</v>
      </c>
      <c r="H52" s="57">
        <v>1711.23919</v>
      </c>
      <c r="I52" s="58">
        <v>0</v>
      </c>
      <c r="J52" s="37"/>
      <c r="K52" s="37"/>
    </row>
    <row r="53" spans="1:11" ht="15">
      <c r="A53" s="52"/>
      <c r="B53" s="53" t="s">
        <v>1031</v>
      </c>
      <c r="C53" s="54">
        <v>905</v>
      </c>
      <c r="D53" s="55">
        <v>701</v>
      </c>
      <c r="E53" s="56">
        <v>0</v>
      </c>
      <c r="F53" s="54">
        <v>0</v>
      </c>
      <c r="G53" s="57">
        <v>1519.483</v>
      </c>
      <c r="H53" s="57">
        <v>0</v>
      </c>
      <c r="I53" s="58">
        <v>0</v>
      </c>
      <c r="J53" s="37"/>
      <c r="K53" s="37"/>
    </row>
    <row r="54" spans="1:11" ht="15">
      <c r="A54" s="52"/>
      <c r="B54" s="53" t="s">
        <v>1032</v>
      </c>
      <c r="C54" s="54">
        <v>905</v>
      </c>
      <c r="D54" s="55">
        <v>701</v>
      </c>
      <c r="E54" s="56">
        <v>4200000</v>
      </c>
      <c r="F54" s="54">
        <v>0</v>
      </c>
      <c r="G54" s="57">
        <v>1519.483</v>
      </c>
      <c r="H54" s="57">
        <v>0</v>
      </c>
      <c r="I54" s="58">
        <v>0</v>
      </c>
      <c r="J54" s="37"/>
      <c r="K54" s="37"/>
    </row>
    <row r="55" spans="1:11" ht="30">
      <c r="A55" s="52"/>
      <c r="B55" s="53" t="s">
        <v>1033</v>
      </c>
      <c r="C55" s="54">
        <v>905</v>
      </c>
      <c r="D55" s="55">
        <v>701</v>
      </c>
      <c r="E55" s="56">
        <v>4209900</v>
      </c>
      <c r="F55" s="54">
        <v>0</v>
      </c>
      <c r="G55" s="57">
        <v>1519.483</v>
      </c>
      <c r="H55" s="57">
        <v>0</v>
      </c>
      <c r="I55" s="58">
        <v>0</v>
      </c>
      <c r="J55" s="37"/>
      <c r="K55" s="37"/>
    </row>
    <row r="56" spans="1:11" ht="105">
      <c r="A56" s="52"/>
      <c r="B56" s="53" t="s">
        <v>1121</v>
      </c>
      <c r="C56" s="54">
        <v>905</v>
      </c>
      <c r="D56" s="55">
        <v>701</v>
      </c>
      <c r="E56" s="56">
        <v>4209902</v>
      </c>
      <c r="F56" s="54">
        <v>0</v>
      </c>
      <c r="G56" s="57">
        <v>1519.483</v>
      </c>
      <c r="H56" s="57">
        <v>0</v>
      </c>
      <c r="I56" s="58">
        <v>0</v>
      </c>
      <c r="J56" s="37"/>
      <c r="K56" s="37"/>
    </row>
    <row r="57" spans="1:11" ht="15">
      <c r="A57" s="52"/>
      <c r="B57" s="53" t="s">
        <v>1034</v>
      </c>
      <c r="C57" s="54">
        <v>905</v>
      </c>
      <c r="D57" s="55">
        <v>701</v>
      </c>
      <c r="E57" s="56">
        <v>4209902</v>
      </c>
      <c r="F57" s="54">
        <v>1</v>
      </c>
      <c r="G57" s="57">
        <v>1519.483</v>
      </c>
      <c r="H57" s="57">
        <v>0</v>
      </c>
      <c r="I57" s="58">
        <v>0</v>
      </c>
      <c r="J57" s="37"/>
      <c r="K57" s="37"/>
    </row>
    <row r="58" spans="1:11" ht="15">
      <c r="A58" s="52"/>
      <c r="B58" s="53" t="s">
        <v>1035</v>
      </c>
      <c r="C58" s="54">
        <v>905</v>
      </c>
      <c r="D58" s="55">
        <v>702</v>
      </c>
      <c r="E58" s="56">
        <v>0</v>
      </c>
      <c r="F58" s="54">
        <v>0</v>
      </c>
      <c r="G58" s="57">
        <v>1183221.517</v>
      </c>
      <c r="H58" s="57">
        <v>104039.04447</v>
      </c>
      <c r="I58" s="58">
        <v>13636.66</v>
      </c>
      <c r="J58" s="37"/>
      <c r="K58" s="37"/>
    </row>
    <row r="59" spans="1:11" ht="30">
      <c r="A59" s="52"/>
      <c r="B59" s="53" t="s">
        <v>1036</v>
      </c>
      <c r="C59" s="54">
        <v>905</v>
      </c>
      <c r="D59" s="55">
        <v>702</v>
      </c>
      <c r="E59" s="56">
        <v>4210000</v>
      </c>
      <c r="F59" s="54">
        <v>0</v>
      </c>
      <c r="G59" s="57">
        <v>964339</v>
      </c>
      <c r="H59" s="57">
        <v>0</v>
      </c>
      <c r="I59" s="58">
        <v>0</v>
      </c>
      <c r="J59" s="37"/>
      <c r="K59" s="37"/>
    </row>
    <row r="60" spans="1:11" ht="30">
      <c r="A60" s="52"/>
      <c r="B60" s="53" t="s">
        <v>1033</v>
      </c>
      <c r="C60" s="54">
        <v>905</v>
      </c>
      <c r="D60" s="55">
        <v>702</v>
      </c>
      <c r="E60" s="56">
        <v>4219900</v>
      </c>
      <c r="F60" s="54">
        <v>0</v>
      </c>
      <c r="G60" s="57">
        <v>964339</v>
      </c>
      <c r="H60" s="57">
        <v>0</v>
      </c>
      <c r="I60" s="58">
        <v>0</v>
      </c>
      <c r="J60" s="37"/>
      <c r="K60" s="37"/>
    </row>
    <row r="61" spans="1:11" ht="105">
      <c r="A61" s="52"/>
      <c r="B61" s="53" t="s">
        <v>1122</v>
      </c>
      <c r="C61" s="54">
        <v>905</v>
      </c>
      <c r="D61" s="55">
        <v>702</v>
      </c>
      <c r="E61" s="56">
        <v>4219902</v>
      </c>
      <c r="F61" s="54">
        <v>0</v>
      </c>
      <c r="G61" s="57">
        <v>964339</v>
      </c>
      <c r="H61" s="57">
        <v>0</v>
      </c>
      <c r="I61" s="58">
        <v>0</v>
      </c>
      <c r="J61" s="37"/>
      <c r="K61" s="37"/>
    </row>
    <row r="62" spans="1:11" ht="15">
      <c r="A62" s="52"/>
      <c r="B62" s="53" t="s">
        <v>1034</v>
      </c>
      <c r="C62" s="54">
        <v>905</v>
      </c>
      <c r="D62" s="55">
        <v>702</v>
      </c>
      <c r="E62" s="56">
        <v>4219902</v>
      </c>
      <c r="F62" s="54">
        <v>1</v>
      </c>
      <c r="G62" s="57">
        <v>964339</v>
      </c>
      <c r="H62" s="57">
        <v>0</v>
      </c>
      <c r="I62" s="58">
        <v>0</v>
      </c>
      <c r="J62" s="37"/>
      <c r="K62" s="37"/>
    </row>
    <row r="63" spans="1:11" ht="15">
      <c r="A63" s="52"/>
      <c r="B63" s="53" t="s">
        <v>1037</v>
      </c>
      <c r="C63" s="54">
        <v>905</v>
      </c>
      <c r="D63" s="55">
        <v>702</v>
      </c>
      <c r="E63" s="56">
        <v>4230000</v>
      </c>
      <c r="F63" s="54">
        <v>0</v>
      </c>
      <c r="G63" s="57">
        <v>414.517</v>
      </c>
      <c r="H63" s="57">
        <v>0</v>
      </c>
      <c r="I63" s="58">
        <v>0</v>
      </c>
      <c r="J63" s="37"/>
      <c r="K63" s="37"/>
    </row>
    <row r="64" spans="1:11" ht="30">
      <c r="A64" s="52"/>
      <c r="B64" s="53" t="s">
        <v>1033</v>
      </c>
      <c r="C64" s="54">
        <v>905</v>
      </c>
      <c r="D64" s="55">
        <v>702</v>
      </c>
      <c r="E64" s="56">
        <v>4239900</v>
      </c>
      <c r="F64" s="54">
        <v>0</v>
      </c>
      <c r="G64" s="57">
        <v>414.517</v>
      </c>
      <c r="H64" s="57">
        <v>0</v>
      </c>
      <c r="I64" s="58">
        <v>0</v>
      </c>
      <c r="J64" s="37"/>
      <c r="K64" s="37"/>
    </row>
    <row r="65" spans="1:11" ht="105">
      <c r="A65" s="52"/>
      <c r="B65" s="53" t="s">
        <v>1123</v>
      </c>
      <c r="C65" s="54">
        <v>905</v>
      </c>
      <c r="D65" s="55">
        <v>702</v>
      </c>
      <c r="E65" s="56">
        <v>4239905</v>
      </c>
      <c r="F65" s="54">
        <v>0</v>
      </c>
      <c r="G65" s="57">
        <v>184.23</v>
      </c>
      <c r="H65" s="57">
        <v>0</v>
      </c>
      <c r="I65" s="58">
        <v>0</v>
      </c>
      <c r="J65" s="37"/>
      <c r="K65" s="37"/>
    </row>
    <row r="66" spans="1:11" ht="15">
      <c r="A66" s="52"/>
      <c r="B66" s="53" t="s">
        <v>1034</v>
      </c>
      <c r="C66" s="54">
        <v>905</v>
      </c>
      <c r="D66" s="55">
        <v>702</v>
      </c>
      <c r="E66" s="56">
        <v>4239905</v>
      </c>
      <c r="F66" s="54">
        <v>1</v>
      </c>
      <c r="G66" s="57">
        <v>184.23</v>
      </c>
      <c r="H66" s="57">
        <v>0</v>
      </c>
      <c r="I66" s="58">
        <v>0</v>
      </c>
      <c r="J66" s="37"/>
      <c r="K66" s="37"/>
    </row>
    <row r="67" spans="1:11" ht="105">
      <c r="A67" s="52"/>
      <c r="B67" s="53" t="s">
        <v>1124</v>
      </c>
      <c r="C67" s="54">
        <v>905</v>
      </c>
      <c r="D67" s="55">
        <v>702</v>
      </c>
      <c r="E67" s="56">
        <v>4239906</v>
      </c>
      <c r="F67" s="54">
        <v>0</v>
      </c>
      <c r="G67" s="57">
        <v>230.287</v>
      </c>
      <c r="H67" s="57">
        <v>0</v>
      </c>
      <c r="I67" s="58">
        <v>0</v>
      </c>
      <c r="J67" s="37"/>
      <c r="K67" s="37"/>
    </row>
    <row r="68" spans="1:11" ht="15">
      <c r="A68" s="52"/>
      <c r="B68" s="53" t="s">
        <v>1034</v>
      </c>
      <c r="C68" s="54">
        <v>905</v>
      </c>
      <c r="D68" s="55">
        <v>702</v>
      </c>
      <c r="E68" s="56">
        <v>4239906</v>
      </c>
      <c r="F68" s="54">
        <v>1</v>
      </c>
      <c r="G68" s="57">
        <v>230.287</v>
      </c>
      <c r="H68" s="57">
        <v>0</v>
      </c>
      <c r="I68" s="58">
        <v>0</v>
      </c>
      <c r="J68" s="37"/>
      <c r="K68" s="37"/>
    </row>
    <row r="69" spans="1:11" ht="15">
      <c r="A69" s="52"/>
      <c r="B69" s="53" t="s">
        <v>930</v>
      </c>
      <c r="C69" s="54">
        <v>905</v>
      </c>
      <c r="D69" s="55">
        <v>702</v>
      </c>
      <c r="E69" s="56">
        <v>4240000</v>
      </c>
      <c r="F69" s="54">
        <v>0</v>
      </c>
      <c r="G69" s="57">
        <v>156729.3</v>
      </c>
      <c r="H69" s="57">
        <v>74679.11</v>
      </c>
      <c r="I69" s="58">
        <v>9747.26</v>
      </c>
      <c r="J69" s="37"/>
      <c r="K69" s="37"/>
    </row>
    <row r="70" spans="1:11" ht="30">
      <c r="A70" s="52"/>
      <c r="B70" s="53" t="s">
        <v>1033</v>
      </c>
      <c r="C70" s="54">
        <v>905</v>
      </c>
      <c r="D70" s="55">
        <v>702</v>
      </c>
      <c r="E70" s="56">
        <v>4249900</v>
      </c>
      <c r="F70" s="54">
        <v>0</v>
      </c>
      <c r="G70" s="57">
        <v>156729.3</v>
      </c>
      <c r="H70" s="57">
        <v>74679.11</v>
      </c>
      <c r="I70" s="58">
        <v>9747.26</v>
      </c>
      <c r="J70" s="37"/>
      <c r="K70" s="37"/>
    </row>
    <row r="71" spans="1:11" ht="120">
      <c r="A71" s="52"/>
      <c r="B71" s="53" t="s">
        <v>1125</v>
      </c>
      <c r="C71" s="54">
        <v>905</v>
      </c>
      <c r="D71" s="55">
        <v>702</v>
      </c>
      <c r="E71" s="56">
        <v>4249901</v>
      </c>
      <c r="F71" s="54">
        <v>0</v>
      </c>
      <c r="G71" s="57">
        <v>156729.3</v>
      </c>
      <c r="H71" s="57">
        <v>74679.11</v>
      </c>
      <c r="I71" s="58">
        <v>9747.26</v>
      </c>
      <c r="J71" s="37"/>
      <c r="K71" s="37"/>
    </row>
    <row r="72" spans="1:11" ht="15">
      <c r="A72" s="52"/>
      <c r="B72" s="53" t="s">
        <v>1034</v>
      </c>
      <c r="C72" s="54">
        <v>905</v>
      </c>
      <c r="D72" s="55">
        <v>702</v>
      </c>
      <c r="E72" s="56">
        <v>4249901</v>
      </c>
      <c r="F72" s="54">
        <v>1</v>
      </c>
      <c r="G72" s="57">
        <v>156729.3</v>
      </c>
      <c r="H72" s="57">
        <v>74679.11</v>
      </c>
      <c r="I72" s="58">
        <v>9747.26</v>
      </c>
      <c r="J72" s="37"/>
      <c r="K72" s="37"/>
    </row>
    <row r="73" spans="1:11" ht="15">
      <c r="A73" s="52"/>
      <c r="B73" s="53" t="s">
        <v>1038</v>
      </c>
      <c r="C73" s="54">
        <v>905</v>
      </c>
      <c r="D73" s="55">
        <v>702</v>
      </c>
      <c r="E73" s="56">
        <v>4330000</v>
      </c>
      <c r="F73" s="54">
        <v>0</v>
      </c>
      <c r="G73" s="57">
        <v>50533.7</v>
      </c>
      <c r="H73" s="57">
        <v>29126.4</v>
      </c>
      <c r="I73" s="58">
        <v>3889.4</v>
      </c>
      <c r="J73" s="37"/>
      <c r="K73" s="37"/>
    </row>
    <row r="74" spans="1:11" ht="30">
      <c r="A74" s="52"/>
      <c r="B74" s="53" t="s">
        <v>1033</v>
      </c>
      <c r="C74" s="54">
        <v>905</v>
      </c>
      <c r="D74" s="55">
        <v>702</v>
      </c>
      <c r="E74" s="56">
        <v>4339900</v>
      </c>
      <c r="F74" s="54">
        <v>0</v>
      </c>
      <c r="G74" s="57">
        <v>50533.7</v>
      </c>
      <c r="H74" s="57">
        <v>29126.4</v>
      </c>
      <c r="I74" s="58">
        <v>3889.4</v>
      </c>
      <c r="J74" s="37"/>
      <c r="K74" s="37"/>
    </row>
    <row r="75" spans="1:11" ht="120">
      <c r="A75" s="52"/>
      <c r="B75" s="53" t="s">
        <v>1126</v>
      </c>
      <c r="C75" s="54">
        <v>905</v>
      </c>
      <c r="D75" s="55">
        <v>702</v>
      </c>
      <c r="E75" s="56">
        <v>4339901</v>
      </c>
      <c r="F75" s="54">
        <v>0</v>
      </c>
      <c r="G75" s="57">
        <v>50533.7</v>
      </c>
      <c r="H75" s="57">
        <v>29126.4</v>
      </c>
      <c r="I75" s="58">
        <v>3889.4</v>
      </c>
      <c r="J75" s="37"/>
      <c r="K75" s="37"/>
    </row>
    <row r="76" spans="1:11" ht="15">
      <c r="A76" s="52"/>
      <c r="B76" s="53" t="s">
        <v>1034</v>
      </c>
      <c r="C76" s="54">
        <v>905</v>
      </c>
      <c r="D76" s="55">
        <v>702</v>
      </c>
      <c r="E76" s="56">
        <v>4339901</v>
      </c>
      <c r="F76" s="54">
        <v>1</v>
      </c>
      <c r="G76" s="57">
        <v>50533.7</v>
      </c>
      <c r="H76" s="57">
        <v>29126.4</v>
      </c>
      <c r="I76" s="58">
        <v>3889.4</v>
      </c>
      <c r="J76" s="37"/>
      <c r="K76" s="37"/>
    </row>
    <row r="77" spans="1:11" ht="15">
      <c r="A77" s="52"/>
      <c r="B77" s="53" t="s">
        <v>1039</v>
      </c>
      <c r="C77" s="54">
        <v>905</v>
      </c>
      <c r="D77" s="55">
        <v>702</v>
      </c>
      <c r="E77" s="56">
        <v>4360000</v>
      </c>
      <c r="F77" s="54">
        <v>0</v>
      </c>
      <c r="G77" s="57">
        <v>9040</v>
      </c>
      <c r="H77" s="57">
        <v>0</v>
      </c>
      <c r="I77" s="58">
        <v>0</v>
      </c>
      <c r="J77" s="37"/>
      <c r="K77" s="37"/>
    </row>
    <row r="78" spans="1:11" ht="15">
      <c r="A78" s="52"/>
      <c r="B78" s="53" t="s">
        <v>1040</v>
      </c>
      <c r="C78" s="54">
        <v>905</v>
      </c>
      <c r="D78" s="55">
        <v>702</v>
      </c>
      <c r="E78" s="56">
        <v>4360900</v>
      </c>
      <c r="F78" s="54">
        <v>0</v>
      </c>
      <c r="G78" s="57">
        <v>9040</v>
      </c>
      <c r="H78" s="57">
        <v>0</v>
      </c>
      <c r="I78" s="58">
        <v>0</v>
      </c>
      <c r="J78" s="37"/>
      <c r="K78" s="37"/>
    </row>
    <row r="79" spans="1:11" ht="135">
      <c r="A79" s="52"/>
      <c r="B79" s="53" t="s">
        <v>90</v>
      </c>
      <c r="C79" s="54">
        <v>905</v>
      </c>
      <c r="D79" s="55">
        <v>702</v>
      </c>
      <c r="E79" s="56">
        <v>4360902</v>
      </c>
      <c r="F79" s="54">
        <v>0</v>
      </c>
      <c r="G79" s="57">
        <v>9040</v>
      </c>
      <c r="H79" s="57">
        <v>0</v>
      </c>
      <c r="I79" s="58">
        <v>0</v>
      </c>
      <c r="J79" s="37"/>
      <c r="K79" s="37"/>
    </row>
    <row r="80" spans="1:11" ht="15">
      <c r="A80" s="52"/>
      <c r="B80" s="53" t="s">
        <v>1034</v>
      </c>
      <c r="C80" s="54">
        <v>905</v>
      </c>
      <c r="D80" s="55">
        <v>702</v>
      </c>
      <c r="E80" s="56">
        <v>4360902</v>
      </c>
      <c r="F80" s="54">
        <v>1</v>
      </c>
      <c r="G80" s="57">
        <v>9040</v>
      </c>
      <c r="H80" s="57">
        <v>0</v>
      </c>
      <c r="I80" s="58">
        <v>0</v>
      </c>
      <c r="J80" s="37"/>
      <c r="K80" s="37"/>
    </row>
    <row r="81" spans="1:11" ht="30">
      <c r="A81" s="52"/>
      <c r="B81" s="53" t="s">
        <v>1041</v>
      </c>
      <c r="C81" s="54">
        <v>905</v>
      </c>
      <c r="D81" s="55">
        <v>702</v>
      </c>
      <c r="E81" s="56">
        <v>5200000</v>
      </c>
      <c r="F81" s="54">
        <v>0</v>
      </c>
      <c r="G81" s="57">
        <v>2165</v>
      </c>
      <c r="H81" s="57">
        <v>233.53447</v>
      </c>
      <c r="I81" s="58">
        <v>0</v>
      </c>
      <c r="J81" s="37"/>
      <c r="K81" s="37"/>
    </row>
    <row r="82" spans="1:11" ht="30">
      <c r="A82" s="52"/>
      <c r="B82" s="53" t="s">
        <v>1042</v>
      </c>
      <c r="C82" s="54">
        <v>905</v>
      </c>
      <c r="D82" s="55">
        <v>702</v>
      </c>
      <c r="E82" s="56">
        <v>5200900</v>
      </c>
      <c r="F82" s="54">
        <v>0</v>
      </c>
      <c r="G82" s="57">
        <v>2165</v>
      </c>
      <c r="H82" s="57">
        <v>233.53447</v>
      </c>
      <c r="I82" s="58">
        <v>0</v>
      </c>
      <c r="J82" s="37"/>
      <c r="K82" s="37"/>
    </row>
    <row r="83" spans="1:11" ht="75">
      <c r="A83" s="52"/>
      <c r="B83" s="53" t="s">
        <v>1043</v>
      </c>
      <c r="C83" s="54">
        <v>905</v>
      </c>
      <c r="D83" s="55">
        <v>702</v>
      </c>
      <c r="E83" s="56">
        <v>5200903</v>
      </c>
      <c r="F83" s="54">
        <v>0</v>
      </c>
      <c r="G83" s="57">
        <v>1851.59674</v>
      </c>
      <c r="H83" s="57">
        <v>0</v>
      </c>
      <c r="I83" s="58">
        <v>0</v>
      </c>
      <c r="J83" s="37"/>
      <c r="K83" s="37"/>
    </row>
    <row r="84" spans="1:11" ht="15">
      <c r="A84" s="52"/>
      <c r="B84" s="53" t="s">
        <v>1034</v>
      </c>
      <c r="C84" s="54">
        <v>905</v>
      </c>
      <c r="D84" s="55">
        <v>702</v>
      </c>
      <c r="E84" s="56">
        <v>5200903</v>
      </c>
      <c r="F84" s="54">
        <v>1</v>
      </c>
      <c r="G84" s="57">
        <v>1851.59674</v>
      </c>
      <c r="H84" s="57">
        <v>0</v>
      </c>
      <c r="I84" s="58">
        <v>0</v>
      </c>
      <c r="J84" s="37"/>
      <c r="K84" s="37"/>
    </row>
    <row r="85" spans="1:11" ht="75">
      <c r="A85" s="52"/>
      <c r="B85" s="53" t="s">
        <v>1044</v>
      </c>
      <c r="C85" s="54">
        <v>905</v>
      </c>
      <c r="D85" s="55">
        <v>702</v>
      </c>
      <c r="E85" s="56">
        <v>5200904</v>
      </c>
      <c r="F85" s="54">
        <v>0</v>
      </c>
      <c r="G85" s="57">
        <v>313.40326</v>
      </c>
      <c r="H85" s="57">
        <v>233.53447</v>
      </c>
      <c r="I85" s="58">
        <v>0</v>
      </c>
      <c r="J85" s="37"/>
      <c r="K85" s="37"/>
    </row>
    <row r="86" spans="1:11" ht="15">
      <c r="A86" s="52"/>
      <c r="B86" s="53" t="s">
        <v>1034</v>
      </c>
      <c r="C86" s="54">
        <v>905</v>
      </c>
      <c r="D86" s="55">
        <v>702</v>
      </c>
      <c r="E86" s="56">
        <v>5200904</v>
      </c>
      <c r="F86" s="54">
        <v>1</v>
      </c>
      <c r="G86" s="57">
        <v>313.40326</v>
      </c>
      <c r="H86" s="57">
        <v>233.53447</v>
      </c>
      <c r="I86" s="58">
        <v>0</v>
      </c>
      <c r="J86" s="37"/>
      <c r="K86" s="37"/>
    </row>
    <row r="87" spans="1:11" ht="15">
      <c r="A87" s="52"/>
      <c r="B87" s="53" t="s">
        <v>1045</v>
      </c>
      <c r="C87" s="54">
        <v>905</v>
      </c>
      <c r="D87" s="55">
        <v>707</v>
      </c>
      <c r="E87" s="56">
        <v>0</v>
      </c>
      <c r="F87" s="54">
        <v>0</v>
      </c>
      <c r="G87" s="57">
        <v>16670</v>
      </c>
      <c r="H87" s="57">
        <v>0</v>
      </c>
      <c r="I87" s="58">
        <v>0</v>
      </c>
      <c r="J87" s="37"/>
      <c r="K87" s="37"/>
    </row>
    <row r="88" spans="1:11" ht="30">
      <c r="A88" s="52"/>
      <c r="B88" s="53" t="s">
        <v>1046</v>
      </c>
      <c r="C88" s="54">
        <v>905</v>
      </c>
      <c r="D88" s="55">
        <v>707</v>
      </c>
      <c r="E88" s="56">
        <v>4320000</v>
      </c>
      <c r="F88" s="54">
        <v>0</v>
      </c>
      <c r="G88" s="57">
        <v>16670</v>
      </c>
      <c r="H88" s="57">
        <v>0</v>
      </c>
      <c r="I88" s="58">
        <v>0</v>
      </c>
      <c r="J88" s="37"/>
      <c r="K88" s="37"/>
    </row>
    <row r="89" spans="1:11" ht="60">
      <c r="A89" s="52"/>
      <c r="B89" s="53" t="s">
        <v>1047</v>
      </c>
      <c r="C89" s="54">
        <v>905</v>
      </c>
      <c r="D89" s="55">
        <v>707</v>
      </c>
      <c r="E89" s="56">
        <v>4320300</v>
      </c>
      <c r="F89" s="54">
        <v>0</v>
      </c>
      <c r="G89" s="57">
        <v>16670</v>
      </c>
      <c r="H89" s="57">
        <v>0</v>
      </c>
      <c r="I89" s="58">
        <v>0</v>
      </c>
      <c r="J89" s="37"/>
      <c r="K89" s="37"/>
    </row>
    <row r="90" spans="1:11" ht="15">
      <c r="A90" s="52"/>
      <c r="B90" s="53" t="s">
        <v>1034</v>
      </c>
      <c r="C90" s="54">
        <v>905</v>
      </c>
      <c r="D90" s="55">
        <v>707</v>
      </c>
      <c r="E90" s="56">
        <v>4320300</v>
      </c>
      <c r="F90" s="54">
        <v>1</v>
      </c>
      <c r="G90" s="57">
        <v>16670</v>
      </c>
      <c r="H90" s="57">
        <v>0</v>
      </c>
      <c r="I90" s="58">
        <v>0</v>
      </c>
      <c r="J90" s="37"/>
      <c r="K90" s="37"/>
    </row>
    <row r="91" spans="1:11" ht="15">
      <c r="A91" s="52"/>
      <c r="B91" s="53" t="s">
        <v>1048</v>
      </c>
      <c r="C91" s="54">
        <v>905</v>
      </c>
      <c r="D91" s="55">
        <v>709</v>
      </c>
      <c r="E91" s="56">
        <v>0</v>
      </c>
      <c r="F91" s="54">
        <v>0</v>
      </c>
      <c r="G91" s="57">
        <v>500</v>
      </c>
      <c r="H91" s="57">
        <v>0</v>
      </c>
      <c r="I91" s="58">
        <v>0</v>
      </c>
      <c r="J91" s="37"/>
      <c r="K91" s="37"/>
    </row>
    <row r="92" spans="1:11" ht="75">
      <c r="A92" s="52"/>
      <c r="B92" s="53" t="s">
        <v>1049</v>
      </c>
      <c r="C92" s="54">
        <v>905</v>
      </c>
      <c r="D92" s="55">
        <v>709</v>
      </c>
      <c r="E92" s="56">
        <v>4520000</v>
      </c>
      <c r="F92" s="54">
        <v>0</v>
      </c>
      <c r="G92" s="57">
        <v>500</v>
      </c>
      <c r="H92" s="57">
        <v>0</v>
      </c>
      <c r="I92" s="58">
        <v>0</v>
      </c>
      <c r="J92" s="37"/>
      <c r="K92" s="37"/>
    </row>
    <row r="93" spans="1:11" ht="30">
      <c r="A93" s="52"/>
      <c r="B93" s="53" t="s">
        <v>1033</v>
      </c>
      <c r="C93" s="54">
        <v>905</v>
      </c>
      <c r="D93" s="55">
        <v>709</v>
      </c>
      <c r="E93" s="56">
        <v>4529900</v>
      </c>
      <c r="F93" s="54">
        <v>0</v>
      </c>
      <c r="G93" s="57">
        <v>500</v>
      </c>
      <c r="H93" s="57">
        <v>0</v>
      </c>
      <c r="I93" s="58">
        <v>0</v>
      </c>
      <c r="J93" s="37"/>
      <c r="K93" s="37"/>
    </row>
    <row r="94" spans="1:11" ht="15">
      <c r="A94" s="52"/>
      <c r="B94" s="53" t="s">
        <v>1050</v>
      </c>
      <c r="C94" s="54">
        <v>905</v>
      </c>
      <c r="D94" s="55">
        <v>709</v>
      </c>
      <c r="E94" s="56">
        <v>4529903</v>
      </c>
      <c r="F94" s="54">
        <v>0</v>
      </c>
      <c r="G94" s="57">
        <v>500</v>
      </c>
      <c r="H94" s="57">
        <v>0</v>
      </c>
      <c r="I94" s="58">
        <v>0</v>
      </c>
      <c r="J94" s="37"/>
      <c r="K94" s="37"/>
    </row>
    <row r="95" spans="1:11" ht="15">
      <c r="A95" s="52"/>
      <c r="B95" s="53" t="s">
        <v>1034</v>
      </c>
      <c r="C95" s="54">
        <v>905</v>
      </c>
      <c r="D95" s="55">
        <v>709</v>
      </c>
      <c r="E95" s="56">
        <v>4529903</v>
      </c>
      <c r="F95" s="54">
        <v>1</v>
      </c>
      <c r="G95" s="57">
        <v>500</v>
      </c>
      <c r="H95" s="57">
        <v>0</v>
      </c>
      <c r="I95" s="58">
        <v>0</v>
      </c>
      <c r="J95" s="37"/>
      <c r="K95" s="37"/>
    </row>
    <row r="96" spans="1:11" ht="15">
      <c r="A96" s="52"/>
      <c r="B96" s="53" t="s">
        <v>1051</v>
      </c>
      <c r="C96" s="54">
        <v>905</v>
      </c>
      <c r="D96" s="55">
        <v>801</v>
      </c>
      <c r="E96" s="56">
        <v>0</v>
      </c>
      <c r="F96" s="54">
        <v>0</v>
      </c>
      <c r="G96" s="57">
        <v>490.5</v>
      </c>
      <c r="H96" s="57">
        <v>0</v>
      </c>
      <c r="I96" s="58">
        <v>0</v>
      </c>
      <c r="J96" s="37"/>
      <c r="K96" s="37"/>
    </row>
    <row r="97" spans="1:11" ht="30">
      <c r="A97" s="52"/>
      <c r="B97" s="53" t="s">
        <v>1052</v>
      </c>
      <c r="C97" s="54">
        <v>905</v>
      </c>
      <c r="D97" s="55">
        <v>801</v>
      </c>
      <c r="E97" s="56">
        <v>4500000</v>
      </c>
      <c r="F97" s="54">
        <v>0</v>
      </c>
      <c r="G97" s="57">
        <v>490.5</v>
      </c>
      <c r="H97" s="57">
        <v>0</v>
      </c>
      <c r="I97" s="58">
        <v>0</v>
      </c>
      <c r="J97" s="37"/>
      <c r="K97" s="37"/>
    </row>
    <row r="98" spans="1:11" ht="30">
      <c r="A98" s="52"/>
      <c r="B98" s="53" t="s">
        <v>1053</v>
      </c>
      <c r="C98" s="54">
        <v>905</v>
      </c>
      <c r="D98" s="55">
        <v>801</v>
      </c>
      <c r="E98" s="56">
        <v>4500600</v>
      </c>
      <c r="F98" s="54">
        <v>0</v>
      </c>
      <c r="G98" s="57">
        <v>490.5</v>
      </c>
      <c r="H98" s="57">
        <v>0</v>
      </c>
      <c r="I98" s="58">
        <v>0</v>
      </c>
      <c r="J98" s="37"/>
      <c r="K98" s="37"/>
    </row>
    <row r="99" spans="1:11" ht="15">
      <c r="A99" s="52"/>
      <c r="B99" s="53" t="s">
        <v>1034</v>
      </c>
      <c r="C99" s="54">
        <v>905</v>
      </c>
      <c r="D99" s="55">
        <v>801</v>
      </c>
      <c r="E99" s="56">
        <v>4500600</v>
      </c>
      <c r="F99" s="54">
        <v>1</v>
      </c>
      <c r="G99" s="57">
        <v>490.5</v>
      </c>
      <c r="H99" s="57">
        <v>0</v>
      </c>
      <c r="I99" s="58">
        <v>0</v>
      </c>
      <c r="J99" s="37"/>
      <c r="K99" s="37"/>
    </row>
    <row r="100" spans="1:11" ht="15">
      <c r="A100" s="52"/>
      <c r="B100" s="53" t="s">
        <v>1054</v>
      </c>
      <c r="C100" s="54">
        <v>905</v>
      </c>
      <c r="D100" s="55">
        <v>902</v>
      </c>
      <c r="E100" s="56">
        <v>0</v>
      </c>
      <c r="F100" s="54">
        <v>0</v>
      </c>
      <c r="G100" s="57">
        <v>107476</v>
      </c>
      <c r="H100" s="57">
        <v>0</v>
      </c>
      <c r="I100" s="58">
        <v>0</v>
      </c>
      <c r="J100" s="37"/>
      <c r="K100" s="37"/>
    </row>
    <row r="101" spans="1:11" ht="30">
      <c r="A101" s="52"/>
      <c r="B101" s="53" t="s">
        <v>1055</v>
      </c>
      <c r="C101" s="54">
        <v>905</v>
      </c>
      <c r="D101" s="55">
        <v>902</v>
      </c>
      <c r="E101" s="56">
        <v>4700000</v>
      </c>
      <c r="F101" s="54">
        <v>0</v>
      </c>
      <c r="G101" s="57">
        <v>16824</v>
      </c>
      <c r="H101" s="57">
        <v>0</v>
      </c>
      <c r="I101" s="58">
        <v>0</v>
      </c>
      <c r="J101" s="37"/>
      <c r="K101" s="37"/>
    </row>
    <row r="102" spans="1:11" ht="30">
      <c r="A102" s="52"/>
      <c r="B102" s="53" t="s">
        <v>1033</v>
      </c>
      <c r="C102" s="54">
        <v>905</v>
      </c>
      <c r="D102" s="55">
        <v>902</v>
      </c>
      <c r="E102" s="56">
        <v>4709900</v>
      </c>
      <c r="F102" s="54">
        <v>0</v>
      </c>
      <c r="G102" s="57">
        <v>16824</v>
      </c>
      <c r="H102" s="57">
        <v>0</v>
      </c>
      <c r="I102" s="58">
        <v>0</v>
      </c>
      <c r="J102" s="37"/>
      <c r="K102" s="37"/>
    </row>
    <row r="103" spans="1:11" ht="15">
      <c r="A103" s="52"/>
      <c r="B103" s="53" t="s">
        <v>1034</v>
      </c>
      <c r="C103" s="54">
        <v>905</v>
      </c>
      <c r="D103" s="55">
        <v>902</v>
      </c>
      <c r="E103" s="56">
        <v>4709900</v>
      </c>
      <c r="F103" s="54">
        <v>1</v>
      </c>
      <c r="G103" s="57">
        <v>16824</v>
      </c>
      <c r="H103" s="57">
        <v>0</v>
      </c>
      <c r="I103" s="58">
        <v>0</v>
      </c>
      <c r="J103" s="37"/>
      <c r="K103" s="37"/>
    </row>
    <row r="104" spans="1:11" ht="15">
      <c r="A104" s="52"/>
      <c r="B104" s="53" t="s">
        <v>1056</v>
      </c>
      <c r="C104" s="54">
        <v>905</v>
      </c>
      <c r="D104" s="55">
        <v>902</v>
      </c>
      <c r="E104" s="56">
        <v>4710000</v>
      </c>
      <c r="F104" s="54">
        <v>0</v>
      </c>
      <c r="G104" s="57">
        <v>90652</v>
      </c>
      <c r="H104" s="57">
        <v>0</v>
      </c>
      <c r="I104" s="58">
        <v>0</v>
      </c>
      <c r="J104" s="37"/>
      <c r="K104" s="37"/>
    </row>
    <row r="105" spans="1:11" ht="30">
      <c r="A105" s="52"/>
      <c r="B105" s="53" t="s">
        <v>1033</v>
      </c>
      <c r="C105" s="54">
        <v>905</v>
      </c>
      <c r="D105" s="55">
        <v>902</v>
      </c>
      <c r="E105" s="56">
        <v>4719900</v>
      </c>
      <c r="F105" s="54">
        <v>0</v>
      </c>
      <c r="G105" s="57">
        <v>90652</v>
      </c>
      <c r="H105" s="57">
        <v>0</v>
      </c>
      <c r="I105" s="58">
        <v>0</v>
      </c>
      <c r="J105" s="37"/>
      <c r="K105" s="37"/>
    </row>
    <row r="106" spans="1:11" ht="15">
      <c r="A106" s="52"/>
      <c r="B106" s="53" t="s">
        <v>1034</v>
      </c>
      <c r="C106" s="54">
        <v>905</v>
      </c>
      <c r="D106" s="55">
        <v>902</v>
      </c>
      <c r="E106" s="56">
        <v>4719900</v>
      </c>
      <c r="F106" s="54">
        <v>1</v>
      </c>
      <c r="G106" s="57">
        <v>39258</v>
      </c>
      <c r="H106" s="57">
        <v>0</v>
      </c>
      <c r="I106" s="58">
        <v>0</v>
      </c>
      <c r="J106" s="37"/>
      <c r="K106" s="37"/>
    </row>
    <row r="107" spans="1:11" ht="90">
      <c r="A107" s="52"/>
      <c r="B107" s="53" t="s">
        <v>1127</v>
      </c>
      <c r="C107" s="54">
        <v>905</v>
      </c>
      <c r="D107" s="55">
        <v>902</v>
      </c>
      <c r="E107" s="56">
        <v>4719902</v>
      </c>
      <c r="F107" s="54">
        <v>0</v>
      </c>
      <c r="G107" s="57">
        <v>45703</v>
      </c>
      <c r="H107" s="57">
        <v>0</v>
      </c>
      <c r="I107" s="58">
        <v>0</v>
      </c>
      <c r="J107" s="37"/>
      <c r="K107" s="37"/>
    </row>
    <row r="108" spans="1:11" ht="15">
      <c r="A108" s="52"/>
      <c r="B108" s="53" t="s">
        <v>1034</v>
      </c>
      <c r="C108" s="54">
        <v>905</v>
      </c>
      <c r="D108" s="55">
        <v>902</v>
      </c>
      <c r="E108" s="56">
        <v>4719902</v>
      </c>
      <c r="F108" s="54">
        <v>1</v>
      </c>
      <c r="G108" s="57">
        <v>45703</v>
      </c>
      <c r="H108" s="57">
        <v>0</v>
      </c>
      <c r="I108" s="58">
        <v>0</v>
      </c>
      <c r="J108" s="37"/>
      <c r="K108" s="37"/>
    </row>
    <row r="109" spans="1:11" ht="135">
      <c r="A109" s="52"/>
      <c r="B109" s="53" t="s">
        <v>1128</v>
      </c>
      <c r="C109" s="54">
        <v>905</v>
      </c>
      <c r="D109" s="55">
        <v>902</v>
      </c>
      <c r="E109" s="56">
        <v>4719903</v>
      </c>
      <c r="F109" s="54">
        <v>0</v>
      </c>
      <c r="G109" s="57">
        <v>5691</v>
      </c>
      <c r="H109" s="57">
        <v>0</v>
      </c>
      <c r="I109" s="58">
        <v>0</v>
      </c>
      <c r="J109" s="37"/>
      <c r="K109" s="37"/>
    </row>
    <row r="110" spans="1:11" ht="15">
      <c r="A110" s="52"/>
      <c r="B110" s="53" t="s">
        <v>1034</v>
      </c>
      <c r="C110" s="54">
        <v>905</v>
      </c>
      <c r="D110" s="55">
        <v>902</v>
      </c>
      <c r="E110" s="56">
        <v>4719903</v>
      </c>
      <c r="F110" s="54">
        <v>1</v>
      </c>
      <c r="G110" s="57">
        <v>5691</v>
      </c>
      <c r="H110" s="57">
        <v>0</v>
      </c>
      <c r="I110" s="58">
        <v>0</v>
      </c>
      <c r="J110" s="37"/>
      <c r="K110" s="37"/>
    </row>
    <row r="111" spans="1:11" ht="15">
      <c r="A111" s="52"/>
      <c r="B111" s="53" t="s">
        <v>1059</v>
      </c>
      <c r="C111" s="54">
        <v>905</v>
      </c>
      <c r="D111" s="55">
        <v>904</v>
      </c>
      <c r="E111" s="56">
        <v>0</v>
      </c>
      <c r="F111" s="54">
        <v>0</v>
      </c>
      <c r="G111" s="57">
        <v>22349</v>
      </c>
      <c r="H111" s="57">
        <v>0</v>
      </c>
      <c r="I111" s="58">
        <v>0</v>
      </c>
      <c r="J111" s="37"/>
      <c r="K111" s="37"/>
    </row>
    <row r="112" spans="1:11" ht="30">
      <c r="A112" s="52"/>
      <c r="B112" s="53" t="s">
        <v>1041</v>
      </c>
      <c r="C112" s="54">
        <v>905</v>
      </c>
      <c r="D112" s="55">
        <v>904</v>
      </c>
      <c r="E112" s="56">
        <v>5200000</v>
      </c>
      <c r="F112" s="54">
        <v>0</v>
      </c>
      <c r="G112" s="57">
        <v>22349</v>
      </c>
      <c r="H112" s="57">
        <v>0</v>
      </c>
      <c r="I112" s="58">
        <v>0</v>
      </c>
      <c r="J112" s="37"/>
      <c r="K112" s="37"/>
    </row>
    <row r="113" spans="1:11" ht="90">
      <c r="A113" s="52"/>
      <c r="B113" s="53" t="s">
        <v>1060</v>
      </c>
      <c r="C113" s="54">
        <v>905</v>
      </c>
      <c r="D113" s="55">
        <v>904</v>
      </c>
      <c r="E113" s="56">
        <v>5201800</v>
      </c>
      <c r="F113" s="54">
        <v>0</v>
      </c>
      <c r="G113" s="57">
        <v>22349</v>
      </c>
      <c r="H113" s="57">
        <v>0</v>
      </c>
      <c r="I113" s="58">
        <v>0</v>
      </c>
      <c r="J113" s="37"/>
      <c r="K113" s="37"/>
    </row>
    <row r="114" spans="1:11" ht="15">
      <c r="A114" s="52"/>
      <c r="B114" s="53" t="s">
        <v>1034</v>
      </c>
      <c r="C114" s="54">
        <v>905</v>
      </c>
      <c r="D114" s="55">
        <v>904</v>
      </c>
      <c r="E114" s="56">
        <v>5201800</v>
      </c>
      <c r="F114" s="54">
        <v>1</v>
      </c>
      <c r="G114" s="57">
        <v>22349</v>
      </c>
      <c r="H114" s="57">
        <v>0</v>
      </c>
      <c r="I114" s="58">
        <v>0</v>
      </c>
      <c r="J114" s="37"/>
      <c r="K114" s="37"/>
    </row>
    <row r="115" spans="1:11" ht="15">
      <c r="A115" s="52"/>
      <c r="B115" s="53" t="s">
        <v>1061</v>
      </c>
      <c r="C115" s="54">
        <v>905</v>
      </c>
      <c r="D115" s="55">
        <v>909</v>
      </c>
      <c r="E115" s="56">
        <v>0</v>
      </c>
      <c r="F115" s="54">
        <v>0</v>
      </c>
      <c r="G115" s="57">
        <v>88984</v>
      </c>
      <c r="H115" s="57">
        <v>48145.1877</v>
      </c>
      <c r="I115" s="58">
        <v>3296.59234</v>
      </c>
      <c r="J115" s="37"/>
      <c r="K115" s="37"/>
    </row>
    <row r="116" spans="1:11" ht="30">
      <c r="A116" s="52"/>
      <c r="B116" s="53" t="s">
        <v>1062</v>
      </c>
      <c r="C116" s="54">
        <v>905</v>
      </c>
      <c r="D116" s="55">
        <v>909</v>
      </c>
      <c r="E116" s="56">
        <v>4690000</v>
      </c>
      <c r="F116" s="54">
        <v>0</v>
      </c>
      <c r="G116" s="57">
        <v>8484</v>
      </c>
      <c r="H116" s="57">
        <v>0</v>
      </c>
      <c r="I116" s="58">
        <v>0</v>
      </c>
      <c r="J116" s="37"/>
      <c r="K116" s="37"/>
    </row>
    <row r="117" spans="1:11" ht="45">
      <c r="A117" s="52"/>
      <c r="B117" s="53" t="s">
        <v>1063</v>
      </c>
      <c r="C117" s="54">
        <v>905</v>
      </c>
      <c r="D117" s="55">
        <v>909</v>
      </c>
      <c r="E117" s="56">
        <v>4699900</v>
      </c>
      <c r="F117" s="54">
        <v>0</v>
      </c>
      <c r="G117" s="57">
        <v>8484</v>
      </c>
      <c r="H117" s="57">
        <v>0</v>
      </c>
      <c r="I117" s="58">
        <v>0</v>
      </c>
      <c r="J117" s="37"/>
      <c r="K117" s="37"/>
    </row>
    <row r="118" spans="1:11" ht="45">
      <c r="A118" s="52"/>
      <c r="B118" s="53" t="s">
        <v>1064</v>
      </c>
      <c r="C118" s="54">
        <v>905</v>
      </c>
      <c r="D118" s="55">
        <v>909</v>
      </c>
      <c r="E118" s="56">
        <v>4699903</v>
      </c>
      <c r="F118" s="54">
        <v>0</v>
      </c>
      <c r="G118" s="57">
        <v>8484</v>
      </c>
      <c r="H118" s="57">
        <v>0</v>
      </c>
      <c r="I118" s="58">
        <v>0</v>
      </c>
      <c r="J118" s="37"/>
      <c r="K118" s="37"/>
    </row>
    <row r="119" spans="1:11" ht="15">
      <c r="A119" s="52"/>
      <c r="B119" s="53" t="s">
        <v>1034</v>
      </c>
      <c r="C119" s="54">
        <v>905</v>
      </c>
      <c r="D119" s="55">
        <v>909</v>
      </c>
      <c r="E119" s="56">
        <v>4699903</v>
      </c>
      <c r="F119" s="54">
        <v>1</v>
      </c>
      <c r="G119" s="57">
        <v>8484</v>
      </c>
      <c r="H119" s="57">
        <v>0</v>
      </c>
      <c r="I119" s="58">
        <v>0</v>
      </c>
      <c r="J119" s="37"/>
      <c r="K119" s="37"/>
    </row>
    <row r="120" spans="1:11" ht="15">
      <c r="A120" s="52"/>
      <c r="B120" s="53" t="s">
        <v>1065</v>
      </c>
      <c r="C120" s="54">
        <v>905</v>
      </c>
      <c r="D120" s="55">
        <v>909</v>
      </c>
      <c r="E120" s="56">
        <v>4860000</v>
      </c>
      <c r="F120" s="54">
        <v>0</v>
      </c>
      <c r="G120" s="57">
        <v>80500</v>
      </c>
      <c r="H120" s="57">
        <v>48145.1877</v>
      </c>
      <c r="I120" s="58">
        <v>3296.59234</v>
      </c>
      <c r="J120" s="37"/>
      <c r="K120" s="37"/>
    </row>
    <row r="121" spans="1:11" ht="30">
      <c r="A121" s="52"/>
      <c r="B121" s="53" t="s">
        <v>1033</v>
      </c>
      <c r="C121" s="54">
        <v>905</v>
      </c>
      <c r="D121" s="55">
        <v>909</v>
      </c>
      <c r="E121" s="56">
        <v>4869900</v>
      </c>
      <c r="F121" s="54">
        <v>0</v>
      </c>
      <c r="G121" s="57">
        <v>80500</v>
      </c>
      <c r="H121" s="57">
        <v>48145.1877</v>
      </c>
      <c r="I121" s="58">
        <v>3296.59234</v>
      </c>
      <c r="J121" s="37"/>
      <c r="K121" s="37"/>
    </row>
    <row r="122" spans="1:11" ht="135">
      <c r="A122" s="52"/>
      <c r="B122" s="53" t="s">
        <v>1129</v>
      </c>
      <c r="C122" s="54">
        <v>905</v>
      </c>
      <c r="D122" s="55">
        <v>909</v>
      </c>
      <c r="E122" s="56">
        <v>4869901</v>
      </c>
      <c r="F122" s="54">
        <v>0</v>
      </c>
      <c r="G122" s="57">
        <v>80500</v>
      </c>
      <c r="H122" s="57">
        <v>48145.1877</v>
      </c>
      <c r="I122" s="58">
        <v>3296.59234</v>
      </c>
      <c r="J122" s="37"/>
      <c r="K122" s="37"/>
    </row>
    <row r="123" spans="1:11" ht="15">
      <c r="A123" s="52"/>
      <c r="B123" s="53" t="s">
        <v>1034</v>
      </c>
      <c r="C123" s="54">
        <v>905</v>
      </c>
      <c r="D123" s="55">
        <v>909</v>
      </c>
      <c r="E123" s="56">
        <v>4869901</v>
      </c>
      <c r="F123" s="54">
        <v>1</v>
      </c>
      <c r="G123" s="57">
        <v>80500</v>
      </c>
      <c r="H123" s="57">
        <v>48145.1877</v>
      </c>
      <c r="I123" s="58">
        <v>3296.59234</v>
      </c>
      <c r="J123" s="37"/>
      <c r="K123" s="37"/>
    </row>
    <row r="124" spans="1:11" ht="15">
      <c r="A124" s="52"/>
      <c r="B124" s="53" t="s">
        <v>1067</v>
      </c>
      <c r="C124" s="54">
        <v>905</v>
      </c>
      <c r="D124" s="55">
        <v>1002</v>
      </c>
      <c r="E124" s="56">
        <v>0</v>
      </c>
      <c r="F124" s="54">
        <v>0</v>
      </c>
      <c r="G124" s="57">
        <v>72410.01234999999</v>
      </c>
      <c r="H124" s="57">
        <v>46258.29372</v>
      </c>
      <c r="I124" s="58">
        <v>2701.80495</v>
      </c>
      <c r="J124" s="37"/>
      <c r="K124" s="37"/>
    </row>
    <row r="125" spans="1:11" ht="15">
      <c r="A125" s="52"/>
      <c r="B125" s="53" t="s">
        <v>1068</v>
      </c>
      <c r="C125" s="54">
        <v>905</v>
      </c>
      <c r="D125" s="55">
        <v>1002</v>
      </c>
      <c r="E125" s="56">
        <v>5070000</v>
      </c>
      <c r="F125" s="54">
        <v>0</v>
      </c>
      <c r="G125" s="57">
        <v>72410.01234999999</v>
      </c>
      <c r="H125" s="57">
        <v>46258.29372</v>
      </c>
      <c r="I125" s="58">
        <v>2701.80495</v>
      </c>
      <c r="J125" s="37"/>
      <c r="K125" s="37"/>
    </row>
    <row r="126" spans="1:11" ht="30">
      <c r="A126" s="52"/>
      <c r="B126" s="53" t="s">
        <v>1033</v>
      </c>
      <c r="C126" s="54">
        <v>905</v>
      </c>
      <c r="D126" s="55">
        <v>1002</v>
      </c>
      <c r="E126" s="56">
        <v>5079900</v>
      </c>
      <c r="F126" s="54">
        <v>0</v>
      </c>
      <c r="G126" s="57">
        <v>72410.01234999999</v>
      </c>
      <c r="H126" s="57">
        <v>46258.29372</v>
      </c>
      <c r="I126" s="58">
        <v>2701.80495</v>
      </c>
      <c r="J126" s="37"/>
      <c r="K126" s="37"/>
    </row>
    <row r="127" spans="1:11" ht="45">
      <c r="A127" s="52"/>
      <c r="B127" s="53" t="s">
        <v>1069</v>
      </c>
      <c r="C127" s="54">
        <v>905</v>
      </c>
      <c r="D127" s="55">
        <v>1002</v>
      </c>
      <c r="E127" s="56">
        <v>5079902</v>
      </c>
      <c r="F127" s="54">
        <v>0</v>
      </c>
      <c r="G127" s="57">
        <v>65891</v>
      </c>
      <c r="H127" s="57">
        <v>42696.03269</v>
      </c>
      <c r="I127" s="58">
        <v>1232.72</v>
      </c>
      <c r="J127" s="37"/>
      <c r="K127" s="37"/>
    </row>
    <row r="128" spans="1:11" ht="15">
      <c r="A128" s="52"/>
      <c r="B128" s="53" t="s">
        <v>1034</v>
      </c>
      <c r="C128" s="54">
        <v>905</v>
      </c>
      <c r="D128" s="55">
        <v>1002</v>
      </c>
      <c r="E128" s="56">
        <v>5079902</v>
      </c>
      <c r="F128" s="54">
        <v>1</v>
      </c>
      <c r="G128" s="57">
        <v>65891</v>
      </c>
      <c r="H128" s="57">
        <v>42696.03269</v>
      </c>
      <c r="I128" s="58">
        <v>1232.72</v>
      </c>
      <c r="J128" s="37"/>
      <c r="K128" s="37"/>
    </row>
    <row r="129" spans="1:11" ht="105">
      <c r="A129" s="52"/>
      <c r="B129" s="53" t="s">
        <v>1130</v>
      </c>
      <c r="C129" s="54">
        <v>905</v>
      </c>
      <c r="D129" s="55">
        <v>1002</v>
      </c>
      <c r="E129" s="56">
        <v>5079903</v>
      </c>
      <c r="F129" s="54">
        <v>0</v>
      </c>
      <c r="G129" s="57">
        <v>1697.66235</v>
      </c>
      <c r="H129" s="57">
        <v>1064.299</v>
      </c>
      <c r="I129" s="58">
        <v>0</v>
      </c>
      <c r="J129" s="37"/>
      <c r="K129" s="37"/>
    </row>
    <row r="130" spans="1:11" ht="15">
      <c r="A130" s="52"/>
      <c r="B130" s="53" t="s">
        <v>1034</v>
      </c>
      <c r="C130" s="54">
        <v>905</v>
      </c>
      <c r="D130" s="55">
        <v>1002</v>
      </c>
      <c r="E130" s="56">
        <v>5079903</v>
      </c>
      <c r="F130" s="54">
        <v>1</v>
      </c>
      <c r="G130" s="57">
        <v>1697.66235</v>
      </c>
      <c r="H130" s="57">
        <v>1064.299</v>
      </c>
      <c r="I130" s="58">
        <v>0</v>
      </c>
      <c r="J130" s="37"/>
      <c r="K130" s="37"/>
    </row>
    <row r="131" spans="1:11" ht="90">
      <c r="A131" s="52"/>
      <c r="B131" s="53" t="s">
        <v>1070</v>
      </c>
      <c r="C131" s="54">
        <v>905</v>
      </c>
      <c r="D131" s="55">
        <v>1002</v>
      </c>
      <c r="E131" s="56">
        <v>5079904</v>
      </c>
      <c r="F131" s="54">
        <v>0</v>
      </c>
      <c r="G131" s="57">
        <v>4821.35</v>
      </c>
      <c r="H131" s="57">
        <v>2497.9620299999997</v>
      </c>
      <c r="I131" s="58">
        <v>1469.08495</v>
      </c>
      <c r="J131" s="37"/>
      <c r="K131" s="37"/>
    </row>
    <row r="132" spans="1:11" ht="15">
      <c r="A132" s="52"/>
      <c r="B132" s="53" t="s">
        <v>1034</v>
      </c>
      <c r="C132" s="54">
        <v>905</v>
      </c>
      <c r="D132" s="55">
        <v>1002</v>
      </c>
      <c r="E132" s="56">
        <v>5079904</v>
      </c>
      <c r="F132" s="54">
        <v>1</v>
      </c>
      <c r="G132" s="57">
        <v>4821.35</v>
      </c>
      <c r="H132" s="57">
        <v>2497.9620299999997</v>
      </c>
      <c r="I132" s="58">
        <v>1469.08495</v>
      </c>
      <c r="J132" s="37"/>
      <c r="K132" s="37"/>
    </row>
    <row r="133" spans="1:11" ht="15">
      <c r="A133" s="52"/>
      <c r="B133" s="53" t="s">
        <v>1071</v>
      </c>
      <c r="C133" s="54">
        <v>905</v>
      </c>
      <c r="D133" s="55">
        <v>1003</v>
      </c>
      <c r="E133" s="56">
        <v>0</v>
      </c>
      <c r="F133" s="54">
        <v>0</v>
      </c>
      <c r="G133" s="57">
        <v>795769.904</v>
      </c>
      <c r="H133" s="57">
        <v>0</v>
      </c>
      <c r="I133" s="58">
        <v>0</v>
      </c>
      <c r="J133" s="37"/>
      <c r="K133" s="37"/>
    </row>
    <row r="134" spans="1:11" ht="15">
      <c r="A134" s="52"/>
      <c r="B134" s="53" t="s">
        <v>1072</v>
      </c>
      <c r="C134" s="54">
        <v>905</v>
      </c>
      <c r="D134" s="55">
        <v>1003</v>
      </c>
      <c r="E134" s="56">
        <v>5050000</v>
      </c>
      <c r="F134" s="54">
        <v>0</v>
      </c>
      <c r="G134" s="57">
        <v>795769.904</v>
      </c>
      <c r="H134" s="57">
        <v>0</v>
      </c>
      <c r="I134" s="58">
        <v>0</v>
      </c>
      <c r="J134" s="37"/>
      <c r="K134" s="37"/>
    </row>
    <row r="135" spans="1:11" ht="30">
      <c r="A135" s="52"/>
      <c r="B135" s="53" t="s">
        <v>1073</v>
      </c>
      <c r="C135" s="54">
        <v>905</v>
      </c>
      <c r="D135" s="55">
        <v>1003</v>
      </c>
      <c r="E135" s="56">
        <v>5054800</v>
      </c>
      <c r="F135" s="54">
        <v>0</v>
      </c>
      <c r="G135" s="57">
        <v>795769.904</v>
      </c>
      <c r="H135" s="57">
        <v>0</v>
      </c>
      <c r="I135" s="58">
        <v>0</v>
      </c>
      <c r="J135" s="37"/>
      <c r="K135" s="37"/>
    </row>
    <row r="136" spans="1:11" ht="45">
      <c r="A136" s="52"/>
      <c r="B136" s="53" t="s">
        <v>1074</v>
      </c>
      <c r="C136" s="54">
        <v>905</v>
      </c>
      <c r="D136" s="55">
        <v>1003</v>
      </c>
      <c r="E136" s="56">
        <v>5054803</v>
      </c>
      <c r="F136" s="54">
        <v>0</v>
      </c>
      <c r="G136" s="57">
        <v>795769.904</v>
      </c>
      <c r="H136" s="57">
        <v>0</v>
      </c>
      <c r="I136" s="58">
        <v>0</v>
      </c>
      <c r="J136" s="37"/>
      <c r="K136" s="37"/>
    </row>
    <row r="137" spans="1:11" ht="15">
      <c r="A137" s="52"/>
      <c r="B137" s="53" t="s">
        <v>1075</v>
      </c>
      <c r="C137" s="54">
        <v>905</v>
      </c>
      <c r="D137" s="55">
        <v>1003</v>
      </c>
      <c r="E137" s="56">
        <v>5054803</v>
      </c>
      <c r="F137" s="54">
        <v>5</v>
      </c>
      <c r="G137" s="57">
        <v>795769.904</v>
      </c>
      <c r="H137" s="57">
        <v>0</v>
      </c>
      <c r="I137" s="58">
        <v>0</v>
      </c>
      <c r="J137" s="37"/>
      <c r="K137" s="37"/>
    </row>
    <row r="138" spans="1:11" ht="15">
      <c r="A138" s="52"/>
      <c r="B138" s="53" t="s">
        <v>1076</v>
      </c>
      <c r="C138" s="54">
        <v>905</v>
      </c>
      <c r="D138" s="55">
        <v>1004</v>
      </c>
      <c r="E138" s="56">
        <v>0</v>
      </c>
      <c r="F138" s="54">
        <v>0</v>
      </c>
      <c r="G138" s="57">
        <v>128826</v>
      </c>
      <c r="H138" s="57">
        <v>9795.82712</v>
      </c>
      <c r="I138" s="58">
        <v>0</v>
      </c>
      <c r="J138" s="37"/>
      <c r="K138" s="37"/>
    </row>
    <row r="139" spans="1:11" ht="30">
      <c r="A139" s="52"/>
      <c r="B139" s="53" t="s">
        <v>1077</v>
      </c>
      <c r="C139" s="54">
        <v>905</v>
      </c>
      <c r="D139" s="55">
        <v>1004</v>
      </c>
      <c r="E139" s="56">
        <v>5140000</v>
      </c>
      <c r="F139" s="54">
        <v>0</v>
      </c>
      <c r="G139" s="57">
        <v>53391</v>
      </c>
      <c r="H139" s="57">
        <v>0</v>
      </c>
      <c r="I139" s="58">
        <v>0</v>
      </c>
      <c r="J139" s="37"/>
      <c r="K139" s="37"/>
    </row>
    <row r="140" spans="1:11" ht="75">
      <c r="A140" s="52"/>
      <c r="B140" s="53" t="s">
        <v>1078</v>
      </c>
      <c r="C140" s="54">
        <v>905</v>
      </c>
      <c r="D140" s="55">
        <v>1004</v>
      </c>
      <c r="E140" s="56">
        <v>5142200</v>
      </c>
      <c r="F140" s="54">
        <v>0</v>
      </c>
      <c r="G140" s="57">
        <v>53391</v>
      </c>
      <c r="H140" s="57">
        <v>0</v>
      </c>
      <c r="I140" s="58">
        <v>0</v>
      </c>
      <c r="J140" s="37"/>
      <c r="K140" s="37"/>
    </row>
    <row r="141" spans="1:11" ht="15">
      <c r="A141" s="52"/>
      <c r="B141" s="53" t="s">
        <v>1034</v>
      </c>
      <c r="C141" s="54">
        <v>905</v>
      </c>
      <c r="D141" s="55">
        <v>1004</v>
      </c>
      <c r="E141" s="56">
        <v>5142200</v>
      </c>
      <c r="F141" s="54">
        <v>1</v>
      </c>
      <c r="G141" s="57">
        <v>53391</v>
      </c>
      <c r="H141" s="57">
        <v>0</v>
      </c>
      <c r="I141" s="58">
        <v>0</v>
      </c>
      <c r="J141" s="37"/>
      <c r="K141" s="37"/>
    </row>
    <row r="142" spans="1:11" ht="30">
      <c r="A142" s="52"/>
      <c r="B142" s="53" t="s">
        <v>1041</v>
      </c>
      <c r="C142" s="54">
        <v>905</v>
      </c>
      <c r="D142" s="55">
        <v>1004</v>
      </c>
      <c r="E142" s="56">
        <v>5200000</v>
      </c>
      <c r="F142" s="54">
        <v>0</v>
      </c>
      <c r="G142" s="57">
        <v>75435</v>
      </c>
      <c r="H142" s="57">
        <v>9795.82712</v>
      </c>
      <c r="I142" s="58">
        <v>0</v>
      </c>
      <c r="J142" s="37"/>
      <c r="K142" s="37"/>
    </row>
    <row r="143" spans="1:11" ht="75">
      <c r="A143" s="52"/>
      <c r="B143" s="53" t="s">
        <v>447</v>
      </c>
      <c r="C143" s="54">
        <v>905</v>
      </c>
      <c r="D143" s="55">
        <v>1004</v>
      </c>
      <c r="E143" s="56">
        <v>5201000</v>
      </c>
      <c r="F143" s="54">
        <v>0</v>
      </c>
      <c r="G143" s="57">
        <v>26356</v>
      </c>
      <c r="H143" s="57">
        <v>0</v>
      </c>
      <c r="I143" s="58">
        <v>0</v>
      </c>
      <c r="J143" s="37"/>
      <c r="K143" s="37"/>
    </row>
    <row r="144" spans="1:11" ht="60">
      <c r="A144" s="52"/>
      <c r="B144" s="53" t="s">
        <v>448</v>
      </c>
      <c r="C144" s="54">
        <v>905</v>
      </c>
      <c r="D144" s="55">
        <v>1004</v>
      </c>
      <c r="E144" s="56">
        <v>5201004</v>
      </c>
      <c r="F144" s="54">
        <v>0</v>
      </c>
      <c r="G144" s="57">
        <v>25839</v>
      </c>
      <c r="H144" s="57">
        <v>0</v>
      </c>
      <c r="I144" s="58">
        <v>0</v>
      </c>
      <c r="J144" s="37"/>
      <c r="K144" s="37"/>
    </row>
    <row r="145" spans="1:11" ht="15">
      <c r="A145" s="52"/>
      <c r="B145" s="53" t="s">
        <v>1075</v>
      </c>
      <c r="C145" s="54">
        <v>905</v>
      </c>
      <c r="D145" s="55">
        <v>1004</v>
      </c>
      <c r="E145" s="56">
        <v>5201004</v>
      </c>
      <c r="F145" s="54">
        <v>5</v>
      </c>
      <c r="G145" s="57">
        <v>25839</v>
      </c>
      <c r="H145" s="57">
        <v>0</v>
      </c>
      <c r="I145" s="58">
        <v>0</v>
      </c>
      <c r="J145" s="37"/>
      <c r="K145" s="37"/>
    </row>
    <row r="146" spans="1:11" ht="60">
      <c r="A146" s="52"/>
      <c r="B146" s="53" t="s">
        <v>449</v>
      </c>
      <c r="C146" s="54">
        <v>905</v>
      </c>
      <c r="D146" s="55">
        <v>1004</v>
      </c>
      <c r="E146" s="56">
        <v>5201007</v>
      </c>
      <c r="F146" s="54">
        <v>0</v>
      </c>
      <c r="G146" s="57">
        <v>517</v>
      </c>
      <c r="H146" s="57">
        <v>0</v>
      </c>
      <c r="I146" s="58">
        <v>0</v>
      </c>
      <c r="J146" s="37"/>
      <c r="K146" s="37"/>
    </row>
    <row r="147" spans="1:11" ht="15">
      <c r="A147" s="52"/>
      <c r="B147" s="53" t="s">
        <v>1075</v>
      </c>
      <c r="C147" s="54">
        <v>905</v>
      </c>
      <c r="D147" s="55">
        <v>1004</v>
      </c>
      <c r="E147" s="56">
        <v>5201007</v>
      </c>
      <c r="F147" s="54">
        <v>5</v>
      </c>
      <c r="G147" s="57">
        <v>517</v>
      </c>
      <c r="H147" s="57">
        <v>0</v>
      </c>
      <c r="I147" s="58">
        <v>0</v>
      </c>
      <c r="J147" s="37"/>
      <c r="K147" s="37"/>
    </row>
    <row r="148" spans="1:11" ht="30">
      <c r="A148" s="52"/>
      <c r="B148" s="53" t="s">
        <v>450</v>
      </c>
      <c r="C148" s="54">
        <v>905</v>
      </c>
      <c r="D148" s="55">
        <v>1004</v>
      </c>
      <c r="E148" s="56">
        <v>5201300</v>
      </c>
      <c r="F148" s="54">
        <v>0</v>
      </c>
      <c r="G148" s="57">
        <v>49079</v>
      </c>
      <c r="H148" s="57">
        <v>9795.82712</v>
      </c>
      <c r="I148" s="58">
        <v>0</v>
      </c>
      <c r="J148" s="37"/>
      <c r="K148" s="37"/>
    </row>
    <row r="149" spans="1:11" ht="30">
      <c r="A149" s="52"/>
      <c r="B149" s="53" t="s">
        <v>451</v>
      </c>
      <c r="C149" s="54">
        <v>905</v>
      </c>
      <c r="D149" s="55">
        <v>1004</v>
      </c>
      <c r="E149" s="56">
        <v>5201312</v>
      </c>
      <c r="F149" s="54">
        <v>0</v>
      </c>
      <c r="G149" s="57">
        <v>13146</v>
      </c>
      <c r="H149" s="57">
        <v>9795.82712</v>
      </c>
      <c r="I149" s="58">
        <v>0</v>
      </c>
      <c r="J149" s="37"/>
      <c r="K149" s="37"/>
    </row>
    <row r="150" spans="1:11" ht="30">
      <c r="A150" s="52"/>
      <c r="B150" s="53" t="s">
        <v>972</v>
      </c>
      <c r="C150" s="54">
        <v>905</v>
      </c>
      <c r="D150" s="55">
        <v>1004</v>
      </c>
      <c r="E150" s="56">
        <v>5201312</v>
      </c>
      <c r="F150" s="54">
        <v>500</v>
      </c>
      <c r="G150" s="57">
        <v>13146</v>
      </c>
      <c r="H150" s="57">
        <v>9795.82712</v>
      </c>
      <c r="I150" s="58">
        <v>0</v>
      </c>
      <c r="J150" s="37"/>
      <c r="K150" s="37"/>
    </row>
    <row r="151" spans="1:11" ht="30">
      <c r="A151" s="52"/>
      <c r="B151" s="53" t="s">
        <v>452</v>
      </c>
      <c r="C151" s="54">
        <v>905</v>
      </c>
      <c r="D151" s="55">
        <v>1004</v>
      </c>
      <c r="E151" s="56">
        <v>5201321</v>
      </c>
      <c r="F151" s="54">
        <v>0</v>
      </c>
      <c r="G151" s="57">
        <v>35933</v>
      </c>
      <c r="H151" s="57">
        <v>0</v>
      </c>
      <c r="I151" s="58">
        <v>0</v>
      </c>
      <c r="J151" s="37"/>
      <c r="K151" s="37"/>
    </row>
    <row r="152" spans="1:11" ht="15">
      <c r="A152" s="52"/>
      <c r="B152" s="53" t="s">
        <v>1075</v>
      </c>
      <c r="C152" s="54">
        <v>905</v>
      </c>
      <c r="D152" s="55">
        <v>1004</v>
      </c>
      <c r="E152" s="56">
        <v>5201321</v>
      </c>
      <c r="F152" s="54">
        <v>5</v>
      </c>
      <c r="G152" s="57">
        <v>35933</v>
      </c>
      <c r="H152" s="57">
        <v>0</v>
      </c>
      <c r="I152" s="58">
        <v>0</v>
      </c>
      <c r="J152" s="37"/>
      <c r="K152" s="37"/>
    </row>
    <row r="153" spans="1:11" ht="43.5">
      <c r="A153" s="59">
        <v>4</v>
      </c>
      <c r="B153" s="60" t="s">
        <v>453</v>
      </c>
      <c r="C153" s="61">
        <v>906</v>
      </c>
      <c r="D153" s="62">
        <v>0</v>
      </c>
      <c r="E153" s="63">
        <v>0</v>
      </c>
      <c r="F153" s="61">
        <v>0</v>
      </c>
      <c r="G153" s="64">
        <v>123352</v>
      </c>
      <c r="H153" s="64">
        <v>0</v>
      </c>
      <c r="I153" s="65">
        <v>0</v>
      </c>
      <c r="J153" s="37"/>
      <c r="K153" s="37"/>
    </row>
    <row r="154" spans="1:11" ht="15">
      <c r="A154" s="52"/>
      <c r="B154" s="53" t="s">
        <v>454</v>
      </c>
      <c r="C154" s="54">
        <v>906</v>
      </c>
      <c r="D154" s="55">
        <v>501</v>
      </c>
      <c r="E154" s="56">
        <v>0</v>
      </c>
      <c r="F154" s="54">
        <v>0</v>
      </c>
      <c r="G154" s="57">
        <v>123352</v>
      </c>
      <c r="H154" s="57">
        <v>0</v>
      </c>
      <c r="I154" s="58">
        <v>0</v>
      </c>
      <c r="J154" s="37"/>
      <c r="K154" s="37"/>
    </row>
    <row r="155" spans="1:11" ht="15">
      <c r="A155" s="52"/>
      <c r="B155" s="53" t="s">
        <v>455</v>
      </c>
      <c r="C155" s="54">
        <v>906</v>
      </c>
      <c r="D155" s="55">
        <v>501</v>
      </c>
      <c r="E155" s="56">
        <v>3500000</v>
      </c>
      <c r="F155" s="54">
        <v>0</v>
      </c>
      <c r="G155" s="57">
        <v>123352</v>
      </c>
      <c r="H155" s="57">
        <v>0</v>
      </c>
      <c r="I155" s="58">
        <v>0</v>
      </c>
      <c r="J155" s="37"/>
      <c r="K155" s="37"/>
    </row>
    <row r="156" spans="1:11" ht="45">
      <c r="A156" s="52"/>
      <c r="B156" s="53" t="s">
        <v>456</v>
      </c>
      <c r="C156" s="54">
        <v>906</v>
      </c>
      <c r="D156" s="55">
        <v>501</v>
      </c>
      <c r="E156" s="56">
        <v>3500200</v>
      </c>
      <c r="F156" s="54">
        <v>0</v>
      </c>
      <c r="G156" s="57">
        <v>123352</v>
      </c>
      <c r="H156" s="57">
        <v>0</v>
      </c>
      <c r="I156" s="58">
        <v>0</v>
      </c>
      <c r="J156" s="37"/>
      <c r="K156" s="37"/>
    </row>
    <row r="157" spans="1:11" ht="15">
      <c r="A157" s="52"/>
      <c r="B157" s="53" t="s">
        <v>457</v>
      </c>
      <c r="C157" s="54">
        <v>906</v>
      </c>
      <c r="D157" s="55">
        <v>501</v>
      </c>
      <c r="E157" s="56">
        <v>3500202</v>
      </c>
      <c r="F157" s="54">
        <v>0</v>
      </c>
      <c r="G157" s="57">
        <v>123352</v>
      </c>
      <c r="H157" s="57">
        <v>0</v>
      </c>
      <c r="I157" s="58">
        <v>0</v>
      </c>
      <c r="J157" s="37"/>
      <c r="K157" s="37"/>
    </row>
    <row r="158" spans="1:11" ht="30">
      <c r="A158" s="52"/>
      <c r="B158" s="53" t="s">
        <v>972</v>
      </c>
      <c r="C158" s="54">
        <v>906</v>
      </c>
      <c r="D158" s="55">
        <v>501</v>
      </c>
      <c r="E158" s="56">
        <v>3500202</v>
      </c>
      <c r="F158" s="54">
        <v>500</v>
      </c>
      <c r="G158" s="57">
        <v>123352</v>
      </c>
      <c r="H158" s="57">
        <v>0</v>
      </c>
      <c r="I158" s="58">
        <v>0</v>
      </c>
      <c r="J158" s="37"/>
      <c r="K158" s="37"/>
    </row>
    <row r="159" spans="1:11" ht="29.25">
      <c r="A159" s="59">
        <v>5</v>
      </c>
      <c r="B159" s="60" t="s">
        <v>458</v>
      </c>
      <c r="C159" s="61">
        <v>907</v>
      </c>
      <c r="D159" s="62">
        <v>0</v>
      </c>
      <c r="E159" s="63">
        <v>0</v>
      </c>
      <c r="F159" s="61">
        <v>0</v>
      </c>
      <c r="G159" s="64">
        <v>267093</v>
      </c>
      <c r="H159" s="64">
        <v>0</v>
      </c>
      <c r="I159" s="65">
        <v>0</v>
      </c>
      <c r="J159" s="37"/>
      <c r="K159" s="37"/>
    </row>
    <row r="160" spans="1:11" ht="15">
      <c r="A160" s="52"/>
      <c r="B160" s="53" t="s">
        <v>459</v>
      </c>
      <c r="C160" s="54">
        <v>907</v>
      </c>
      <c r="D160" s="55">
        <v>408</v>
      </c>
      <c r="E160" s="56">
        <v>0</v>
      </c>
      <c r="F160" s="54">
        <v>0</v>
      </c>
      <c r="G160" s="57">
        <v>116474</v>
      </c>
      <c r="H160" s="57">
        <v>0</v>
      </c>
      <c r="I160" s="58">
        <v>0</v>
      </c>
      <c r="J160" s="37"/>
      <c r="K160" s="37"/>
    </row>
    <row r="161" spans="1:11" ht="90">
      <c r="A161" s="52"/>
      <c r="B161" s="53" t="s">
        <v>460</v>
      </c>
      <c r="C161" s="54">
        <v>907</v>
      </c>
      <c r="D161" s="55">
        <v>408</v>
      </c>
      <c r="E161" s="56">
        <v>5210000</v>
      </c>
      <c r="F161" s="54">
        <v>0</v>
      </c>
      <c r="G161" s="57">
        <v>116474</v>
      </c>
      <c r="H161" s="57">
        <v>0</v>
      </c>
      <c r="I161" s="58">
        <v>0</v>
      </c>
      <c r="J161" s="37"/>
      <c r="K161" s="37"/>
    </row>
    <row r="162" spans="1:11" ht="90">
      <c r="A162" s="52"/>
      <c r="B162" s="53" t="s">
        <v>460</v>
      </c>
      <c r="C162" s="54">
        <v>907</v>
      </c>
      <c r="D162" s="55">
        <v>408</v>
      </c>
      <c r="E162" s="56">
        <v>5210200</v>
      </c>
      <c r="F162" s="54">
        <v>0</v>
      </c>
      <c r="G162" s="57">
        <v>116474</v>
      </c>
      <c r="H162" s="57">
        <v>0</v>
      </c>
      <c r="I162" s="58">
        <v>0</v>
      </c>
      <c r="J162" s="37"/>
      <c r="K162" s="37"/>
    </row>
    <row r="163" spans="1:11" ht="90">
      <c r="A163" s="52"/>
      <c r="B163" s="53" t="s">
        <v>460</v>
      </c>
      <c r="C163" s="54">
        <v>907</v>
      </c>
      <c r="D163" s="55">
        <v>408</v>
      </c>
      <c r="E163" s="56">
        <v>5210215</v>
      </c>
      <c r="F163" s="54">
        <v>0</v>
      </c>
      <c r="G163" s="57">
        <v>116474</v>
      </c>
      <c r="H163" s="57">
        <v>0</v>
      </c>
      <c r="I163" s="58">
        <v>0</v>
      </c>
      <c r="J163" s="37"/>
      <c r="K163" s="37"/>
    </row>
    <row r="164" spans="1:11" ht="15">
      <c r="A164" s="52"/>
      <c r="B164" s="53" t="s">
        <v>966</v>
      </c>
      <c r="C164" s="54">
        <v>907</v>
      </c>
      <c r="D164" s="55">
        <v>408</v>
      </c>
      <c r="E164" s="56">
        <v>5210215</v>
      </c>
      <c r="F164" s="54">
        <v>18</v>
      </c>
      <c r="G164" s="57">
        <v>116474</v>
      </c>
      <c r="H164" s="57">
        <v>0</v>
      </c>
      <c r="I164" s="58">
        <v>0</v>
      </c>
      <c r="J164" s="37"/>
      <c r="K164" s="37"/>
    </row>
    <row r="165" spans="1:11" ht="15">
      <c r="A165" s="52"/>
      <c r="B165" s="53" t="s">
        <v>461</v>
      </c>
      <c r="C165" s="54">
        <v>907</v>
      </c>
      <c r="D165" s="55">
        <v>503</v>
      </c>
      <c r="E165" s="56">
        <v>0</v>
      </c>
      <c r="F165" s="54">
        <v>0</v>
      </c>
      <c r="G165" s="57">
        <v>150619</v>
      </c>
      <c r="H165" s="57">
        <v>0</v>
      </c>
      <c r="I165" s="58">
        <v>0</v>
      </c>
      <c r="J165" s="37"/>
      <c r="K165" s="37"/>
    </row>
    <row r="166" spans="1:11" ht="15">
      <c r="A166" s="52"/>
      <c r="B166" s="53" t="s">
        <v>462</v>
      </c>
      <c r="C166" s="54">
        <v>907</v>
      </c>
      <c r="D166" s="55">
        <v>503</v>
      </c>
      <c r="E166" s="56">
        <v>3150000</v>
      </c>
      <c r="F166" s="54">
        <v>0</v>
      </c>
      <c r="G166" s="57">
        <v>150619</v>
      </c>
      <c r="H166" s="57">
        <v>0</v>
      </c>
      <c r="I166" s="58">
        <v>0</v>
      </c>
      <c r="J166" s="37"/>
      <c r="K166" s="37"/>
    </row>
    <row r="167" spans="1:11" ht="15">
      <c r="A167" s="52"/>
      <c r="B167" s="53" t="s">
        <v>1111</v>
      </c>
      <c r="C167" s="54">
        <v>907</v>
      </c>
      <c r="D167" s="55">
        <v>503</v>
      </c>
      <c r="E167" s="56">
        <v>3150200</v>
      </c>
      <c r="F167" s="54">
        <v>0</v>
      </c>
      <c r="G167" s="57">
        <v>150619</v>
      </c>
      <c r="H167" s="57">
        <v>0</v>
      </c>
      <c r="I167" s="58">
        <v>0</v>
      </c>
      <c r="J167" s="37"/>
      <c r="K167" s="37"/>
    </row>
    <row r="168" spans="1:11" ht="75">
      <c r="A168" s="52"/>
      <c r="B168" s="53" t="s">
        <v>91</v>
      </c>
      <c r="C168" s="54">
        <v>907</v>
      </c>
      <c r="D168" s="55">
        <v>503</v>
      </c>
      <c r="E168" s="56">
        <v>3150205</v>
      </c>
      <c r="F168" s="54">
        <v>0</v>
      </c>
      <c r="G168" s="57">
        <v>150619</v>
      </c>
      <c r="H168" s="57">
        <v>0</v>
      </c>
      <c r="I168" s="58">
        <v>0</v>
      </c>
      <c r="J168" s="37"/>
      <c r="K168" s="37"/>
    </row>
    <row r="169" spans="1:11" ht="15">
      <c r="A169" s="52"/>
      <c r="B169" s="53" t="s">
        <v>966</v>
      </c>
      <c r="C169" s="54">
        <v>907</v>
      </c>
      <c r="D169" s="55">
        <v>503</v>
      </c>
      <c r="E169" s="56">
        <v>3150205</v>
      </c>
      <c r="F169" s="54">
        <v>18</v>
      </c>
      <c r="G169" s="57">
        <v>150619</v>
      </c>
      <c r="H169" s="57">
        <v>0</v>
      </c>
      <c r="I169" s="58">
        <v>0</v>
      </c>
      <c r="J169" s="37"/>
      <c r="K169" s="37"/>
    </row>
    <row r="170" spans="1:11" ht="43.5">
      <c r="A170" s="59">
        <v>6</v>
      </c>
      <c r="B170" s="60" t="s">
        <v>1112</v>
      </c>
      <c r="C170" s="61">
        <v>908</v>
      </c>
      <c r="D170" s="62">
        <v>0</v>
      </c>
      <c r="E170" s="63">
        <v>0</v>
      </c>
      <c r="F170" s="61">
        <v>0</v>
      </c>
      <c r="G170" s="64">
        <v>166608</v>
      </c>
      <c r="H170" s="64">
        <v>0</v>
      </c>
      <c r="I170" s="65">
        <v>0</v>
      </c>
      <c r="J170" s="37"/>
      <c r="K170" s="37"/>
    </row>
    <row r="171" spans="1:11" ht="15">
      <c r="A171" s="52"/>
      <c r="B171" s="53" t="s">
        <v>1061</v>
      </c>
      <c r="C171" s="54">
        <v>908</v>
      </c>
      <c r="D171" s="55">
        <v>909</v>
      </c>
      <c r="E171" s="56">
        <v>0</v>
      </c>
      <c r="F171" s="54">
        <v>0</v>
      </c>
      <c r="G171" s="57">
        <v>166608</v>
      </c>
      <c r="H171" s="57">
        <v>0</v>
      </c>
      <c r="I171" s="58">
        <v>0</v>
      </c>
      <c r="J171" s="37"/>
      <c r="K171" s="37"/>
    </row>
    <row r="172" spans="1:11" ht="45">
      <c r="A172" s="52"/>
      <c r="B172" s="53" t="s">
        <v>1113</v>
      </c>
      <c r="C172" s="54">
        <v>908</v>
      </c>
      <c r="D172" s="55">
        <v>909</v>
      </c>
      <c r="E172" s="56">
        <v>1020000</v>
      </c>
      <c r="F172" s="54">
        <v>0</v>
      </c>
      <c r="G172" s="57">
        <v>166608</v>
      </c>
      <c r="H172" s="57">
        <v>0</v>
      </c>
      <c r="I172" s="58">
        <v>0</v>
      </c>
      <c r="J172" s="37"/>
      <c r="K172" s="37"/>
    </row>
    <row r="173" spans="1:11" ht="75">
      <c r="A173" s="52"/>
      <c r="B173" s="53" t="s">
        <v>1114</v>
      </c>
      <c r="C173" s="54">
        <v>908</v>
      </c>
      <c r="D173" s="55">
        <v>909</v>
      </c>
      <c r="E173" s="56">
        <v>1020100</v>
      </c>
      <c r="F173" s="54">
        <v>0</v>
      </c>
      <c r="G173" s="57">
        <v>166608</v>
      </c>
      <c r="H173" s="57">
        <v>0</v>
      </c>
      <c r="I173" s="58">
        <v>0</v>
      </c>
      <c r="J173" s="37"/>
      <c r="K173" s="37"/>
    </row>
    <row r="174" spans="1:11" ht="45">
      <c r="A174" s="52"/>
      <c r="B174" s="53" t="s">
        <v>1115</v>
      </c>
      <c r="C174" s="54">
        <v>908</v>
      </c>
      <c r="D174" s="55">
        <v>909</v>
      </c>
      <c r="E174" s="56">
        <v>1020102</v>
      </c>
      <c r="F174" s="54">
        <v>0</v>
      </c>
      <c r="G174" s="57">
        <v>166608</v>
      </c>
      <c r="H174" s="57">
        <v>0</v>
      </c>
      <c r="I174" s="58">
        <v>0</v>
      </c>
      <c r="J174" s="37"/>
      <c r="K174" s="37"/>
    </row>
    <row r="175" spans="1:11" ht="15">
      <c r="A175" s="66"/>
      <c r="B175" s="67" t="s">
        <v>1116</v>
      </c>
      <c r="C175" s="68">
        <v>908</v>
      </c>
      <c r="D175" s="69">
        <v>909</v>
      </c>
      <c r="E175" s="70">
        <v>1020102</v>
      </c>
      <c r="F175" s="68">
        <v>3</v>
      </c>
      <c r="G175" s="71">
        <v>166608</v>
      </c>
      <c r="H175" s="71">
        <v>0</v>
      </c>
      <c r="I175" s="72">
        <v>0</v>
      </c>
      <c r="J175" s="37"/>
      <c r="K175" s="37"/>
    </row>
    <row r="176" spans="1:11" ht="15">
      <c r="A176" s="44"/>
      <c r="B176" s="73" t="s">
        <v>1117</v>
      </c>
      <c r="C176" s="74"/>
      <c r="D176" s="74"/>
      <c r="E176" s="75"/>
      <c r="F176" s="75"/>
      <c r="G176" s="76">
        <v>3016379.932</v>
      </c>
      <c r="H176" s="76">
        <v>226008.43104999998</v>
      </c>
      <c r="I176" s="76">
        <v>19635.05729</v>
      </c>
      <c r="J176" s="37"/>
      <c r="K176" s="37"/>
    </row>
    <row r="177" spans="1:11" ht="12.75" customHeight="1">
      <c r="A177" s="41"/>
      <c r="B177" s="37"/>
      <c r="C177" s="37"/>
      <c r="D177" s="37"/>
      <c r="E177" s="37"/>
      <c r="F177" s="37"/>
      <c r="G177" s="37"/>
      <c r="H177" s="37"/>
      <c r="I177" s="35"/>
      <c r="J177" s="37"/>
      <c r="K177" s="37"/>
    </row>
    <row r="178" spans="1:11" ht="12.75" customHeight="1">
      <c r="A178" s="77"/>
      <c r="B178" s="78"/>
      <c r="C178" s="78"/>
      <c r="D178" s="78"/>
      <c r="E178" s="37"/>
      <c r="F178" s="37"/>
      <c r="G178" s="78"/>
      <c r="H178" s="78"/>
      <c r="I178" s="78"/>
      <c r="J178" s="37"/>
      <c r="K178" s="37"/>
    </row>
    <row r="179" spans="1:11" ht="12.75" customHeight="1">
      <c r="A179" s="77"/>
      <c r="B179" s="78"/>
      <c r="C179" s="78"/>
      <c r="D179" s="78"/>
      <c r="E179" s="78"/>
      <c r="F179" s="78"/>
      <c r="G179" s="78"/>
      <c r="H179" s="78"/>
      <c r="I179" s="78"/>
      <c r="J179" s="37"/>
      <c r="K179" s="37"/>
    </row>
    <row r="180" spans="1:11" ht="12.75" customHeight="1">
      <c r="A180" s="41"/>
      <c r="B180" s="37"/>
      <c r="C180" s="37"/>
      <c r="D180" s="37"/>
      <c r="E180" s="37"/>
      <c r="F180" s="37"/>
      <c r="G180" s="78"/>
      <c r="H180" s="78"/>
      <c r="I180" s="78"/>
      <c r="J180" s="37"/>
      <c r="K180" s="37"/>
    </row>
    <row r="181" spans="1:11" ht="12.75" customHeight="1">
      <c r="A181" s="41"/>
      <c r="B181" s="37"/>
      <c r="C181" s="37"/>
      <c r="D181" s="37"/>
      <c r="E181" s="37"/>
      <c r="F181" s="37"/>
      <c r="G181" s="78"/>
      <c r="H181" s="78"/>
      <c r="I181" s="78"/>
      <c r="J181" s="37"/>
      <c r="K181" s="37"/>
    </row>
    <row r="182" spans="1:11" ht="12.75" customHeight="1">
      <c r="A182" s="41"/>
      <c r="B182" s="37"/>
      <c r="C182" s="37"/>
      <c r="D182" s="37"/>
      <c r="E182" s="37"/>
      <c r="F182" s="37"/>
      <c r="G182" s="78"/>
      <c r="H182" s="78"/>
      <c r="I182" s="78"/>
      <c r="J182" s="37"/>
      <c r="K182" s="37"/>
    </row>
    <row r="183" spans="1:11" ht="12.75" customHeight="1">
      <c r="A183" s="41"/>
      <c r="B183" s="37"/>
      <c r="C183" s="37"/>
      <c r="D183" s="37"/>
      <c r="E183" s="37"/>
      <c r="F183" s="37"/>
      <c r="G183" s="78"/>
      <c r="H183" s="78"/>
      <c r="I183" s="78"/>
      <c r="J183" s="37"/>
      <c r="K183" s="37"/>
    </row>
  </sheetData>
  <sheetProtection/>
  <mergeCells count="6">
    <mergeCell ref="H22:I22"/>
    <mergeCell ref="B19:I19"/>
    <mergeCell ref="A22:A23"/>
    <mergeCell ref="B22:B23"/>
    <mergeCell ref="C22:F22"/>
    <mergeCell ref="G22:G23"/>
  </mergeCells>
  <printOptions/>
  <pageMargins left="1.1811023622047245" right="0.2755905511811024" top="0.1968503937007874" bottom="0.35433070866141736" header="0.1968503937007874" footer="0.15748031496062992"/>
  <pageSetup fitToHeight="0" horizontalDpi="600" verticalDpi="600" orientation="portrait" scale="65" r:id="rId1"/>
  <headerFooter differentFirst="1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57421875" style="30" customWidth="1"/>
    <col min="2" max="2" width="45.140625" style="31" customWidth="1"/>
    <col min="3" max="3" width="6.421875" style="31" customWidth="1"/>
    <col min="4" max="4" width="7.421875" style="31" customWidth="1"/>
    <col min="5" max="5" width="9.00390625" style="31" customWidth="1"/>
    <col min="6" max="6" width="6.57421875" style="31" customWidth="1"/>
    <col min="7" max="7" width="17.7109375" style="31" customWidth="1"/>
    <col min="8" max="16384" width="9.140625" style="31" customWidth="1"/>
  </cols>
  <sheetData>
    <row r="2" ht="15">
      <c r="G2" s="79" t="s">
        <v>1131</v>
      </c>
    </row>
    <row r="3" ht="15">
      <c r="G3" s="79" t="s">
        <v>949</v>
      </c>
    </row>
    <row r="4" ht="15">
      <c r="G4" s="79" t="s">
        <v>950</v>
      </c>
    </row>
    <row r="5" ht="15">
      <c r="G5" s="79" t="s">
        <v>951</v>
      </c>
    </row>
    <row r="6" ht="15">
      <c r="G6" s="79" t="s">
        <v>950</v>
      </c>
    </row>
    <row r="7" ht="15">
      <c r="G7" s="79" t="s">
        <v>952</v>
      </c>
    </row>
    <row r="8" ht="15">
      <c r="G8" s="79" t="s">
        <v>953</v>
      </c>
    </row>
    <row r="9" ht="15">
      <c r="G9" s="79" t="s">
        <v>954</v>
      </c>
    </row>
    <row r="10" ht="15">
      <c r="G10" s="79" t="s">
        <v>1225</v>
      </c>
    </row>
    <row r="11" ht="15">
      <c r="G11" s="79"/>
    </row>
    <row r="12" ht="15">
      <c r="G12" s="79" t="s">
        <v>1132</v>
      </c>
    </row>
    <row r="13" ht="15">
      <c r="G13" s="79" t="s">
        <v>955</v>
      </c>
    </row>
    <row r="14" ht="15">
      <c r="G14" s="79" t="s">
        <v>950</v>
      </c>
    </row>
    <row r="15" ht="15">
      <c r="G15" s="79" t="s">
        <v>952</v>
      </c>
    </row>
    <row r="16" ht="15">
      <c r="G16" s="79" t="s">
        <v>953</v>
      </c>
    </row>
    <row r="17" ht="15">
      <c r="G17" s="79" t="s">
        <v>954</v>
      </c>
    </row>
    <row r="18" ht="15">
      <c r="G18" s="80"/>
    </row>
    <row r="19" spans="1:11" ht="18" customHeight="1">
      <c r="A19" s="38"/>
      <c r="B19" s="39"/>
      <c r="C19" s="36"/>
      <c r="D19" s="36"/>
      <c r="E19" s="36"/>
      <c r="F19" s="36"/>
      <c r="G19" s="35"/>
      <c r="H19" s="37"/>
      <c r="I19" s="37"/>
      <c r="J19" s="37"/>
      <c r="K19" s="37"/>
    </row>
    <row r="20" spans="1:11" ht="48" customHeight="1">
      <c r="A20" s="38"/>
      <c r="B20" s="714" t="s">
        <v>1133</v>
      </c>
      <c r="C20" s="714"/>
      <c r="D20" s="714"/>
      <c r="E20" s="714"/>
      <c r="F20" s="714"/>
      <c r="G20" s="714"/>
      <c r="H20" s="37"/>
      <c r="I20" s="37"/>
      <c r="J20" s="37"/>
      <c r="K20" s="37"/>
    </row>
    <row r="21" spans="1:11" ht="12.75" customHeight="1">
      <c r="A21" s="40"/>
      <c r="B21" s="2"/>
      <c r="C21" s="2"/>
      <c r="D21" s="2"/>
      <c r="E21" s="2"/>
      <c r="F21" s="2"/>
      <c r="G21" s="2"/>
      <c r="H21" s="78"/>
      <c r="I21" s="37"/>
      <c r="J21" s="37"/>
      <c r="K21" s="37"/>
    </row>
    <row r="22" spans="1:11" ht="12.75" customHeight="1">
      <c r="A22" s="41"/>
      <c r="B22" s="37"/>
      <c r="C22" s="37"/>
      <c r="D22" s="37"/>
      <c r="E22" s="37"/>
      <c r="F22" s="37"/>
      <c r="G22" s="81" t="s">
        <v>961</v>
      </c>
      <c r="H22" s="78"/>
      <c r="I22" s="37"/>
      <c r="J22" s="37"/>
      <c r="K22" s="37"/>
    </row>
    <row r="23" spans="1:11" ht="15">
      <c r="A23" s="715"/>
      <c r="B23" s="717" t="s">
        <v>935</v>
      </c>
      <c r="C23" s="719" t="s">
        <v>936</v>
      </c>
      <c r="D23" s="724"/>
      <c r="E23" s="724"/>
      <c r="F23" s="725"/>
      <c r="G23" s="723" t="s">
        <v>937</v>
      </c>
      <c r="H23" s="37"/>
      <c r="I23" s="37"/>
      <c r="J23" s="37"/>
      <c r="K23" s="37"/>
    </row>
    <row r="24" spans="1:11" ht="75">
      <c r="A24" s="716"/>
      <c r="B24" s="718"/>
      <c r="C24" s="631" t="s">
        <v>939</v>
      </c>
      <c r="D24" s="631" t="s">
        <v>940</v>
      </c>
      <c r="E24" s="631" t="s">
        <v>941</v>
      </c>
      <c r="F24" s="631" t="s">
        <v>942</v>
      </c>
      <c r="G24" s="723"/>
      <c r="H24" s="78"/>
      <c r="I24" s="37"/>
      <c r="J24" s="37"/>
      <c r="K24" s="37"/>
    </row>
    <row r="25" spans="1:11" ht="12.75" customHeight="1">
      <c r="A25" s="632">
        <v>1</v>
      </c>
      <c r="B25" s="518">
        <v>2</v>
      </c>
      <c r="C25" s="518">
        <v>3</v>
      </c>
      <c r="D25" s="518">
        <v>4</v>
      </c>
      <c r="E25" s="518">
        <v>5</v>
      </c>
      <c r="F25" s="518">
        <v>6</v>
      </c>
      <c r="G25" s="518">
        <v>7</v>
      </c>
      <c r="H25" s="78"/>
      <c r="I25" s="37"/>
      <c r="J25" s="37"/>
      <c r="K25" s="37"/>
    </row>
    <row r="26" spans="1:11" ht="43.5">
      <c r="A26" s="45">
        <v>1</v>
      </c>
      <c r="B26" s="46" t="s">
        <v>962</v>
      </c>
      <c r="C26" s="83">
        <v>900</v>
      </c>
      <c r="D26" s="84">
        <v>0</v>
      </c>
      <c r="E26" s="85">
        <v>0</v>
      </c>
      <c r="F26" s="83">
        <v>0</v>
      </c>
      <c r="G26" s="51">
        <v>9923.746</v>
      </c>
      <c r="H26" s="37"/>
      <c r="I26" s="37"/>
      <c r="J26" s="37"/>
      <c r="K26" s="37"/>
    </row>
    <row r="27" spans="1:11" ht="15">
      <c r="A27" s="52"/>
      <c r="B27" s="53" t="s">
        <v>963</v>
      </c>
      <c r="C27" s="86">
        <v>900</v>
      </c>
      <c r="D27" s="87">
        <v>113</v>
      </c>
      <c r="E27" s="88">
        <v>0</v>
      </c>
      <c r="F27" s="86">
        <v>0</v>
      </c>
      <c r="G27" s="58">
        <v>9923.746</v>
      </c>
      <c r="H27" s="78"/>
      <c r="I27" s="37"/>
      <c r="J27" s="37"/>
      <c r="K27" s="37"/>
    </row>
    <row r="28" spans="1:11" ht="45">
      <c r="A28" s="52"/>
      <c r="B28" s="53" t="s">
        <v>964</v>
      </c>
      <c r="C28" s="86">
        <v>900</v>
      </c>
      <c r="D28" s="87">
        <v>113</v>
      </c>
      <c r="E28" s="88">
        <v>920000</v>
      </c>
      <c r="F28" s="86">
        <v>0</v>
      </c>
      <c r="G28" s="58">
        <v>9923.746</v>
      </c>
      <c r="H28" s="78"/>
      <c r="I28" s="37"/>
      <c r="J28" s="37"/>
      <c r="K28" s="37"/>
    </row>
    <row r="29" spans="1:11" ht="15">
      <c r="A29" s="52"/>
      <c r="B29" s="53" t="s">
        <v>965</v>
      </c>
      <c r="C29" s="86">
        <v>900</v>
      </c>
      <c r="D29" s="87">
        <v>113</v>
      </c>
      <c r="E29" s="88">
        <v>920300</v>
      </c>
      <c r="F29" s="86">
        <v>0</v>
      </c>
      <c r="G29" s="58">
        <v>9923.746</v>
      </c>
      <c r="H29" s="78"/>
      <c r="I29" s="37"/>
      <c r="J29" s="37"/>
      <c r="K29" s="37"/>
    </row>
    <row r="30" spans="1:11" ht="120">
      <c r="A30" s="52"/>
      <c r="B30" s="53" t="s">
        <v>1119</v>
      </c>
      <c r="C30" s="86">
        <v>900</v>
      </c>
      <c r="D30" s="87">
        <v>113</v>
      </c>
      <c r="E30" s="88">
        <v>920315</v>
      </c>
      <c r="F30" s="86">
        <v>0</v>
      </c>
      <c r="G30" s="58">
        <v>9923.746</v>
      </c>
      <c r="H30" s="78"/>
      <c r="I30" s="37"/>
      <c r="J30" s="37"/>
      <c r="K30" s="37"/>
    </row>
    <row r="31" spans="1:11" ht="15">
      <c r="A31" s="52"/>
      <c r="B31" s="53" t="s">
        <v>966</v>
      </c>
      <c r="C31" s="86">
        <v>900</v>
      </c>
      <c r="D31" s="87">
        <v>113</v>
      </c>
      <c r="E31" s="88">
        <v>920315</v>
      </c>
      <c r="F31" s="86">
        <v>18</v>
      </c>
      <c r="G31" s="58">
        <v>9923.746</v>
      </c>
      <c r="H31" s="78"/>
      <c r="I31" s="37"/>
      <c r="J31" s="37"/>
      <c r="K31" s="37"/>
    </row>
    <row r="32" spans="1:11" ht="29.25">
      <c r="A32" s="59">
        <v>2</v>
      </c>
      <c r="B32" s="60" t="s">
        <v>967</v>
      </c>
      <c r="C32" s="89">
        <v>903</v>
      </c>
      <c r="D32" s="90">
        <v>0</v>
      </c>
      <c r="E32" s="91">
        <v>0</v>
      </c>
      <c r="F32" s="89">
        <v>0</v>
      </c>
      <c r="G32" s="65">
        <v>1205.4</v>
      </c>
      <c r="H32" s="78"/>
      <c r="I32" s="37"/>
      <c r="J32" s="37"/>
      <c r="K32" s="37"/>
    </row>
    <row r="33" spans="1:7" ht="60">
      <c r="A33" s="52"/>
      <c r="B33" s="53" t="s">
        <v>968</v>
      </c>
      <c r="C33" s="86">
        <v>903</v>
      </c>
      <c r="D33" s="87">
        <v>104</v>
      </c>
      <c r="E33" s="88">
        <v>0</v>
      </c>
      <c r="F33" s="86">
        <v>0</v>
      </c>
      <c r="G33" s="58">
        <v>1205.4</v>
      </c>
    </row>
    <row r="34" spans="1:7" ht="30">
      <c r="A34" s="52"/>
      <c r="B34" s="53" t="s">
        <v>969</v>
      </c>
      <c r="C34" s="86">
        <v>903</v>
      </c>
      <c r="D34" s="87">
        <v>104</v>
      </c>
      <c r="E34" s="88">
        <v>20000</v>
      </c>
      <c r="F34" s="86">
        <v>0</v>
      </c>
      <c r="G34" s="58">
        <v>1205.4</v>
      </c>
    </row>
    <row r="35" spans="1:7" ht="15">
      <c r="A35" s="52"/>
      <c r="B35" s="53" t="s">
        <v>970</v>
      </c>
      <c r="C35" s="86">
        <v>903</v>
      </c>
      <c r="D35" s="87">
        <v>104</v>
      </c>
      <c r="E35" s="88">
        <v>20400</v>
      </c>
      <c r="F35" s="86">
        <v>0</v>
      </c>
      <c r="G35" s="58">
        <v>1205.4</v>
      </c>
    </row>
    <row r="36" spans="1:7" ht="75">
      <c r="A36" s="52"/>
      <c r="B36" s="53" t="s">
        <v>971</v>
      </c>
      <c r="C36" s="86">
        <v>903</v>
      </c>
      <c r="D36" s="87">
        <v>104</v>
      </c>
      <c r="E36" s="88">
        <v>20402</v>
      </c>
      <c r="F36" s="86">
        <v>0</v>
      </c>
      <c r="G36" s="58">
        <v>1205.4</v>
      </c>
    </row>
    <row r="37" spans="1:7" ht="30">
      <c r="A37" s="52"/>
      <c r="B37" s="53" t="s">
        <v>972</v>
      </c>
      <c r="C37" s="86">
        <v>903</v>
      </c>
      <c r="D37" s="87">
        <v>104</v>
      </c>
      <c r="E37" s="88">
        <v>20402</v>
      </c>
      <c r="F37" s="86">
        <v>500</v>
      </c>
      <c r="G37" s="58">
        <v>1205.4</v>
      </c>
    </row>
    <row r="38" spans="1:7" ht="43.5">
      <c r="A38" s="59">
        <v>3</v>
      </c>
      <c r="B38" s="60" t="s">
        <v>974</v>
      </c>
      <c r="C38" s="89">
        <v>905</v>
      </c>
      <c r="D38" s="90">
        <v>0</v>
      </c>
      <c r="E38" s="91">
        <v>0</v>
      </c>
      <c r="F38" s="89">
        <v>0</v>
      </c>
      <c r="G38" s="65">
        <v>2427606.754</v>
      </c>
    </row>
    <row r="39" spans="1:7" ht="60">
      <c r="A39" s="52"/>
      <c r="B39" s="53" t="s">
        <v>968</v>
      </c>
      <c r="C39" s="86">
        <v>905</v>
      </c>
      <c r="D39" s="87">
        <v>104</v>
      </c>
      <c r="E39" s="88">
        <v>0</v>
      </c>
      <c r="F39" s="86">
        <v>0</v>
      </c>
      <c r="G39" s="58">
        <v>27616.337649999998</v>
      </c>
    </row>
    <row r="40" spans="1:7" ht="30">
      <c r="A40" s="52"/>
      <c r="B40" s="53" t="s">
        <v>969</v>
      </c>
      <c r="C40" s="86">
        <v>905</v>
      </c>
      <c r="D40" s="87">
        <v>104</v>
      </c>
      <c r="E40" s="88">
        <v>20000</v>
      </c>
      <c r="F40" s="86">
        <v>0</v>
      </c>
      <c r="G40" s="58">
        <v>27616.337649999998</v>
      </c>
    </row>
    <row r="41" spans="1:7" ht="15">
      <c r="A41" s="52"/>
      <c r="B41" s="53" t="s">
        <v>970</v>
      </c>
      <c r="C41" s="86">
        <v>905</v>
      </c>
      <c r="D41" s="87">
        <v>104</v>
      </c>
      <c r="E41" s="88">
        <v>20400</v>
      </c>
      <c r="F41" s="86">
        <v>0</v>
      </c>
      <c r="G41" s="58">
        <v>27616.337649999998</v>
      </c>
    </row>
    <row r="42" spans="1:7" ht="60">
      <c r="A42" s="52"/>
      <c r="B42" s="53" t="s">
        <v>975</v>
      </c>
      <c r="C42" s="86">
        <v>905</v>
      </c>
      <c r="D42" s="87">
        <v>104</v>
      </c>
      <c r="E42" s="88">
        <v>20409</v>
      </c>
      <c r="F42" s="86">
        <v>0</v>
      </c>
      <c r="G42" s="58">
        <v>5248</v>
      </c>
    </row>
    <row r="43" spans="1:7" ht="30">
      <c r="A43" s="52"/>
      <c r="B43" s="53" t="s">
        <v>972</v>
      </c>
      <c r="C43" s="86">
        <v>905</v>
      </c>
      <c r="D43" s="87">
        <v>104</v>
      </c>
      <c r="E43" s="88">
        <v>20409</v>
      </c>
      <c r="F43" s="86">
        <v>500</v>
      </c>
      <c r="G43" s="58">
        <v>5248</v>
      </c>
    </row>
    <row r="44" spans="1:7" ht="60">
      <c r="A44" s="52"/>
      <c r="B44" s="53" t="s">
        <v>1028</v>
      </c>
      <c r="C44" s="86">
        <v>905</v>
      </c>
      <c r="D44" s="87">
        <v>104</v>
      </c>
      <c r="E44" s="88">
        <v>20412</v>
      </c>
      <c r="F44" s="86">
        <v>0</v>
      </c>
      <c r="G44" s="58">
        <v>9068</v>
      </c>
    </row>
    <row r="45" spans="1:7" ht="30">
      <c r="A45" s="52"/>
      <c r="B45" s="53" t="s">
        <v>972</v>
      </c>
      <c r="C45" s="86">
        <v>905</v>
      </c>
      <c r="D45" s="87">
        <v>104</v>
      </c>
      <c r="E45" s="88">
        <v>20412</v>
      </c>
      <c r="F45" s="86">
        <v>500</v>
      </c>
      <c r="G45" s="58">
        <v>9068</v>
      </c>
    </row>
    <row r="46" spans="1:7" ht="60">
      <c r="A46" s="52"/>
      <c r="B46" s="53" t="s">
        <v>1029</v>
      </c>
      <c r="C46" s="86">
        <v>905</v>
      </c>
      <c r="D46" s="87">
        <v>104</v>
      </c>
      <c r="E46" s="88">
        <v>20419</v>
      </c>
      <c r="F46" s="86">
        <v>0</v>
      </c>
      <c r="G46" s="58">
        <v>11050.33765</v>
      </c>
    </row>
    <row r="47" spans="1:7" ht="30">
      <c r="A47" s="52"/>
      <c r="B47" s="53" t="s">
        <v>972</v>
      </c>
      <c r="C47" s="86">
        <v>905</v>
      </c>
      <c r="D47" s="87">
        <v>104</v>
      </c>
      <c r="E47" s="88">
        <v>20419</v>
      </c>
      <c r="F47" s="86">
        <v>500</v>
      </c>
      <c r="G47" s="58">
        <v>11050.33765</v>
      </c>
    </row>
    <row r="48" spans="1:7" ht="60">
      <c r="A48" s="52"/>
      <c r="B48" s="53" t="s">
        <v>1030</v>
      </c>
      <c r="C48" s="86">
        <v>905</v>
      </c>
      <c r="D48" s="87">
        <v>104</v>
      </c>
      <c r="E48" s="88">
        <v>20424</v>
      </c>
      <c r="F48" s="86">
        <v>0</v>
      </c>
      <c r="G48" s="58">
        <v>2250</v>
      </c>
    </row>
    <row r="49" spans="1:7" ht="30">
      <c r="A49" s="52"/>
      <c r="B49" s="53" t="s">
        <v>972</v>
      </c>
      <c r="C49" s="86">
        <v>905</v>
      </c>
      <c r="D49" s="87">
        <v>104</v>
      </c>
      <c r="E49" s="88">
        <v>20424</v>
      </c>
      <c r="F49" s="86">
        <v>500</v>
      </c>
      <c r="G49" s="58">
        <v>2250</v>
      </c>
    </row>
    <row r="50" spans="1:7" ht="15">
      <c r="A50" s="52"/>
      <c r="B50" s="53" t="s">
        <v>1031</v>
      </c>
      <c r="C50" s="86">
        <v>905</v>
      </c>
      <c r="D50" s="87">
        <v>701</v>
      </c>
      <c r="E50" s="88">
        <v>0</v>
      </c>
      <c r="F50" s="86">
        <v>0</v>
      </c>
      <c r="G50" s="58">
        <v>1474</v>
      </c>
    </row>
    <row r="51" spans="1:7" ht="15">
      <c r="A51" s="52"/>
      <c r="B51" s="53" t="s">
        <v>1032</v>
      </c>
      <c r="C51" s="86">
        <v>905</v>
      </c>
      <c r="D51" s="87">
        <v>701</v>
      </c>
      <c r="E51" s="88">
        <v>4200000</v>
      </c>
      <c r="F51" s="86">
        <v>0</v>
      </c>
      <c r="G51" s="58">
        <v>1474</v>
      </c>
    </row>
    <row r="52" spans="1:7" ht="30">
      <c r="A52" s="52"/>
      <c r="B52" s="53" t="s">
        <v>1033</v>
      </c>
      <c r="C52" s="86">
        <v>905</v>
      </c>
      <c r="D52" s="87">
        <v>701</v>
      </c>
      <c r="E52" s="88">
        <v>4209900</v>
      </c>
      <c r="F52" s="86">
        <v>0</v>
      </c>
      <c r="G52" s="58">
        <v>1474</v>
      </c>
    </row>
    <row r="53" spans="1:7" ht="105">
      <c r="A53" s="52"/>
      <c r="B53" s="53" t="s">
        <v>1121</v>
      </c>
      <c r="C53" s="86">
        <v>905</v>
      </c>
      <c r="D53" s="87">
        <v>701</v>
      </c>
      <c r="E53" s="88">
        <v>4209902</v>
      </c>
      <c r="F53" s="86">
        <v>0</v>
      </c>
      <c r="G53" s="58">
        <v>1474</v>
      </c>
    </row>
    <row r="54" spans="1:7" ht="30">
      <c r="A54" s="52"/>
      <c r="B54" s="53" t="s">
        <v>1034</v>
      </c>
      <c r="C54" s="86">
        <v>905</v>
      </c>
      <c r="D54" s="87">
        <v>701</v>
      </c>
      <c r="E54" s="88">
        <v>4209902</v>
      </c>
      <c r="F54" s="86">
        <v>1</v>
      </c>
      <c r="G54" s="58">
        <v>1474</v>
      </c>
    </row>
    <row r="55" spans="1:7" ht="15">
      <c r="A55" s="52"/>
      <c r="B55" s="53" t="s">
        <v>1035</v>
      </c>
      <c r="C55" s="86">
        <v>905</v>
      </c>
      <c r="D55" s="87">
        <v>702</v>
      </c>
      <c r="E55" s="88">
        <v>0</v>
      </c>
      <c r="F55" s="86">
        <v>0</v>
      </c>
      <c r="G55" s="58">
        <v>1174227</v>
      </c>
    </row>
    <row r="56" spans="1:7" ht="30">
      <c r="A56" s="52"/>
      <c r="B56" s="53" t="s">
        <v>1036</v>
      </c>
      <c r="C56" s="86">
        <v>905</v>
      </c>
      <c r="D56" s="87">
        <v>702</v>
      </c>
      <c r="E56" s="88">
        <v>4210000</v>
      </c>
      <c r="F56" s="86">
        <v>0</v>
      </c>
      <c r="G56" s="58">
        <v>964339</v>
      </c>
    </row>
    <row r="57" spans="1:7" ht="30">
      <c r="A57" s="52"/>
      <c r="B57" s="53" t="s">
        <v>1033</v>
      </c>
      <c r="C57" s="86">
        <v>905</v>
      </c>
      <c r="D57" s="87">
        <v>702</v>
      </c>
      <c r="E57" s="88">
        <v>4219900</v>
      </c>
      <c r="F57" s="86">
        <v>0</v>
      </c>
      <c r="G57" s="58">
        <v>964339</v>
      </c>
    </row>
    <row r="58" spans="1:7" ht="120">
      <c r="A58" s="52"/>
      <c r="B58" s="53" t="s">
        <v>1122</v>
      </c>
      <c r="C58" s="86">
        <v>905</v>
      </c>
      <c r="D58" s="87">
        <v>702</v>
      </c>
      <c r="E58" s="88">
        <v>4219902</v>
      </c>
      <c r="F58" s="86">
        <v>0</v>
      </c>
      <c r="G58" s="58">
        <v>964339</v>
      </c>
    </row>
    <row r="59" spans="1:7" ht="30">
      <c r="A59" s="52"/>
      <c r="B59" s="53" t="s">
        <v>1034</v>
      </c>
      <c r="C59" s="86">
        <v>905</v>
      </c>
      <c r="D59" s="87">
        <v>702</v>
      </c>
      <c r="E59" s="88">
        <v>4219902</v>
      </c>
      <c r="F59" s="86">
        <v>1</v>
      </c>
      <c r="G59" s="58">
        <v>964339</v>
      </c>
    </row>
    <row r="60" spans="1:7" ht="15">
      <c r="A60" s="52"/>
      <c r="B60" s="53" t="s">
        <v>1037</v>
      </c>
      <c r="C60" s="86">
        <v>905</v>
      </c>
      <c r="D60" s="87">
        <v>702</v>
      </c>
      <c r="E60" s="88">
        <v>4230000</v>
      </c>
      <c r="F60" s="86">
        <v>0</v>
      </c>
      <c r="G60" s="58">
        <v>460</v>
      </c>
    </row>
    <row r="61" spans="1:7" ht="30">
      <c r="A61" s="52"/>
      <c r="B61" s="53" t="s">
        <v>1033</v>
      </c>
      <c r="C61" s="86">
        <v>905</v>
      </c>
      <c r="D61" s="87">
        <v>702</v>
      </c>
      <c r="E61" s="88">
        <v>4239900</v>
      </c>
      <c r="F61" s="86">
        <v>0</v>
      </c>
      <c r="G61" s="58">
        <v>460</v>
      </c>
    </row>
    <row r="62" spans="1:7" ht="120">
      <c r="A62" s="52"/>
      <c r="B62" s="53" t="s">
        <v>1123</v>
      </c>
      <c r="C62" s="86">
        <v>905</v>
      </c>
      <c r="D62" s="87">
        <v>702</v>
      </c>
      <c r="E62" s="88">
        <v>4239905</v>
      </c>
      <c r="F62" s="86">
        <v>0</v>
      </c>
      <c r="G62" s="58">
        <v>230</v>
      </c>
    </row>
    <row r="63" spans="1:7" ht="30">
      <c r="A63" s="52"/>
      <c r="B63" s="53" t="s">
        <v>1034</v>
      </c>
      <c r="C63" s="86">
        <v>905</v>
      </c>
      <c r="D63" s="87">
        <v>702</v>
      </c>
      <c r="E63" s="88">
        <v>4239905</v>
      </c>
      <c r="F63" s="86">
        <v>1</v>
      </c>
      <c r="G63" s="58">
        <v>230</v>
      </c>
    </row>
    <row r="64" spans="1:7" ht="120">
      <c r="A64" s="52"/>
      <c r="B64" s="53" t="s">
        <v>1124</v>
      </c>
      <c r="C64" s="86">
        <v>905</v>
      </c>
      <c r="D64" s="87">
        <v>702</v>
      </c>
      <c r="E64" s="88">
        <v>4239906</v>
      </c>
      <c r="F64" s="86">
        <v>0</v>
      </c>
      <c r="G64" s="58">
        <v>230</v>
      </c>
    </row>
    <row r="65" spans="1:7" ht="30">
      <c r="A65" s="52"/>
      <c r="B65" s="53" t="s">
        <v>1034</v>
      </c>
      <c r="C65" s="86">
        <v>905</v>
      </c>
      <c r="D65" s="87">
        <v>702</v>
      </c>
      <c r="E65" s="88">
        <v>4239906</v>
      </c>
      <c r="F65" s="86">
        <v>1</v>
      </c>
      <c r="G65" s="58">
        <v>230</v>
      </c>
    </row>
    <row r="66" spans="1:7" ht="15">
      <c r="A66" s="52"/>
      <c r="B66" s="53" t="s">
        <v>930</v>
      </c>
      <c r="C66" s="86">
        <v>905</v>
      </c>
      <c r="D66" s="87">
        <v>702</v>
      </c>
      <c r="E66" s="88">
        <v>4240000</v>
      </c>
      <c r="F66" s="86">
        <v>0</v>
      </c>
      <c r="G66" s="58">
        <v>156729.3</v>
      </c>
    </row>
    <row r="67" spans="1:7" ht="30">
      <c r="A67" s="52"/>
      <c r="B67" s="53" t="s">
        <v>1033</v>
      </c>
      <c r="C67" s="86">
        <v>905</v>
      </c>
      <c r="D67" s="87">
        <v>702</v>
      </c>
      <c r="E67" s="88">
        <v>4249900</v>
      </c>
      <c r="F67" s="86">
        <v>0</v>
      </c>
      <c r="G67" s="58">
        <v>156729.3</v>
      </c>
    </row>
    <row r="68" spans="1:7" ht="135">
      <c r="A68" s="52"/>
      <c r="B68" s="53" t="s">
        <v>1125</v>
      </c>
      <c r="C68" s="86">
        <v>905</v>
      </c>
      <c r="D68" s="87">
        <v>702</v>
      </c>
      <c r="E68" s="88">
        <v>4249901</v>
      </c>
      <c r="F68" s="86">
        <v>0</v>
      </c>
      <c r="G68" s="58">
        <v>156729.3</v>
      </c>
    </row>
    <row r="69" spans="1:7" ht="30">
      <c r="A69" s="52"/>
      <c r="B69" s="53" t="s">
        <v>1034</v>
      </c>
      <c r="C69" s="86">
        <v>905</v>
      </c>
      <c r="D69" s="87">
        <v>702</v>
      </c>
      <c r="E69" s="88">
        <v>4249901</v>
      </c>
      <c r="F69" s="86">
        <v>1</v>
      </c>
      <c r="G69" s="58">
        <v>156729.3</v>
      </c>
    </row>
    <row r="70" spans="1:7" ht="15">
      <c r="A70" s="52"/>
      <c r="B70" s="53" t="s">
        <v>1038</v>
      </c>
      <c r="C70" s="86">
        <v>905</v>
      </c>
      <c r="D70" s="87">
        <v>702</v>
      </c>
      <c r="E70" s="88">
        <v>4330000</v>
      </c>
      <c r="F70" s="86">
        <v>0</v>
      </c>
      <c r="G70" s="58">
        <v>50533.7</v>
      </c>
    </row>
    <row r="71" spans="1:7" ht="30">
      <c r="A71" s="52"/>
      <c r="B71" s="53" t="s">
        <v>1033</v>
      </c>
      <c r="C71" s="86">
        <v>905</v>
      </c>
      <c r="D71" s="87">
        <v>702</v>
      </c>
      <c r="E71" s="88">
        <v>4339900</v>
      </c>
      <c r="F71" s="86">
        <v>0</v>
      </c>
      <c r="G71" s="58">
        <v>50533.7</v>
      </c>
    </row>
    <row r="72" spans="1:7" ht="135">
      <c r="A72" s="52"/>
      <c r="B72" s="53" t="s">
        <v>1126</v>
      </c>
      <c r="C72" s="86">
        <v>905</v>
      </c>
      <c r="D72" s="87">
        <v>702</v>
      </c>
      <c r="E72" s="88">
        <v>4339901</v>
      </c>
      <c r="F72" s="86">
        <v>0</v>
      </c>
      <c r="G72" s="58">
        <v>50533.7</v>
      </c>
    </row>
    <row r="73" spans="1:7" ht="30">
      <c r="A73" s="52"/>
      <c r="B73" s="53" t="s">
        <v>1034</v>
      </c>
      <c r="C73" s="86">
        <v>905</v>
      </c>
      <c r="D73" s="87">
        <v>702</v>
      </c>
      <c r="E73" s="88">
        <v>4339901</v>
      </c>
      <c r="F73" s="86">
        <v>1</v>
      </c>
      <c r="G73" s="58">
        <v>50533.7</v>
      </c>
    </row>
    <row r="74" spans="1:7" ht="30">
      <c r="A74" s="52"/>
      <c r="B74" s="53" t="s">
        <v>1041</v>
      </c>
      <c r="C74" s="86">
        <v>905</v>
      </c>
      <c r="D74" s="87">
        <v>702</v>
      </c>
      <c r="E74" s="88">
        <v>5200000</v>
      </c>
      <c r="F74" s="86">
        <v>0</v>
      </c>
      <c r="G74" s="58">
        <v>2165</v>
      </c>
    </row>
    <row r="75" spans="1:7" ht="30">
      <c r="A75" s="52"/>
      <c r="B75" s="53" t="s">
        <v>1042</v>
      </c>
      <c r="C75" s="86">
        <v>905</v>
      </c>
      <c r="D75" s="87">
        <v>702</v>
      </c>
      <c r="E75" s="88">
        <v>5200900</v>
      </c>
      <c r="F75" s="86">
        <v>0</v>
      </c>
      <c r="G75" s="58">
        <v>2165</v>
      </c>
    </row>
    <row r="76" spans="1:7" ht="75">
      <c r="A76" s="52"/>
      <c r="B76" s="53" t="s">
        <v>1043</v>
      </c>
      <c r="C76" s="86">
        <v>905</v>
      </c>
      <c r="D76" s="87">
        <v>702</v>
      </c>
      <c r="E76" s="88">
        <v>5200903</v>
      </c>
      <c r="F76" s="86">
        <v>0</v>
      </c>
      <c r="G76" s="58">
        <v>1851.59675</v>
      </c>
    </row>
    <row r="77" spans="1:7" ht="30">
      <c r="A77" s="52"/>
      <c r="B77" s="53" t="s">
        <v>1034</v>
      </c>
      <c r="C77" s="86">
        <v>905</v>
      </c>
      <c r="D77" s="87">
        <v>702</v>
      </c>
      <c r="E77" s="88">
        <v>5200903</v>
      </c>
      <c r="F77" s="86">
        <v>1</v>
      </c>
      <c r="G77" s="58">
        <v>1851.59675</v>
      </c>
    </row>
    <row r="78" spans="1:7" ht="75">
      <c r="A78" s="52"/>
      <c r="B78" s="53" t="s">
        <v>1044</v>
      </c>
      <c r="C78" s="86">
        <v>905</v>
      </c>
      <c r="D78" s="87">
        <v>702</v>
      </c>
      <c r="E78" s="88">
        <v>5200904</v>
      </c>
      <c r="F78" s="86">
        <v>0</v>
      </c>
      <c r="G78" s="58">
        <v>313.40325</v>
      </c>
    </row>
    <row r="79" spans="1:7" ht="30">
      <c r="A79" s="52"/>
      <c r="B79" s="53" t="s">
        <v>1034</v>
      </c>
      <c r="C79" s="86">
        <v>905</v>
      </c>
      <c r="D79" s="87">
        <v>702</v>
      </c>
      <c r="E79" s="88">
        <v>5200904</v>
      </c>
      <c r="F79" s="86">
        <v>1</v>
      </c>
      <c r="G79" s="58">
        <v>313.40325</v>
      </c>
    </row>
    <row r="80" spans="1:7" ht="15">
      <c r="A80" s="52"/>
      <c r="B80" s="53" t="s">
        <v>1045</v>
      </c>
      <c r="C80" s="86">
        <v>905</v>
      </c>
      <c r="D80" s="87">
        <v>707</v>
      </c>
      <c r="E80" s="88">
        <v>0</v>
      </c>
      <c r="F80" s="86">
        <v>0</v>
      </c>
      <c r="G80" s="58">
        <v>16670</v>
      </c>
    </row>
    <row r="81" spans="1:7" ht="30">
      <c r="A81" s="52"/>
      <c r="B81" s="53" t="s">
        <v>1046</v>
      </c>
      <c r="C81" s="86">
        <v>905</v>
      </c>
      <c r="D81" s="87">
        <v>707</v>
      </c>
      <c r="E81" s="88">
        <v>4320000</v>
      </c>
      <c r="F81" s="86">
        <v>0</v>
      </c>
      <c r="G81" s="58">
        <v>16670</v>
      </c>
    </row>
    <row r="82" spans="1:7" ht="75">
      <c r="A82" s="52"/>
      <c r="B82" s="53" t="s">
        <v>1047</v>
      </c>
      <c r="C82" s="86">
        <v>905</v>
      </c>
      <c r="D82" s="87">
        <v>707</v>
      </c>
      <c r="E82" s="88">
        <v>4320300</v>
      </c>
      <c r="F82" s="86">
        <v>0</v>
      </c>
      <c r="G82" s="58">
        <v>16670</v>
      </c>
    </row>
    <row r="83" spans="1:7" ht="30">
      <c r="A83" s="52"/>
      <c r="B83" s="53" t="s">
        <v>1034</v>
      </c>
      <c r="C83" s="86">
        <v>905</v>
      </c>
      <c r="D83" s="87">
        <v>707</v>
      </c>
      <c r="E83" s="88">
        <v>4320300</v>
      </c>
      <c r="F83" s="86">
        <v>1</v>
      </c>
      <c r="G83" s="58">
        <v>16670</v>
      </c>
    </row>
    <row r="84" spans="1:7" ht="15">
      <c r="A84" s="52"/>
      <c r="B84" s="53" t="s">
        <v>1048</v>
      </c>
      <c r="C84" s="86">
        <v>905</v>
      </c>
      <c r="D84" s="87">
        <v>709</v>
      </c>
      <c r="E84" s="88">
        <v>0</v>
      </c>
      <c r="F84" s="86">
        <v>0</v>
      </c>
      <c r="G84" s="58">
        <v>500</v>
      </c>
    </row>
    <row r="85" spans="1:7" ht="90">
      <c r="A85" s="52"/>
      <c r="B85" s="53" t="s">
        <v>1049</v>
      </c>
      <c r="C85" s="86">
        <v>905</v>
      </c>
      <c r="D85" s="87">
        <v>709</v>
      </c>
      <c r="E85" s="88">
        <v>4520000</v>
      </c>
      <c r="F85" s="86">
        <v>0</v>
      </c>
      <c r="G85" s="58">
        <v>500</v>
      </c>
    </row>
    <row r="86" spans="1:7" ht="30">
      <c r="A86" s="52"/>
      <c r="B86" s="53" t="s">
        <v>1033</v>
      </c>
      <c r="C86" s="86">
        <v>905</v>
      </c>
      <c r="D86" s="87">
        <v>709</v>
      </c>
      <c r="E86" s="88">
        <v>4529900</v>
      </c>
      <c r="F86" s="86">
        <v>0</v>
      </c>
      <c r="G86" s="58">
        <v>500</v>
      </c>
    </row>
    <row r="87" spans="1:7" ht="15">
      <c r="A87" s="52"/>
      <c r="B87" s="53" t="s">
        <v>1050</v>
      </c>
      <c r="C87" s="86">
        <v>905</v>
      </c>
      <c r="D87" s="87">
        <v>709</v>
      </c>
      <c r="E87" s="88">
        <v>4529903</v>
      </c>
      <c r="F87" s="86">
        <v>0</v>
      </c>
      <c r="G87" s="58">
        <v>500</v>
      </c>
    </row>
    <row r="88" spans="1:7" ht="30">
      <c r="A88" s="52"/>
      <c r="B88" s="53" t="s">
        <v>1034</v>
      </c>
      <c r="C88" s="86">
        <v>905</v>
      </c>
      <c r="D88" s="87">
        <v>709</v>
      </c>
      <c r="E88" s="88">
        <v>4529903</v>
      </c>
      <c r="F88" s="86">
        <v>1</v>
      </c>
      <c r="G88" s="58">
        <v>500</v>
      </c>
    </row>
    <row r="89" spans="1:7" ht="15">
      <c r="A89" s="52"/>
      <c r="B89" s="53" t="s">
        <v>1051</v>
      </c>
      <c r="C89" s="86">
        <v>905</v>
      </c>
      <c r="D89" s="87">
        <v>801</v>
      </c>
      <c r="E89" s="88">
        <v>0</v>
      </c>
      <c r="F89" s="86">
        <v>0</v>
      </c>
      <c r="G89" s="58">
        <v>490.5</v>
      </c>
    </row>
    <row r="90" spans="1:7" ht="45">
      <c r="A90" s="52"/>
      <c r="B90" s="53" t="s">
        <v>1052</v>
      </c>
      <c r="C90" s="86">
        <v>905</v>
      </c>
      <c r="D90" s="87">
        <v>801</v>
      </c>
      <c r="E90" s="88">
        <v>4500000</v>
      </c>
      <c r="F90" s="86">
        <v>0</v>
      </c>
      <c r="G90" s="58">
        <v>490.5</v>
      </c>
    </row>
    <row r="91" spans="1:7" ht="30">
      <c r="A91" s="52"/>
      <c r="B91" s="53" t="s">
        <v>1053</v>
      </c>
      <c r="C91" s="86">
        <v>905</v>
      </c>
      <c r="D91" s="87">
        <v>801</v>
      </c>
      <c r="E91" s="88">
        <v>4500600</v>
      </c>
      <c r="F91" s="86">
        <v>0</v>
      </c>
      <c r="G91" s="58">
        <v>490.5</v>
      </c>
    </row>
    <row r="92" spans="1:7" ht="30">
      <c r="A92" s="52"/>
      <c r="B92" s="53" t="s">
        <v>1034</v>
      </c>
      <c r="C92" s="86">
        <v>905</v>
      </c>
      <c r="D92" s="87">
        <v>801</v>
      </c>
      <c r="E92" s="88">
        <v>4500600</v>
      </c>
      <c r="F92" s="86">
        <v>1</v>
      </c>
      <c r="G92" s="58">
        <v>490.5</v>
      </c>
    </row>
    <row r="93" spans="1:7" ht="15">
      <c r="A93" s="52"/>
      <c r="B93" s="53" t="s">
        <v>1054</v>
      </c>
      <c r="C93" s="86">
        <v>905</v>
      </c>
      <c r="D93" s="87">
        <v>902</v>
      </c>
      <c r="E93" s="88">
        <v>0</v>
      </c>
      <c r="F93" s="86">
        <v>0</v>
      </c>
      <c r="G93" s="58">
        <v>107476</v>
      </c>
    </row>
    <row r="94" spans="1:7" ht="30">
      <c r="A94" s="52"/>
      <c r="B94" s="53" t="s">
        <v>1055</v>
      </c>
      <c r="C94" s="86">
        <v>905</v>
      </c>
      <c r="D94" s="87">
        <v>902</v>
      </c>
      <c r="E94" s="88">
        <v>4700000</v>
      </c>
      <c r="F94" s="86">
        <v>0</v>
      </c>
      <c r="G94" s="58">
        <v>16824</v>
      </c>
    </row>
    <row r="95" spans="1:7" ht="30">
      <c r="A95" s="52"/>
      <c r="B95" s="53" t="s">
        <v>1033</v>
      </c>
      <c r="C95" s="86">
        <v>905</v>
      </c>
      <c r="D95" s="87">
        <v>902</v>
      </c>
      <c r="E95" s="88">
        <v>4709900</v>
      </c>
      <c r="F95" s="86">
        <v>0</v>
      </c>
      <c r="G95" s="58">
        <v>16824</v>
      </c>
    </row>
    <row r="96" spans="1:7" ht="30">
      <c r="A96" s="52"/>
      <c r="B96" s="53" t="s">
        <v>1034</v>
      </c>
      <c r="C96" s="86">
        <v>905</v>
      </c>
      <c r="D96" s="87">
        <v>902</v>
      </c>
      <c r="E96" s="88">
        <v>4709900</v>
      </c>
      <c r="F96" s="86">
        <v>1</v>
      </c>
      <c r="G96" s="58">
        <v>16824</v>
      </c>
    </row>
    <row r="97" spans="1:7" ht="30">
      <c r="A97" s="52"/>
      <c r="B97" s="53" t="s">
        <v>1056</v>
      </c>
      <c r="C97" s="86">
        <v>905</v>
      </c>
      <c r="D97" s="87">
        <v>902</v>
      </c>
      <c r="E97" s="88">
        <v>4710000</v>
      </c>
      <c r="F97" s="86">
        <v>0</v>
      </c>
      <c r="G97" s="58">
        <v>90652</v>
      </c>
    </row>
    <row r="98" spans="1:7" ht="30">
      <c r="A98" s="52"/>
      <c r="B98" s="53" t="s">
        <v>1033</v>
      </c>
      <c r="C98" s="86">
        <v>905</v>
      </c>
      <c r="D98" s="87">
        <v>902</v>
      </c>
      <c r="E98" s="88">
        <v>4719900</v>
      </c>
      <c r="F98" s="86">
        <v>0</v>
      </c>
      <c r="G98" s="58">
        <v>90652</v>
      </c>
    </row>
    <row r="99" spans="1:7" ht="30">
      <c r="A99" s="52"/>
      <c r="B99" s="53" t="s">
        <v>1034</v>
      </c>
      <c r="C99" s="86">
        <v>905</v>
      </c>
      <c r="D99" s="87">
        <v>902</v>
      </c>
      <c r="E99" s="88">
        <v>4719900</v>
      </c>
      <c r="F99" s="86">
        <v>1</v>
      </c>
      <c r="G99" s="58">
        <v>39258</v>
      </c>
    </row>
    <row r="100" spans="1:7" ht="105">
      <c r="A100" s="52"/>
      <c r="B100" s="53" t="s">
        <v>1127</v>
      </c>
      <c r="C100" s="86">
        <v>905</v>
      </c>
      <c r="D100" s="87">
        <v>902</v>
      </c>
      <c r="E100" s="88">
        <v>4719902</v>
      </c>
      <c r="F100" s="86">
        <v>0</v>
      </c>
      <c r="G100" s="58">
        <v>45703</v>
      </c>
    </row>
    <row r="101" spans="1:7" ht="30">
      <c r="A101" s="52"/>
      <c r="B101" s="53" t="s">
        <v>1034</v>
      </c>
      <c r="C101" s="86">
        <v>905</v>
      </c>
      <c r="D101" s="87">
        <v>902</v>
      </c>
      <c r="E101" s="88">
        <v>4719902</v>
      </c>
      <c r="F101" s="86">
        <v>1</v>
      </c>
      <c r="G101" s="58">
        <v>45703</v>
      </c>
    </row>
    <row r="102" spans="1:7" ht="150">
      <c r="A102" s="52"/>
      <c r="B102" s="53" t="s">
        <v>1128</v>
      </c>
      <c r="C102" s="86">
        <v>905</v>
      </c>
      <c r="D102" s="87">
        <v>902</v>
      </c>
      <c r="E102" s="88">
        <v>4719903</v>
      </c>
      <c r="F102" s="86">
        <v>0</v>
      </c>
      <c r="G102" s="58">
        <v>5691</v>
      </c>
    </row>
    <row r="103" spans="1:7" ht="30">
      <c r="A103" s="52"/>
      <c r="B103" s="53" t="s">
        <v>1034</v>
      </c>
      <c r="C103" s="86">
        <v>905</v>
      </c>
      <c r="D103" s="87">
        <v>902</v>
      </c>
      <c r="E103" s="88">
        <v>4719903</v>
      </c>
      <c r="F103" s="86">
        <v>1</v>
      </c>
      <c r="G103" s="58">
        <v>5691</v>
      </c>
    </row>
    <row r="104" spans="1:7" ht="15">
      <c r="A104" s="52"/>
      <c r="B104" s="53" t="s">
        <v>1059</v>
      </c>
      <c r="C104" s="86">
        <v>905</v>
      </c>
      <c r="D104" s="87">
        <v>904</v>
      </c>
      <c r="E104" s="88">
        <v>0</v>
      </c>
      <c r="F104" s="86">
        <v>0</v>
      </c>
      <c r="G104" s="58">
        <v>21647</v>
      </c>
    </row>
    <row r="105" spans="1:7" ht="30">
      <c r="A105" s="52"/>
      <c r="B105" s="53" t="s">
        <v>1041</v>
      </c>
      <c r="C105" s="86">
        <v>905</v>
      </c>
      <c r="D105" s="87">
        <v>904</v>
      </c>
      <c r="E105" s="88">
        <v>5200000</v>
      </c>
      <c r="F105" s="86">
        <v>0</v>
      </c>
      <c r="G105" s="58">
        <v>21647</v>
      </c>
    </row>
    <row r="106" spans="1:7" ht="105">
      <c r="A106" s="52"/>
      <c r="B106" s="53" t="s">
        <v>1060</v>
      </c>
      <c r="C106" s="86">
        <v>905</v>
      </c>
      <c r="D106" s="87">
        <v>904</v>
      </c>
      <c r="E106" s="88">
        <v>5201800</v>
      </c>
      <c r="F106" s="86">
        <v>0</v>
      </c>
      <c r="G106" s="58">
        <v>21647</v>
      </c>
    </row>
    <row r="107" spans="1:7" ht="30">
      <c r="A107" s="52"/>
      <c r="B107" s="53" t="s">
        <v>1034</v>
      </c>
      <c r="C107" s="86">
        <v>905</v>
      </c>
      <c r="D107" s="87">
        <v>904</v>
      </c>
      <c r="E107" s="88">
        <v>5201800</v>
      </c>
      <c r="F107" s="86">
        <v>1</v>
      </c>
      <c r="G107" s="58">
        <v>21647</v>
      </c>
    </row>
    <row r="108" spans="1:7" ht="15">
      <c r="A108" s="52"/>
      <c r="B108" s="53" t="s">
        <v>1061</v>
      </c>
      <c r="C108" s="86">
        <v>905</v>
      </c>
      <c r="D108" s="87">
        <v>909</v>
      </c>
      <c r="E108" s="88">
        <v>0</v>
      </c>
      <c r="F108" s="86">
        <v>0</v>
      </c>
      <c r="G108" s="58">
        <v>80500</v>
      </c>
    </row>
    <row r="109" spans="1:7" ht="15">
      <c r="A109" s="52"/>
      <c r="B109" s="53" t="s">
        <v>1065</v>
      </c>
      <c r="C109" s="86">
        <v>905</v>
      </c>
      <c r="D109" s="87">
        <v>909</v>
      </c>
      <c r="E109" s="88">
        <v>4860000</v>
      </c>
      <c r="F109" s="86">
        <v>0</v>
      </c>
      <c r="G109" s="58">
        <v>80500</v>
      </c>
    </row>
    <row r="110" spans="1:7" ht="30">
      <c r="A110" s="52"/>
      <c r="B110" s="53" t="s">
        <v>1033</v>
      </c>
      <c r="C110" s="86">
        <v>905</v>
      </c>
      <c r="D110" s="87">
        <v>909</v>
      </c>
      <c r="E110" s="88">
        <v>4869900</v>
      </c>
      <c r="F110" s="86">
        <v>0</v>
      </c>
      <c r="G110" s="58">
        <v>80500</v>
      </c>
    </row>
    <row r="111" spans="1:7" ht="135">
      <c r="A111" s="52"/>
      <c r="B111" s="53" t="s">
        <v>1129</v>
      </c>
      <c r="C111" s="86">
        <v>905</v>
      </c>
      <c r="D111" s="87">
        <v>909</v>
      </c>
      <c r="E111" s="88">
        <v>4869901</v>
      </c>
      <c r="F111" s="86">
        <v>0</v>
      </c>
      <c r="G111" s="58">
        <v>80500</v>
      </c>
    </row>
    <row r="112" spans="1:7" ht="30">
      <c r="A112" s="52"/>
      <c r="B112" s="53" t="s">
        <v>1034</v>
      </c>
      <c r="C112" s="86">
        <v>905</v>
      </c>
      <c r="D112" s="87">
        <v>909</v>
      </c>
      <c r="E112" s="88">
        <v>4869901</v>
      </c>
      <c r="F112" s="86">
        <v>1</v>
      </c>
      <c r="G112" s="58">
        <v>80500</v>
      </c>
    </row>
    <row r="113" spans="1:7" ht="15">
      <c r="A113" s="52"/>
      <c r="B113" s="53" t="s">
        <v>1067</v>
      </c>
      <c r="C113" s="86">
        <v>905</v>
      </c>
      <c r="D113" s="87">
        <v>1002</v>
      </c>
      <c r="E113" s="88">
        <v>0</v>
      </c>
      <c r="F113" s="86">
        <v>0</v>
      </c>
      <c r="G113" s="58">
        <v>72410.01234999999</v>
      </c>
    </row>
    <row r="114" spans="1:7" ht="30">
      <c r="A114" s="52"/>
      <c r="B114" s="53" t="s">
        <v>1068</v>
      </c>
      <c r="C114" s="86">
        <v>905</v>
      </c>
      <c r="D114" s="87">
        <v>1002</v>
      </c>
      <c r="E114" s="88">
        <v>5070000</v>
      </c>
      <c r="F114" s="86">
        <v>0</v>
      </c>
      <c r="G114" s="58">
        <v>72410.01234999999</v>
      </c>
    </row>
    <row r="115" spans="1:7" ht="30">
      <c r="A115" s="52"/>
      <c r="B115" s="53" t="s">
        <v>1033</v>
      </c>
      <c r="C115" s="86">
        <v>905</v>
      </c>
      <c r="D115" s="87">
        <v>1002</v>
      </c>
      <c r="E115" s="88">
        <v>5079900</v>
      </c>
      <c r="F115" s="86">
        <v>0</v>
      </c>
      <c r="G115" s="58">
        <v>72410.01234999999</v>
      </c>
    </row>
    <row r="116" spans="1:7" ht="60">
      <c r="A116" s="52"/>
      <c r="B116" s="53" t="s">
        <v>1069</v>
      </c>
      <c r="C116" s="86">
        <v>905</v>
      </c>
      <c r="D116" s="87">
        <v>1002</v>
      </c>
      <c r="E116" s="88">
        <v>5079902</v>
      </c>
      <c r="F116" s="86">
        <v>0</v>
      </c>
      <c r="G116" s="58">
        <v>65891</v>
      </c>
    </row>
    <row r="117" spans="1:7" ht="30">
      <c r="A117" s="52"/>
      <c r="B117" s="53" t="s">
        <v>1034</v>
      </c>
      <c r="C117" s="86">
        <v>905</v>
      </c>
      <c r="D117" s="87">
        <v>1002</v>
      </c>
      <c r="E117" s="88">
        <v>5079902</v>
      </c>
      <c r="F117" s="86">
        <v>1</v>
      </c>
      <c r="G117" s="58">
        <v>65891</v>
      </c>
    </row>
    <row r="118" spans="1:7" ht="120">
      <c r="A118" s="52"/>
      <c r="B118" s="53" t="s">
        <v>1130</v>
      </c>
      <c r="C118" s="86">
        <v>905</v>
      </c>
      <c r="D118" s="87">
        <v>1002</v>
      </c>
      <c r="E118" s="88">
        <v>5079903</v>
      </c>
      <c r="F118" s="86">
        <v>0</v>
      </c>
      <c r="G118" s="58">
        <v>1697.66235</v>
      </c>
    </row>
    <row r="119" spans="1:7" ht="30">
      <c r="A119" s="52"/>
      <c r="B119" s="53" t="s">
        <v>1034</v>
      </c>
      <c r="C119" s="86">
        <v>905</v>
      </c>
      <c r="D119" s="87">
        <v>1002</v>
      </c>
      <c r="E119" s="88">
        <v>5079903</v>
      </c>
      <c r="F119" s="86">
        <v>1</v>
      </c>
      <c r="G119" s="58">
        <v>1697.66235</v>
      </c>
    </row>
    <row r="120" spans="1:7" ht="90">
      <c r="A120" s="52"/>
      <c r="B120" s="53" t="s">
        <v>1070</v>
      </c>
      <c r="C120" s="86">
        <v>905</v>
      </c>
      <c r="D120" s="87">
        <v>1002</v>
      </c>
      <c r="E120" s="88">
        <v>5079904</v>
      </c>
      <c r="F120" s="86">
        <v>0</v>
      </c>
      <c r="G120" s="58">
        <v>4821.35</v>
      </c>
    </row>
    <row r="121" spans="1:7" ht="30">
      <c r="A121" s="52"/>
      <c r="B121" s="53" t="s">
        <v>1034</v>
      </c>
      <c r="C121" s="86">
        <v>905</v>
      </c>
      <c r="D121" s="87">
        <v>1002</v>
      </c>
      <c r="E121" s="88">
        <v>5079904</v>
      </c>
      <c r="F121" s="86">
        <v>1</v>
      </c>
      <c r="G121" s="58">
        <v>4821.35</v>
      </c>
    </row>
    <row r="122" spans="1:7" ht="15">
      <c r="A122" s="52"/>
      <c r="B122" s="53" t="s">
        <v>1071</v>
      </c>
      <c r="C122" s="86">
        <v>905</v>
      </c>
      <c r="D122" s="87">
        <v>1003</v>
      </c>
      <c r="E122" s="88">
        <v>0</v>
      </c>
      <c r="F122" s="86">
        <v>0</v>
      </c>
      <c r="G122" s="58">
        <v>795769.904</v>
      </c>
    </row>
    <row r="123" spans="1:7" ht="15">
      <c r="A123" s="52"/>
      <c r="B123" s="53" t="s">
        <v>1072</v>
      </c>
      <c r="C123" s="86">
        <v>905</v>
      </c>
      <c r="D123" s="87">
        <v>1003</v>
      </c>
      <c r="E123" s="88">
        <v>5050000</v>
      </c>
      <c r="F123" s="86">
        <v>0</v>
      </c>
      <c r="G123" s="58">
        <v>795769.904</v>
      </c>
    </row>
    <row r="124" spans="1:7" ht="45">
      <c r="A124" s="52"/>
      <c r="B124" s="53" t="s">
        <v>1073</v>
      </c>
      <c r="C124" s="86">
        <v>905</v>
      </c>
      <c r="D124" s="87">
        <v>1003</v>
      </c>
      <c r="E124" s="88">
        <v>5054800</v>
      </c>
      <c r="F124" s="86">
        <v>0</v>
      </c>
      <c r="G124" s="58">
        <v>795769.904</v>
      </c>
    </row>
    <row r="125" spans="1:7" ht="45">
      <c r="A125" s="52"/>
      <c r="B125" s="53" t="s">
        <v>1074</v>
      </c>
      <c r="C125" s="86">
        <v>905</v>
      </c>
      <c r="D125" s="87">
        <v>1003</v>
      </c>
      <c r="E125" s="88">
        <v>5054803</v>
      </c>
      <c r="F125" s="86">
        <v>0</v>
      </c>
      <c r="G125" s="58">
        <v>795769.904</v>
      </c>
    </row>
    <row r="126" spans="1:7" ht="15">
      <c r="A126" s="52"/>
      <c r="B126" s="53" t="s">
        <v>1075</v>
      </c>
      <c r="C126" s="86">
        <v>905</v>
      </c>
      <c r="D126" s="87">
        <v>1003</v>
      </c>
      <c r="E126" s="88">
        <v>5054803</v>
      </c>
      <c r="F126" s="86">
        <v>5</v>
      </c>
      <c r="G126" s="58">
        <v>795769.904</v>
      </c>
    </row>
    <row r="127" spans="1:7" ht="15">
      <c r="A127" s="52"/>
      <c r="B127" s="53" t="s">
        <v>1076</v>
      </c>
      <c r="C127" s="86">
        <v>905</v>
      </c>
      <c r="D127" s="87">
        <v>1004</v>
      </c>
      <c r="E127" s="88">
        <v>0</v>
      </c>
      <c r="F127" s="86">
        <v>0</v>
      </c>
      <c r="G127" s="58">
        <v>128826</v>
      </c>
    </row>
    <row r="128" spans="1:7" ht="30">
      <c r="A128" s="52"/>
      <c r="B128" s="53" t="s">
        <v>1077</v>
      </c>
      <c r="C128" s="86">
        <v>905</v>
      </c>
      <c r="D128" s="87">
        <v>1004</v>
      </c>
      <c r="E128" s="88">
        <v>5140000</v>
      </c>
      <c r="F128" s="86">
        <v>0</v>
      </c>
      <c r="G128" s="58">
        <v>53391</v>
      </c>
    </row>
    <row r="129" spans="1:7" ht="90">
      <c r="A129" s="52"/>
      <c r="B129" s="53" t="s">
        <v>1078</v>
      </c>
      <c r="C129" s="86">
        <v>905</v>
      </c>
      <c r="D129" s="87">
        <v>1004</v>
      </c>
      <c r="E129" s="88">
        <v>5142200</v>
      </c>
      <c r="F129" s="86">
        <v>0</v>
      </c>
      <c r="G129" s="58">
        <v>53391</v>
      </c>
    </row>
    <row r="130" spans="1:7" ht="30">
      <c r="A130" s="52"/>
      <c r="B130" s="53" t="s">
        <v>1034</v>
      </c>
      <c r="C130" s="86">
        <v>905</v>
      </c>
      <c r="D130" s="87">
        <v>1004</v>
      </c>
      <c r="E130" s="88">
        <v>5142200</v>
      </c>
      <c r="F130" s="86">
        <v>1</v>
      </c>
      <c r="G130" s="58">
        <v>53391</v>
      </c>
    </row>
    <row r="131" spans="1:7" ht="30">
      <c r="A131" s="52"/>
      <c r="B131" s="53" t="s">
        <v>1041</v>
      </c>
      <c r="C131" s="86">
        <v>905</v>
      </c>
      <c r="D131" s="87">
        <v>1004</v>
      </c>
      <c r="E131" s="88">
        <v>5200000</v>
      </c>
      <c r="F131" s="86">
        <v>0</v>
      </c>
      <c r="G131" s="58">
        <v>75435</v>
      </c>
    </row>
    <row r="132" spans="1:7" ht="75">
      <c r="A132" s="52"/>
      <c r="B132" s="53" t="s">
        <v>447</v>
      </c>
      <c r="C132" s="86">
        <v>905</v>
      </c>
      <c r="D132" s="87">
        <v>1004</v>
      </c>
      <c r="E132" s="88">
        <v>5201000</v>
      </c>
      <c r="F132" s="86">
        <v>0</v>
      </c>
      <c r="G132" s="58">
        <v>26356</v>
      </c>
    </row>
    <row r="133" spans="1:7" ht="60">
      <c r="A133" s="52"/>
      <c r="B133" s="53" t="s">
        <v>448</v>
      </c>
      <c r="C133" s="86">
        <v>905</v>
      </c>
      <c r="D133" s="87">
        <v>1004</v>
      </c>
      <c r="E133" s="88">
        <v>5201004</v>
      </c>
      <c r="F133" s="86">
        <v>0</v>
      </c>
      <c r="G133" s="58">
        <v>26356</v>
      </c>
    </row>
    <row r="134" spans="1:7" ht="15">
      <c r="A134" s="52"/>
      <c r="B134" s="53" t="s">
        <v>1075</v>
      </c>
      <c r="C134" s="86">
        <v>905</v>
      </c>
      <c r="D134" s="87">
        <v>1004</v>
      </c>
      <c r="E134" s="88">
        <v>5201004</v>
      </c>
      <c r="F134" s="86">
        <v>5</v>
      </c>
      <c r="G134" s="58">
        <v>26356</v>
      </c>
    </row>
    <row r="135" spans="1:7" ht="45">
      <c r="A135" s="52"/>
      <c r="B135" s="53" t="s">
        <v>450</v>
      </c>
      <c r="C135" s="86">
        <v>905</v>
      </c>
      <c r="D135" s="87">
        <v>1004</v>
      </c>
      <c r="E135" s="88">
        <v>5201300</v>
      </c>
      <c r="F135" s="86">
        <v>0</v>
      </c>
      <c r="G135" s="58">
        <v>49079</v>
      </c>
    </row>
    <row r="136" spans="1:7" ht="30">
      <c r="A136" s="52"/>
      <c r="B136" s="53" t="s">
        <v>451</v>
      </c>
      <c r="C136" s="86">
        <v>905</v>
      </c>
      <c r="D136" s="87">
        <v>1004</v>
      </c>
      <c r="E136" s="88">
        <v>5201312</v>
      </c>
      <c r="F136" s="86">
        <v>0</v>
      </c>
      <c r="G136" s="58">
        <v>13146</v>
      </c>
    </row>
    <row r="137" spans="1:7" ht="30">
      <c r="A137" s="52"/>
      <c r="B137" s="53" t="s">
        <v>972</v>
      </c>
      <c r="C137" s="86">
        <v>905</v>
      </c>
      <c r="D137" s="87">
        <v>1004</v>
      </c>
      <c r="E137" s="88">
        <v>5201312</v>
      </c>
      <c r="F137" s="86">
        <v>500</v>
      </c>
      <c r="G137" s="58">
        <v>13146</v>
      </c>
    </row>
    <row r="138" spans="1:7" ht="45">
      <c r="A138" s="52"/>
      <c r="B138" s="53" t="s">
        <v>452</v>
      </c>
      <c r="C138" s="86">
        <v>905</v>
      </c>
      <c r="D138" s="87">
        <v>1004</v>
      </c>
      <c r="E138" s="88">
        <v>5201321</v>
      </c>
      <c r="F138" s="86">
        <v>0</v>
      </c>
      <c r="G138" s="58">
        <v>35933</v>
      </c>
    </row>
    <row r="139" spans="1:7" ht="15">
      <c r="A139" s="52"/>
      <c r="B139" s="53" t="s">
        <v>1075</v>
      </c>
      <c r="C139" s="86">
        <v>905</v>
      </c>
      <c r="D139" s="87">
        <v>1004</v>
      </c>
      <c r="E139" s="88">
        <v>5201321</v>
      </c>
      <c r="F139" s="86">
        <v>5</v>
      </c>
      <c r="G139" s="58">
        <v>35933</v>
      </c>
    </row>
    <row r="140" spans="1:7" ht="43.5">
      <c r="A140" s="59">
        <v>4</v>
      </c>
      <c r="B140" s="60" t="s">
        <v>453</v>
      </c>
      <c r="C140" s="89">
        <v>906</v>
      </c>
      <c r="D140" s="90">
        <v>0</v>
      </c>
      <c r="E140" s="91">
        <v>0</v>
      </c>
      <c r="F140" s="89">
        <v>0</v>
      </c>
      <c r="G140" s="65">
        <v>123352</v>
      </c>
    </row>
    <row r="141" spans="1:7" ht="15">
      <c r="A141" s="52"/>
      <c r="B141" s="53" t="s">
        <v>454</v>
      </c>
      <c r="C141" s="86">
        <v>906</v>
      </c>
      <c r="D141" s="87">
        <v>501</v>
      </c>
      <c r="E141" s="88">
        <v>0</v>
      </c>
      <c r="F141" s="86">
        <v>0</v>
      </c>
      <c r="G141" s="58">
        <v>123352</v>
      </c>
    </row>
    <row r="142" spans="1:7" ht="15">
      <c r="A142" s="52"/>
      <c r="B142" s="53" t="s">
        <v>455</v>
      </c>
      <c r="C142" s="86">
        <v>906</v>
      </c>
      <c r="D142" s="87">
        <v>501</v>
      </c>
      <c r="E142" s="88">
        <v>3500000</v>
      </c>
      <c r="F142" s="86">
        <v>0</v>
      </c>
      <c r="G142" s="58">
        <v>123352</v>
      </c>
    </row>
    <row r="143" spans="1:7" ht="45">
      <c r="A143" s="52"/>
      <c r="B143" s="53" t="s">
        <v>456</v>
      </c>
      <c r="C143" s="86">
        <v>906</v>
      </c>
      <c r="D143" s="87">
        <v>501</v>
      </c>
      <c r="E143" s="88">
        <v>3500200</v>
      </c>
      <c r="F143" s="86">
        <v>0</v>
      </c>
      <c r="G143" s="58">
        <v>123352</v>
      </c>
    </row>
    <row r="144" spans="1:7" ht="15">
      <c r="A144" s="52"/>
      <c r="B144" s="53" t="s">
        <v>457</v>
      </c>
      <c r="C144" s="86">
        <v>906</v>
      </c>
      <c r="D144" s="87">
        <v>501</v>
      </c>
      <c r="E144" s="88">
        <v>3500202</v>
      </c>
      <c r="F144" s="86">
        <v>0</v>
      </c>
      <c r="G144" s="58">
        <v>123352</v>
      </c>
    </row>
    <row r="145" spans="1:7" ht="30">
      <c r="A145" s="52"/>
      <c r="B145" s="53" t="s">
        <v>972</v>
      </c>
      <c r="C145" s="86">
        <v>906</v>
      </c>
      <c r="D145" s="87">
        <v>501</v>
      </c>
      <c r="E145" s="88">
        <v>3500202</v>
      </c>
      <c r="F145" s="86">
        <v>500</v>
      </c>
      <c r="G145" s="58">
        <v>123352</v>
      </c>
    </row>
    <row r="146" spans="1:7" ht="43.5">
      <c r="A146" s="59">
        <v>5</v>
      </c>
      <c r="B146" s="60" t="s">
        <v>458</v>
      </c>
      <c r="C146" s="89">
        <v>907</v>
      </c>
      <c r="D146" s="90">
        <v>0</v>
      </c>
      <c r="E146" s="91">
        <v>0</v>
      </c>
      <c r="F146" s="89">
        <v>0</v>
      </c>
      <c r="G146" s="65">
        <v>116474</v>
      </c>
    </row>
    <row r="147" spans="1:7" ht="15">
      <c r="A147" s="52"/>
      <c r="B147" s="53" t="s">
        <v>1134</v>
      </c>
      <c r="C147" s="86">
        <v>907</v>
      </c>
      <c r="D147" s="87">
        <v>407</v>
      </c>
      <c r="E147" s="88">
        <v>0</v>
      </c>
      <c r="F147" s="86">
        <v>0</v>
      </c>
      <c r="G147" s="58">
        <v>116474</v>
      </c>
    </row>
    <row r="148" spans="1:7" ht="105">
      <c r="A148" s="52"/>
      <c r="B148" s="53" t="s">
        <v>460</v>
      </c>
      <c r="C148" s="86">
        <v>907</v>
      </c>
      <c r="D148" s="87">
        <v>407</v>
      </c>
      <c r="E148" s="88">
        <v>5210000</v>
      </c>
      <c r="F148" s="86">
        <v>0</v>
      </c>
      <c r="G148" s="58">
        <v>116474</v>
      </c>
    </row>
    <row r="149" spans="1:7" ht="105">
      <c r="A149" s="52"/>
      <c r="B149" s="53" t="s">
        <v>460</v>
      </c>
      <c r="C149" s="86">
        <v>907</v>
      </c>
      <c r="D149" s="87">
        <v>407</v>
      </c>
      <c r="E149" s="88">
        <v>5210200</v>
      </c>
      <c r="F149" s="86">
        <v>0</v>
      </c>
      <c r="G149" s="58">
        <v>116474</v>
      </c>
    </row>
    <row r="150" spans="1:7" ht="105">
      <c r="A150" s="52"/>
      <c r="B150" s="53" t="s">
        <v>460</v>
      </c>
      <c r="C150" s="86">
        <v>907</v>
      </c>
      <c r="D150" s="87">
        <v>407</v>
      </c>
      <c r="E150" s="88">
        <v>5210215</v>
      </c>
      <c r="F150" s="86">
        <v>0</v>
      </c>
      <c r="G150" s="58">
        <v>116474</v>
      </c>
    </row>
    <row r="151" spans="1:7" ht="15">
      <c r="A151" s="66"/>
      <c r="B151" s="67" t="s">
        <v>966</v>
      </c>
      <c r="C151" s="92">
        <v>907</v>
      </c>
      <c r="D151" s="93">
        <v>407</v>
      </c>
      <c r="E151" s="94">
        <v>5210215</v>
      </c>
      <c r="F151" s="92">
        <v>18</v>
      </c>
      <c r="G151" s="72">
        <v>116474</v>
      </c>
    </row>
    <row r="152" spans="1:7" ht="15">
      <c r="A152" s="44"/>
      <c r="B152" s="73" t="s">
        <v>1117</v>
      </c>
      <c r="C152" s="74"/>
      <c r="D152" s="74"/>
      <c r="E152" s="75"/>
      <c r="F152" s="75"/>
      <c r="G152" s="76">
        <v>2678561.9</v>
      </c>
    </row>
    <row r="153" spans="1:7" ht="15">
      <c r="A153" s="41"/>
      <c r="B153" s="37"/>
      <c r="C153" s="37"/>
      <c r="D153" s="37"/>
      <c r="E153" s="37"/>
      <c r="F153" s="37"/>
      <c r="G153" s="37"/>
    </row>
  </sheetData>
  <sheetProtection/>
  <mergeCells count="5">
    <mergeCell ref="B20:G20"/>
    <mergeCell ref="A23:A24"/>
    <mergeCell ref="B23:B24"/>
    <mergeCell ref="C23:F23"/>
    <mergeCell ref="G23:G24"/>
  </mergeCells>
  <printOptions/>
  <pageMargins left="1.1811023622047245" right="0.35433070866141736" top="0.35433070866141736" bottom="0.35433070866141736" header="0.2755905511811024" footer="0.2362204724409449"/>
  <pageSetup fitToHeight="0" fitToWidth="1" horizontalDpi="600" verticalDpi="600" orientation="portrait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7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421875" style="95" customWidth="1"/>
    <col min="2" max="2" width="45.140625" style="95" customWidth="1"/>
    <col min="3" max="6" width="10.7109375" style="95" customWidth="1"/>
    <col min="7" max="7" width="18.421875" style="95" customWidth="1"/>
    <col min="8" max="233" width="9.140625" style="95" customWidth="1"/>
    <col min="234" max="16384" width="9.140625" style="95" customWidth="1"/>
  </cols>
  <sheetData>
    <row r="2" ht="15">
      <c r="G2" s="79" t="s">
        <v>1135</v>
      </c>
    </row>
    <row r="3" ht="15">
      <c r="G3" s="79" t="s">
        <v>949</v>
      </c>
    </row>
    <row r="4" ht="15">
      <c r="G4" s="79" t="s">
        <v>950</v>
      </c>
    </row>
    <row r="5" ht="15">
      <c r="G5" s="79" t="s">
        <v>951</v>
      </c>
    </row>
    <row r="6" ht="15">
      <c r="G6" s="79" t="s">
        <v>950</v>
      </c>
    </row>
    <row r="7" ht="15">
      <c r="G7" s="79" t="s">
        <v>952</v>
      </c>
    </row>
    <row r="8" ht="15">
      <c r="G8" s="79" t="s">
        <v>953</v>
      </c>
    </row>
    <row r="9" ht="15">
      <c r="G9" s="79" t="s">
        <v>954</v>
      </c>
    </row>
    <row r="10" ht="15">
      <c r="G10" s="79" t="s">
        <v>1225</v>
      </c>
    </row>
    <row r="11" ht="15">
      <c r="G11" s="79"/>
    </row>
    <row r="12" ht="15">
      <c r="G12" s="79" t="s">
        <v>1110</v>
      </c>
    </row>
    <row r="13" ht="15">
      <c r="G13" s="79" t="s">
        <v>955</v>
      </c>
    </row>
    <row r="14" ht="15">
      <c r="G14" s="79" t="s">
        <v>950</v>
      </c>
    </row>
    <row r="15" spans="1:12" ht="16.5" customHeight="1">
      <c r="A15" s="34"/>
      <c r="B15" s="34"/>
      <c r="C15" s="34"/>
      <c r="D15" s="34"/>
      <c r="E15" s="34"/>
      <c r="F15" s="34"/>
      <c r="G15" s="79" t="s">
        <v>952</v>
      </c>
      <c r="H15" s="37"/>
      <c r="I15" s="96"/>
      <c r="J15" s="96"/>
      <c r="K15" s="96"/>
      <c r="L15" s="96"/>
    </row>
    <row r="16" spans="1:12" ht="16.5" customHeight="1">
      <c r="A16" s="34"/>
      <c r="B16" s="34"/>
      <c r="C16" s="34"/>
      <c r="D16" s="34"/>
      <c r="E16" s="34"/>
      <c r="F16" s="34"/>
      <c r="G16" s="79" t="s">
        <v>953</v>
      </c>
      <c r="H16" s="37"/>
      <c r="I16" s="96"/>
      <c r="J16" s="96"/>
      <c r="K16" s="96"/>
      <c r="L16" s="96"/>
    </row>
    <row r="17" spans="1:12" ht="18" customHeight="1">
      <c r="A17" s="39"/>
      <c r="B17" s="39"/>
      <c r="C17" s="36"/>
      <c r="D17" s="36"/>
      <c r="E17" s="36"/>
      <c r="F17" s="36"/>
      <c r="G17" s="79" t="s">
        <v>954</v>
      </c>
      <c r="H17" s="37"/>
      <c r="I17" s="96"/>
      <c r="J17" s="96"/>
      <c r="K17" s="96"/>
      <c r="L17" s="96"/>
    </row>
    <row r="18" spans="1:12" ht="52.5" customHeight="1">
      <c r="A18" s="39"/>
      <c r="B18" s="714" t="s">
        <v>1222</v>
      </c>
      <c r="C18" s="714"/>
      <c r="D18" s="714"/>
      <c r="E18" s="714"/>
      <c r="F18" s="714"/>
      <c r="G18" s="714"/>
      <c r="H18" s="97"/>
      <c r="I18" s="96"/>
      <c r="J18" s="96"/>
      <c r="K18" s="96"/>
      <c r="L18" s="96"/>
    </row>
    <row r="19" spans="1:12" ht="12.75" customHeight="1">
      <c r="A19" s="2"/>
      <c r="B19" s="2"/>
      <c r="C19" s="2"/>
      <c r="D19" s="2"/>
      <c r="E19" s="2"/>
      <c r="F19" s="2"/>
      <c r="G19" s="2"/>
      <c r="H19" s="36"/>
      <c r="I19" s="98"/>
      <c r="J19" s="96"/>
      <c r="K19" s="96"/>
      <c r="L19" s="96"/>
    </row>
    <row r="20" spans="1:12" ht="12.75" customHeight="1">
      <c r="A20" s="37"/>
      <c r="B20" s="37"/>
      <c r="C20" s="37"/>
      <c r="D20" s="37"/>
      <c r="E20" s="37"/>
      <c r="F20" s="37"/>
      <c r="G20" s="35" t="s">
        <v>961</v>
      </c>
      <c r="H20" s="37"/>
      <c r="I20" s="98"/>
      <c r="J20" s="96"/>
      <c r="K20" s="96"/>
      <c r="L20" s="96"/>
    </row>
    <row r="21" spans="1:12" ht="12.75" customHeight="1">
      <c r="A21" s="718"/>
      <c r="B21" s="718" t="s">
        <v>935</v>
      </c>
      <c r="C21" s="730" t="s">
        <v>936</v>
      </c>
      <c r="D21" s="777"/>
      <c r="E21" s="777"/>
      <c r="F21" s="731"/>
      <c r="G21" s="723" t="s">
        <v>937</v>
      </c>
      <c r="H21" s="37"/>
      <c r="I21" s="96"/>
      <c r="J21" s="96"/>
      <c r="K21" s="96"/>
      <c r="L21" s="96"/>
    </row>
    <row r="22" spans="1:12" ht="48.75" customHeight="1">
      <c r="A22" s="728"/>
      <c r="B22" s="728"/>
      <c r="C22" s="631" t="s">
        <v>939</v>
      </c>
      <c r="D22" s="631" t="s">
        <v>940</v>
      </c>
      <c r="E22" s="631" t="s">
        <v>941</v>
      </c>
      <c r="F22" s="631" t="s">
        <v>942</v>
      </c>
      <c r="G22" s="723"/>
      <c r="H22" s="36"/>
      <c r="I22" s="98"/>
      <c r="J22" s="96"/>
      <c r="K22" s="96"/>
      <c r="L22" s="96"/>
    </row>
    <row r="23" spans="1:12" ht="15.75" customHeight="1">
      <c r="A23" s="518">
        <v>1</v>
      </c>
      <c r="B23" s="518">
        <v>2</v>
      </c>
      <c r="C23" s="518">
        <v>3</v>
      </c>
      <c r="D23" s="518">
        <v>4</v>
      </c>
      <c r="E23" s="518">
        <v>5</v>
      </c>
      <c r="F23" s="518">
        <v>6</v>
      </c>
      <c r="G23" s="518">
        <v>7</v>
      </c>
      <c r="H23" s="36"/>
      <c r="I23" s="98"/>
      <c r="J23" s="96"/>
      <c r="K23" s="96"/>
      <c r="L23" s="96"/>
    </row>
    <row r="24" spans="1:12" ht="42.75">
      <c r="A24" s="45">
        <v>1</v>
      </c>
      <c r="B24" s="46" t="s">
        <v>962</v>
      </c>
      <c r="C24" s="47">
        <v>900</v>
      </c>
      <c r="D24" s="48">
        <v>0</v>
      </c>
      <c r="E24" s="49">
        <v>0</v>
      </c>
      <c r="F24" s="47">
        <v>0</v>
      </c>
      <c r="G24" s="51">
        <v>9923.746</v>
      </c>
      <c r="H24" s="96"/>
      <c r="I24" s="96"/>
      <c r="J24" s="96"/>
      <c r="K24" s="96"/>
      <c r="L24" s="96"/>
    </row>
    <row r="25" spans="1:12" ht="17.25" customHeight="1">
      <c r="A25" s="52"/>
      <c r="B25" s="53" t="s">
        <v>963</v>
      </c>
      <c r="C25" s="54">
        <v>900</v>
      </c>
      <c r="D25" s="55">
        <v>113</v>
      </c>
      <c r="E25" s="56">
        <v>0</v>
      </c>
      <c r="F25" s="54">
        <v>0</v>
      </c>
      <c r="G25" s="58">
        <v>9923.746</v>
      </c>
      <c r="H25" s="96"/>
      <c r="I25" s="96"/>
      <c r="J25" s="96"/>
      <c r="K25" s="96"/>
      <c r="L25" s="96"/>
    </row>
    <row r="26" spans="1:12" ht="45">
      <c r="A26" s="52"/>
      <c r="B26" s="53" t="s">
        <v>964</v>
      </c>
      <c r="C26" s="54">
        <v>900</v>
      </c>
      <c r="D26" s="55">
        <v>113</v>
      </c>
      <c r="E26" s="56">
        <v>920000</v>
      </c>
      <c r="F26" s="54">
        <v>0</v>
      </c>
      <c r="G26" s="58">
        <v>9923.746</v>
      </c>
      <c r="H26" s="96"/>
      <c r="I26" s="96"/>
      <c r="J26" s="96"/>
      <c r="K26" s="96"/>
      <c r="L26" s="96"/>
    </row>
    <row r="27" spans="1:12" ht="15">
      <c r="A27" s="52"/>
      <c r="B27" s="53" t="s">
        <v>965</v>
      </c>
      <c r="C27" s="54">
        <v>900</v>
      </c>
      <c r="D27" s="55">
        <v>113</v>
      </c>
      <c r="E27" s="56">
        <v>920300</v>
      </c>
      <c r="F27" s="54">
        <v>0</v>
      </c>
      <c r="G27" s="58">
        <v>9923.746</v>
      </c>
      <c r="H27" s="96"/>
      <c r="I27" s="96"/>
      <c r="J27" s="96"/>
      <c r="K27" s="96"/>
      <c r="L27" s="96"/>
    </row>
    <row r="28" spans="1:12" ht="120">
      <c r="A28" s="52"/>
      <c r="B28" s="53" t="s">
        <v>1119</v>
      </c>
      <c r="C28" s="54">
        <v>900</v>
      </c>
      <c r="D28" s="55">
        <v>113</v>
      </c>
      <c r="E28" s="56">
        <v>920315</v>
      </c>
      <c r="F28" s="54">
        <v>0</v>
      </c>
      <c r="G28" s="58">
        <v>9923.746</v>
      </c>
      <c r="H28" s="96"/>
      <c r="I28" s="96"/>
      <c r="J28" s="96"/>
      <c r="K28" s="96"/>
      <c r="L28" s="96"/>
    </row>
    <row r="29" spans="1:12" ht="15">
      <c r="A29" s="52"/>
      <c r="B29" s="53" t="s">
        <v>966</v>
      </c>
      <c r="C29" s="54">
        <v>900</v>
      </c>
      <c r="D29" s="55">
        <v>113</v>
      </c>
      <c r="E29" s="56">
        <v>920315</v>
      </c>
      <c r="F29" s="54">
        <v>18</v>
      </c>
      <c r="G29" s="58">
        <v>9923.746</v>
      </c>
      <c r="H29" s="96"/>
      <c r="I29" s="96"/>
      <c r="J29" s="96"/>
      <c r="K29" s="96"/>
      <c r="L29" s="96"/>
    </row>
    <row r="30" spans="1:12" ht="28.5">
      <c r="A30" s="59">
        <v>2</v>
      </c>
      <c r="B30" s="60" t="s">
        <v>967</v>
      </c>
      <c r="C30" s="61">
        <v>903</v>
      </c>
      <c r="D30" s="62">
        <v>0</v>
      </c>
      <c r="E30" s="63">
        <v>0</v>
      </c>
      <c r="F30" s="61">
        <v>0</v>
      </c>
      <c r="G30" s="65">
        <v>1205.4</v>
      </c>
      <c r="H30" s="96"/>
      <c r="I30" s="96"/>
      <c r="J30" s="96"/>
      <c r="K30" s="96"/>
      <c r="L30" s="96"/>
    </row>
    <row r="31" spans="1:12" ht="60">
      <c r="A31" s="52"/>
      <c r="B31" s="53" t="s">
        <v>968</v>
      </c>
      <c r="C31" s="54">
        <v>903</v>
      </c>
      <c r="D31" s="55">
        <v>104</v>
      </c>
      <c r="E31" s="56">
        <v>0</v>
      </c>
      <c r="F31" s="54">
        <v>0</v>
      </c>
      <c r="G31" s="58">
        <v>1205.4</v>
      </c>
      <c r="H31" s="96"/>
      <c r="I31" s="96"/>
      <c r="J31" s="96"/>
      <c r="K31" s="96"/>
      <c r="L31" s="96"/>
    </row>
    <row r="32" spans="1:12" ht="30">
      <c r="A32" s="52"/>
      <c r="B32" s="53" t="s">
        <v>969</v>
      </c>
      <c r="C32" s="54">
        <v>903</v>
      </c>
      <c r="D32" s="55">
        <v>104</v>
      </c>
      <c r="E32" s="56">
        <v>20000</v>
      </c>
      <c r="F32" s="54">
        <v>0</v>
      </c>
      <c r="G32" s="58">
        <v>1205.4</v>
      </c>
      <c r="H32" s="96"/>
      <c r="I32" s="96"/>
      <c r="J32" s="96"/>
      <c r="K32" s="96"/>
      <c r="L32" s="96"/>
    </row>
    <row r="33" spans="1:12" ht="15">
      <c r="A33" s="52"/>
      <c r="B33" s="53" t="s">
        <v>970</v>
      </c>
      <c r="C33" s="54">
        <v>903</v>
      </c>
      <c r="D33" s="55">
        <v>104</v>
      </c>
      <c r="E33" s="56">
        <v>20400</v>
      </c>
      <c r="F33" s="54">
        <v>0</v>
      </c>
      <c r="G33" s="58">
        <v>1205.4</v>
      </c>
      <c r="H33" s="96"/>
      <c r="I33" s="96"/>
      <c r="J33" s="96"/>
      <c r="K33" s="96"/>
      <c r="L33" s="96"/>
    </row>
    <row r="34" spans="1:12" ht="75">
      <c r="A34" s="52"/>
      <c r="B34" s="53" t="s">
        <v>971</v>
      </c>
      <c r="C34" s="54">
        <v>903</v>
      </c>
      <c r="D34" s="55">
        <v>104</v>
      </c>
      <c r="E34" s="56">
        <v>20402</v>
      </c>
      <c r="F34" s="54">
        <v>0</v>
      </c>
      <c r="G34" s="58">
        <v>1205.4</v>
      </c>
      <c r="H34" s="96"/>
      <c r="I34" s="96"/>
      <c r="J34" s="96"/>
      <c r="K34" s="96"/>
      <c r="L34" s="96"/>
    </row>
    <row r="35" spans="1:12" ht="30">
      <c r="A35" s="52"/>
      <c r="B35" s="53" t="s">
        <v>972</v>
      </c>
      <c r="C35" s="54">
        <v>903</v>
      </c>
      <c r="D35" s="55">
        <v>104</v>
      </c>
      <c r="E35" s="56">
        <v>20402</v>
      </c>
      <c r="F35" s="54">
        <v>500</v>
      </c>
      <c r="G35" s="58">
        <v>1205.4</v>
      </c>
      <c r="H35" s="96"/>
      <c r="I35" s="96"/>
      <c r="J35" s="96"/>
      <c r="K35" s="96"/>
      <c r="L35" s="96"/>
    </row>
    <row r="36" spans="1:12" ht="42.75">
      <c r="A36" s="59">
        <v>3</v>
      </c>
      <c r="B36" s="60" t="s">
        <v>974</v>
      </c>
      <c r="C36" s="61">
        <v>905</v>
      </c>
      <c r="D36" s="62">
        <v>0</v>
      </c>
      <c r="E36" s="63">
        <v>0</v>
      </c>
      <c r="F36" s="61">
        <v>0</v>
      </c>
      <c r="G36" s="65">
        <v>2427606.754</v>
      </c>
      <c r="H36" s="96"/>
      <c r="I36" s="96"/>
      <c r="J36" s="96"/>
      <c r="K36" s="96"/>
      <c r="L36" s="96"/>
    </row>
    <row r="37" spans="1:12" ht="60">
      <c r="A37" s="52"/>
      <c r="B37" s="53" t="s">
        <v>968</v>
      </c>
      <c r="C37" s="54">
        <v>905</v>
      </c>
      <c r="D37" s="55">
        <v>104</v>
      </c>
      <c r="E37" s="56">
        <v>0</v>
      </c>
      <c r="F37" s="54">
        <v>0</v>
      </c>
      <c r="G37" s="58">
        <v>27616.337649999998</v>
      </c>
      <c r="H37" s="96"/>
      <c r="I37" s="96"/>
      <c r="J37" s="96"/>
      <c r="K37" s="96"/>
      <c r="L37" s="96"/>
    </row>
    <row r="38" spans="1:12" ht="30">
      <c r="A38" s="52"/>
      <c r="B38" s="53" t="s">
        <v>969</v>
      </c>
      <c r="C38" s="54">
        <v>905</v>
      </c>
      <c r="D38" s="55">
        <v>104</v>
      </c>
      <c r="E38" s="56">
        <v>20000</v>
      </c>
      <c r="F38" s="54">
        <v>0</v>
      </c>
      <c r="G38" s="58">
        <v>27616.337649999998</v>
      </c>
      <c r="H38" s="96"/>
      <c r="I38" s="96"/>
      <c r="J38" s="96"/>
      <c r="K38" s="96"/>
      <c r="L38" s="96"/>
    </row>
    <row r="39" spans="1:12" ht="15">
      <c r="A39" s="52"/>
      <c r="B39" s="53" t="s">
        <v>970</v>
      </c>
      <c r="C39" s="54">
        <v>905</v>
      </c>
      <c r="D39" s="55">
        <v>104</v>
      </c>
      <c r="E39" s="56">
        <v>20400</v>
      </c>
      <c r="F39" s="54">
        <v>0</v>
      </c>
      <c r="G39" s="58">
        <v>27616.337649999998</v>
      </c>
      <c r="H39" s="96"/>
      <c r="I39" s="96"/>
      <c r="J39" s="96"/>
      <c r="K39" s="96"/>
      <c r="L39" s="96"/>
    </row>
    <row r="40" spans="1:12" ht="60">
      <c r="A40" s="52"/>
      <c r="B40" s="53" t="s">
        <v>975</v>
      </c>
      <c r="C40" s="54">
        <v>905</v>
      </c>
      <c r="D40" s="55">
        <v>104</v>
      </c>
      <c r="E40" s="56">
        <v>20409</v>
      </c>
      <c r="F40" s="54">
        <v>0</v>
      </c>
      <c r="G40" s="58">
        <v>5248</v>
      </c>
      <c r="H40" s="96"/>
      <c r="I40" s="96"/>
      <c r="J40" s="96"/>
      <c r="K40" s="96"/>
      <c r="L40" s="96"/>
    </row>
    <row r="41" spans="1:12" ht="30">
      <c r="A41" s="52"/>
      <c r="B41" s="53" t="s">
        <v>972</v>
      </c>
      <c r="C41" s="54">
        <v>905</v>
      </c>
      <c r="D41" s="55">
        <v>104</v>
      </c>
      <c r="E41" s="56">
        <v>20409</v>
      </c>
      <c r="F41" s="54">
        <v>500</v>
      </c>
      <c r="G41" s="58">
        <v>5248</v>
      </c>
      <c r="H41" s="96"/>
      <c r="I41" s="96"/>
      <c r="J41" s="96"/>
      <c r="K41" s="96"/>
      <c r="L41" s="96"/>
    </row>
    <row r="42" spans="1:12" ht="60">
      <c r="A42" s="52"/>
      <c r="B42" s="53" t="s">
        <v>1028</v>
      </c>
      <c r="C42" s="54">
        <v>905</v>
      </c>
      <c r="D42" s="55">
        <v>104</v>
      </c>
      <c r="E42" s="56">
        <v>20412</v>
      </c>
      <c r="F42" s="54">
        <v>0</v>
      </c>
      <c r="G42" s="58">
        <v>9068</v>
      </c>
      <c r="H42" s="96"/>
      <c r="I42" s="96"/>
      <c r="J42" s="96"/>
      <c r="K42" s="96"/>
      <c r="L42" s="96"/>
    </row>
    <row r="43" spans="1:12" ht="30">
      <c r="A43" s="52"/>
      <c r="B43" s="53" t="s">
        <v>972</v>
      </c>
      <c r="C43" s="54">
        <v>905</v>
      </c>
      <c r="D43" s="55">
        <v>104</v>
      </c>
      <c r="E43" s="56">
        <v>20412</v>
      </c>
      <c r="F43" s="54">
        <v>500</v>
      </c>
      <c r="G43" s="58">
        <v>9068</v>
      </c>
      <c r="H43" s="96"/>
      <c r="I43" s="96"/>
      <c r="J43" s="96"/>
      <c r="K43" s="96"/>
      <c r="L43" s="96"/>
    </row>
    <row r="44" spans="1:12" ht="60">
      <c r="A44" s="52"/>
      <c r="B44" s="53" t="s">
        <v>1029</v>
      </c>
      <c r="C44" s="54">
        <v>905</v>
      </c>
      <c r="D44" s="55">
        <v>104</v>
      </c>
      <c r="E44" s="56">
        <v>20419</v>
      </c>
      <c r="F44" s="54">
        <v>0</v>
      </c>
      <c r="G44" s="58">
        <v>11050.33765</v>
      </c>
      <c r="H44" s="96"/>
      <c r="I44" s="96"/>
      <c r="J44" s="96"/>
      <c r="K44" s="96"/>
      <c r="L44" s="96"/>
    </row>
    <row r="45" spans="1:12" ht="30">
      <c r="A45" s="52"/>
      <c r="B45" s="53" t="s">
        <v>972</v>
      </c>
      <c r="C45" s="54">
        <v>905</v>
      </c>
      <c r="D45" s="55">
        <v>104</v>
      </c>
      <c r="E45" s="56">
        <v>20419</v>
      </c>
      <c r="F45" s="54">
        <v>500</v>
      </c>
      <c r="G45" s="58">
        <v>11050.33765</v>
      </c>
      <c r="H45" s="96"/>
      <c r="I45" s="96"/>
      <c r="J45" s="96"/>
      <c r="K45" s="96"/>
      <c r="L45" s="96"/>
    </row>
    <row r="46" spans="1:12" ht="60">
      <c r="A46" s="52"/>
      <c r="B46" s="53" t="s">
        <v>1030</v>
      </c>
      <c r="C46" s="54">
        <v>905</v>
      </c>
      <c r="D46" s="55">
        <v>104</v>
      </c>
      <c r="E46" s="56">
        <v>20424</v>
      </c>
      <c r="F46" s="54">
        <v>0</v>
      </c>
      <c r="G46" s="58">
        <v>2250</v>
      </c>
      <c r="H46" s="96"/>
      <c r="I46" s="96"/>
      <c r="J46" s="96"/>
      <c r="K46" s="96"/>
      <c r="L46" s="96"/>
    </row>
    <row r="47" spans="1:12" ht="30">
      <c r="A47" s="52"/>
      <c r="B47" s="53" t="s">
        <v>972</v>
      </c>
      <c r="C47" s="54">
        <v>905</v>
      </c>
      <c r="D47" s="55">
        <v>104</v>
      </c>
      <c r="E47" s="56">
        <v>20424</v>
      </c>
      <c r="F47" s="54">
        <v>500</v>
      </c>
      <c r="G47" s="58">
        <v>2250</v>
      </c>
      <c r="H47" s="96"/>
      <c r="I47" s="96"/>
      <c r="J47" s="96"/>
      <c r="K47" s="96"/>
      <c r="L47" s="96"/>
    </row>
    <row r="48" spans="1:12" ht="15">
      <c r="A48" s="52"/>
      <c r="B48" s="53" t="s">
        <v>1031</v>
      </c>
      <c r="C48" s="54">
        <v>905</v>
      </c>
      <c r="D48" s="55">
        <v>701</v>
      </c>
      <c r="E48" s="56">
        <v>0</v>
      </c>
      <c r="F48" s="54">
        <v>0</v>
      </c>
      <c r="G48" s="58">
        <v>1474</v>
      </c>
      <c r="H48" s="96"/>
      <c r="I48" s="96"/>
      <c r="J48" s="96"/>
      <c r="K48" s="96"/>
      <c r="L48" s="96"/>
    </row>
    <row r="49" spans="1:12" ht="15">
      <c r="A49" s="52"/>
      <c r="B49" s="53" t="s">
        <v>1032</v>
      </c>
      <c r="C49" s="54">
        <v>905</v>
      </c>
      <c r="D49" s="55">
        <v>701</v>
      </c>
      <c r="E49" s="56">
        <v>4200000</v>
      </c>
      <c r="F49" s="54">
        <v>0</v>
      </c>
      <c r="G49" s="58">
        <v>1474</v>
      </c>
      <c r="H49" s="96"/>
      <c r="I49" s="96"/>
      <c r="J49" s="96"/>
      <c r="K49" s="96"/>
      <c r="L49" s="96"/>
    </row>
    <row r="50" spans="1:12" ht="30">
      <c r="A50" s="52"/>
      <c r="B50" s="53" t="s">
        <v>1033</v>
      </c>
      <c r="C50" s="54">
        <v>905</v>
      </c>
      <c r="D50" s="55">
        <v>701</v>
      </c>
      <c r="E50" s="56">
        <v>4209900</v>
      </c>
      <c r="F50" s="54">
        <v>0</v>
      </c>
      <c r="G50" s="58">
        <v>1474</v>
      </c>
      <c r="H50" s="96"/>
      <c r="I50" s="96"/>
      <c r="J50" s="96"/>
      <c r="K50" s="96"/>
      <c r="L50" s="96"/>
    </row>
    <row r="51" spans="1:12" ht="105">
      <c r="A51" s="52"/>
      <c r="B51" s="53" t="s">
        <v>1121</v>
      </c>
      <c r="C51" s="54">
        <v>905</v>
      </c>
      <c r="D51" s="55">
        <v>701</v>
      </c>
      <c r="E51" s="56">
        <v>4209902</v>
      </c>
      <c r="F51" s="54">
        <v>0</v>
      </c>
      <c r="G51" s="58">
        <v>1474</v>
      </c>
      <c r="H51" s="96"/>
      <c r="I51" s="96"/>
      <c r="J51" s="96"/>
      <c r="K51" s="96"/>
      <c r="L51" s="96"/>
    </row>
    <row r="52" spans="1:12" ht="30">
      <c r="A52" s="52"/>
      <c r="B52" s="53" t="s">
        <v>1034</v>
      </c>
      <c r="C52" s="54">
        <v>905</v>
      </c>
      <c r="D52" s="55">
        <v>701</v>
      </c>
      <c r="E52" s="56">
        <v>4209902</v>
      </c>
      <c r="F52" s="54">
        <v>1</v>
      </c>
      <c r="G52" s="58">
        <v>1474</v>
      </c>
      <c r="H52" s="96"/>
      <c r="I52" s="96"/>
      <c r="J52" s="96"/>
      <c r="K52" s="96"/>
      <c r="L52" s="96"/>
    </row>
    <row r="53" spans="1:12" ht="15">
      <c r="A53" s="52"/>
      <c r="B53" s="53" t="s">
        <v>1035</v>
      </c>
      <c r="C53" s="54">
        <v>905</v>
      </c>
      <c r="D53" s="55">
        <v>702</v>
      </c>
      <c r="E53" s="56">
        <v>0</v>
      </c>
      <c r="F53" s="54">
        <v>0</v>
      </c>
      <c r="G53" s="58">
        <v>1174227</v>
      </c>
      <c r="H53" s="96"/>
      <c r="I53" s="96"/>
      <c r="J53" s="96"/>
      <c r="K53" s="96"/>
      <c r="L53" s="96"/>
    </row>
    <row r="54" spans="1:12" ht="30">
      <c r="A54" s="52"/>
      <c r="B54" s="53" t="s">
        <v>1036</v>
      </c>
      <c r="C54" s="54">
        <v>905</v>
      </c>
      <c r="D54" s="55">
        <v>702</v>
      </c>
      <c r="E54" s="56">
        <v>4210000</v>
      </c>
      <c r="F54" s="54">
        <v>0</v>
      </c>
      <c r="G54" s="58">
        <v>964339</v>
      </c>
      <c r="H54" s="96"/>
      <c r="I54" s="96"/>
      <c r="J54" s="96"/>
      <c r="K54" s="96"/>
      <c r="L54" s="96"/>
    </row>
    <row r="55" spans="1:12" ht="30">
      <c r="A55" s="52"/>
      <c r="B55" s="53" t="s">
        <v>1033</v>
      </c>
      <c r="C55" s="54">
        <v>905</v>
      </c>
      <c r="D55" s="55">
        <v>702</v>
      </c>
      <c r="E55" s="56">
        <v>4219900</v>
      </c>
      <c r="F55" s="54">
        <v>0</v>
      </c>
      <c r="G55" s="58">
        <v>964339</v>
      </c>
      <c r="H55" s="96"/>
      <c r="I55" s="96"/>
      <c r="J55" s="96"/>
      <c r="K55" s="96"/>
      <c r="L55" s="96"/>
    </row>
    <row r="56" spans="1:12" ht="120">
      <c r="A56" s="52"/>
      <c r="B56" s="53" t="s">
        <v>1122</v>
      </c>
      <c r="C56" s="54">
        <v>905</v>
      </c>
      <c r="D56" s="55">
        <v>702</v>
      </c>
      <c r="E56" s="56">
        <v>4219902</v>
      </c>
      <c r="F56" s="54">
        <v>0</v>
      </c>
      <c r="G56" s="58">
        <v>964339</v>
      </c>
      <c r="H56" s="96"/>
      <c r="I56" s="96"/>
      <c r="J56" s="96"/>
      <c r="K56" s="96"/>
      <c r="L56" s="96"/>
    </row>
    <row r="57" spans="1:12" ht="30">
      <c r="A57" s="52"/>
      <c r="B57" s="53" t="s">
        <v>1034</v>
      </c>
      <c r="C57" s="54">
        <v>905</v>
      </c>
      <c r="D57" s="55">
        <v>702</v>
      </c>
      <c r="E57" s="56">
        <v>4219902</v>
      </c>
      <c r="F57" s="54">
        <v>1</v>
      </c>
      <c r="G57" s="58">
        <v>964339</v>
      </c>
      <c r="H57" s="96"/>
      <c r="I57" s="96"/>
      <c r="J57" s="96"/>
      <c r="K57" s="96"/>
      <c r="L57" s="96"/>
    </row>
    <row r="58" spans="1:12" ht="15">
      <c r="A58" s="52"/>
      <c r="B58" s="53" t="s">
        <v>1037</v>
      </c>
      <c r="C58" s="54">
        <v>905</v>
      </c>
      <c r="D58" s="55">
        <v>702</v>
      </c>
      <c r="E58" s="56">
        <v>4230000</v>
      </c>
      <c r="F58" s="54">
        <v>0</v>
      </c>
      <c r="G58" s="58">
        <v>460</v>
      </c>
      <c r="H58" s="96"/>
      <c r="I58" s="96"/>
      <c r="J58" s="96"/>
      <c r="K58" s="96"/>
      <c r="L58" s="96"/>
    </row>
    <row r="59" spans="1:12" ht="30">
      <c r="A59" s="52"/>
      <c r="B59" s="53" t="s">
        <v>1033</v>
      </c>
      <c r="C59" s="54">
        <v>905</v>
      </c>
      <c r="D59" s="55">
        <v>702</v>
      </c>
      <c r="E59" s="56">
        <v>4239900</v>
      </c>
      <c r="F59" s="54">
        <v>0</v>
      </c>
      <c r="G59" s="58">
        <v>460</v>
      </c>
      <c r="H59" s="96"/>
      <c r="I59" s="96"/>
      <c r="J59" s="96"/>
      <c r="K59" s="96"/>
      <c r="L59" s="96"/>
    </row>
    <row r="60" spans="1:12" ht="120">
      <c r="A60" s="52"/>
      <c r="B60" s="53" t="s">
        <v>1123</v>
      </c>
      <c r="C60" s="54">
        <v>905</v>
      </c>
      <c r="D60" s="55">
        <v>702</v>
      </c>
      <c r="E60" s="56">
        <v>4239905</v>
      </c>
      <c r="F60" s="54">
        <v>0</v>
      </c>
      <c r="G60" s="58">
        <v>230</v>
      </c>
      <c r="H60" s="96"/>
      <c r="I60" s="96"/>
      <c r="J60" s="96"/>
      <c r="K60" s="96"/>
      <c r="L60" s="96"/>
    </row>
    <row r="61" spans="1:12" ht="30">
      <c r="A61" s="52"/>
      <c r="B61" s="53" t="s">
        <v>1034</v>
      </c>
      <c r="C61" s="54">
        <v>905</v>
      </c>
      <c r="D61" s="55">
        <v>702</v>
      </c>
      <c r="E61" s="56">
        <v>4239905</v>
      </c>
      <c r="F61" s="54">
        <v>1</v>
      </c>
      <c r="G61" s="58">
        <v>230</v>
      </c>
      <c r="H61" s="96"/>
      <c r="I61" s="96"/>
      <c r="J61" s="96"/>
      <c r="K61" s="96"/>
      <c r="L61" s="96"/>
    </row>
    <row r="62" spans="1:12" ht="120">
      <c r="A62" s="52"/>
      <c r="B62" s="53" t="s">
        <v>1124</v>
      </c>
      <c r="C62" s="54">
        <v>905</v>
      </c>
      <c r="D62" s="55">
        <v>702</v>
      </c>
      <c r="E62" s="56">
        <v>4239906</v>
      </c>
      <c r="F62" s="54">
        <v>0</v>
      </c>
      <c r="G62" s="58">
        <v>230</v>
      </c>
      <c r="H62" s="96"/>
      <c r="I62" s="96"/>
      <c r="J62" s="96"/>
      <c r="K62" s="96"/>
      <c r="L62" s="96"/>
    </row>
    <row r="63" spans="1:12" ht="30">
      <c r="A63" s="52"/>
      <c r="B63" s="53" t="s">
        <v>1034</v>
      </c>
      <c r="C63" s="54">
        <v>905</v>
      </c>
      <c r="D63" s="55">
        <v>702</v>
      </c>
      <c r="E63" s="56">
        <v>4239906</v>
      </c>
      <c r="F63" s="54">
        <v>1</v>
      </c>
      <c r="G63" s="58">
        <v>230</v>
      </c>
      <c r="H63" s="96"/>
      <c r="I63" s="96"/>
      <c r="J63" s="96"/>
      <c r="K63" s="96"/>
      <c r="L63" s="96"/>
    </row>
    <row r="64" spans="1:12" ht="15">
      <c r="A64" s="52"/>
      <c r="B64" s="53" t="s">
        <v>930</v>
      </c>
      <c r="C64" s="54">
        <v>905</v>
      </c>
      <c r="D64" s="55">
        <v>702</v>
      </c>
      <c r="E64" s="56">
        <v>4240000</v>
      </c>
      <c r="F64" s="54">
        <v>0</v>
      </c>
      <c r="G64" s="58">
        <v>156729.3</v>
      </c>
      <c r="H64" s="96"/>
      <c r="I64" s="96"/>
      <c r="J64" s="96"/>
      <c r="K64" s="96"/>
      <c r="L64" s="96"/>
    </row>
    <row r="65" spans="1:12" ht="30">
      <c r="A65" s="52"/>
      <c r="B65" s="53" t="s">
        <v>1033</v>
      </c>
      <c r="C65" s="54">
        <v>905</v>
      </c>
      <c r="D65" s="55">
        <v>702</v>
      </c>
      <c r="E65" s="56">
        <v>4249900</v>
      </c>
      <c r="F65" s="54">
        <v>0</v>
      </c>
      <c r="G65" s="58">
        <v>156729.3</v>
      </c>
      <c r="H65" s="96"/>
      <c r="I65" s="96"/>
      <c r="J65" s="96"/>
      <c r="K65" s="96"/>
      <c r="L65" s="96"/>
    </row>
    <row r="66" spans="1:12" ht="135">
      <c r="A66" s="52"/>
      <c r="B66" s="53" t="s">
        <v>1125</v>
      </c>
      <c r="C66" s="54">
        <v>905</v>
      </c>
      <c r="D66" s="55">
        <v>702</v>
      </c>
      <c r="E66" s="56">
        <v>4249901</v>
      </c>
      <c r="F66" s="54">
        <v>0</v>
      </c>
      <c r="G66" s="58">
        <v>156729.3</v>
      </c>
      <c r="H66" s="96"/>
      <c r="I66" s="96"/>
      <c r="J66" s="96"/>
      <c r="K66" s="96"/>
      <c r="L66" s="96"/>
    </row>
    <row r="67" spans="1:12" ht="30">
      <c r="A67" s="52"/>
      <c r="B67" s="53" t="s">
        <v>1034</v>
      </c>
      <c r="C67" s="54">
        <v>905</v>
      </c>
      <c r="D67" s="55">
        <v>702</v>
      </c>
      <c r="E67" s="56">
        <v>4249901</v>
      </c>
      <c r="F67" s="54">
        <v>1</v>
      </c>
      <c r="G67" s="58">
        <v>156729.3</v>
      </c>
      <c r="H67" s="96"/>
      <c r="I67" s="96"/>
      <c r="J67" s="96"/>
      <c r="K67" s="96"/>
      <c r="L67" s="96"/>
    </row>
    <row r="68" spans="1:12" ht="15">
      <c r="A68" s="52"/>
      <c r="B68" s="53" t="s">
        <v>1038</v>
      </c>
      <c r="C68" s="54">
        <v>905</v>
      </c>
      <c r="D68" s="55">
        <v>702</v>
      </c>
      <c r="E68" s="56">
        <v>4330000</v>
      </c>
      <c r="F68" s="54">
        <v>0</v>
      </c>
      <c r="G68" s="58">
        <v>50533.7</v>
      </c>
      <c r="H68" s="96"/>
      <c r="I68" s="96"/>
      <c r="J68" s="96"/>
      <c r="K68" s="96"/>
      <c r="L68" s="96"/>
    </row>
    <row r="69" spans="1:12" ht="30">
      <c r="A69" s="52"/>
      <c r="B69" s="53" t="s">
        <v>1033</v>
      </c>
      <c r="C69" s="54">
        <v>905</v>
      </c>
      <c r="D69" s="55">
        <v>702</v>
      </c>
      <c r="E69" s="56">
        <v>4339900</v>
      </c>
      <c r="F69" s="54">
        <v>0</v>
      </c>
      <c r="G69" s="58">
        <v>50533.7</v>
      </c>
      <c r="H69" s="96"/>
      <c r="I69" s="96"/>
      <c r="J69" s="96"/>
      <c r="K69" s="96"/>
      <c r="L69" s="96"/>
    </row>
    <row r="70" spans="1:12" ht="135">
      <c r="A70" s="52"/>
      <c r="B70" s="53" t="s">
        <v>1126</v>
      </c>
      <c r="C70" s="54">
        <v>905</v>
      </c>
      <c r="D70" s="55">
        <v>702</v>
      </c>
      <c r="E70" s="56">
        <v>4339901</v>
      </c>
      <c r="F70" s="54">
        <v>0</v>
      </c>
      <c r="G70" s="58">
        <v>50533.7</v>
      </c>
      <c r="H70" s="96"/>
      <c r="I70" s="96"/>
      <c r="J70" s="96"/>
      <c r="K70" s="96"/>
      <c r="L70" s="96"/>
    </row>
    <row r="71" spans="1:12" ht="30">
      <c r="A71" s="52"/>
      <c r="B71" s="53" t="s">
        <v>1034</v>
      </c>
      <c r="C71" s="54">
        <v>905</v>
      </c>
      <c r="D71" s="55">
        <v>702</v>
      </c>
      <c r="E71" s="56">
        <v>4339901</v>
      </c>
      <c r="F71" s="54">
        <v>1</v>
      </c>
      <c r="G71" s="58">
        <v>50533.7</v>
      </c>
      <c r="H71" s="96"/>
      <c r="I71" s="96"/>
      <c r="J71" s="96"/>
      <c r="K71" s="96"/>
      <c r="L71" s="96"/>
    </row>
    <row r="72" spans="1:12" ht="30">
      <c r="A72" s="52"/>
      <c r="B72" s="53" t="s">
        <v>1041</v>
      </c>
      <c r="C72" s="54">
        <v>905</v>
      </c>
      <c r="D72" s="55">
        <v>702</v>
      </c>
      <c r="E72" s="56">
        <v>5200000</v>
      </c>
      <c r="F72" s="54">
        <v>0</v>
      </c>
      <c r="G72" s="58">
        <v>2165</v>
      </c>
      <c r="H72" s="96"/>
      <c r="I72" s="96"/>
      <c r="J72" s="96"/>
      <c r="K72" s="96"/>
      <c r="L72" s="96"/>
    </row>
    <row r="73" spans="1:12" ht="30">
      <c r="A73" s="52"/>
      <c r="B73" s="53" t="s">
        <v>1042</v>
      </c>
      <c r="C73" s="54">
        <v>905</v>
      </c>
      <c r="D73" s="55">
        <v>702</v>
      </c>
      <c r="E73" s="56">
        <v>5200900</v>
      </c>
      <c r="F73" s="54">
        <v>0</v>
      </c>
      <c r="G73" s="58">
        <v>2165</v>
      </c>
      <c r="H73" s="96"/>
      <c r="I73" s="96"/>
      <c r="J73" s="96"/>
      <c r="K73" s="96"/>
      <c r="L73" s="96"/>
    </row>
    <row r="74" spans="1:12" ht="75">
      <c r="A74" s="52"/>
      <c r="B74" s="53" t="s">
        <v>1043</v>
      </c>
      <c r="C74" s="54">
        <v>905</v>
      </c>
      <c r="D74" s="55">
        <v>702</v>
      </c>
      <c r="E74" s="56">
        <v>5200903</v>
      </c>
      <c r="F74" s="54">
        <v>0</v>
      </c>
      <c r="G74" s="58">
        <v>1851.597</v>
      </c>
      <c r="H74" s="96"/>
      <c r="I74" s="96"/>
      <c r="J74" s="96"/>
      <c r="K74" s="96"/>
      <c r="L74" s="96"/>
    </row>
    <row r="75" spans="1:12" ht="30">
      <c r="A75" s="52"/>
      <c r="B75" s="53" t="s">
        <v>1034</v>
      </c>
      <c r="C75" s="54">
        <v>905</v>
      </c>
      <c r="D75" s="55">
        <v>702</v>
      </c>
      <c r="E75" s="56">
        <v>5200903</v>
      </c>
      <c r="F75" s="54">
        <v>1</v>
      </c>
      <c r="G75" s="58">
        <v>1851.597</v>
      </c>
      <c r="H75" s="96"/>
      <c r="I75" s="96"/>
      <c r="J75" s="96"/>
      <c r="K75" s="96"/>
      <c r="L75" s="96"/>
    </row>
    <row r="76" spans="1:12" ht="75">
      <c r="A76" s="52"/>
      <c r="B76" s="53" t="s">
        <v>1044</v>
      </c>
      <c r="C76" s="54">
        <v>905</v>
      </c>
      <c r="D76" s="55">
        <v>702</v>
      </c>
      <c r="E76" s="56">
        <v>5200904</v>
      </c>
      <c r="F76" s="54">
        <v>0</v>
      </c>
      <c r="G76" s="58">
        <v>313.403</v>
      </c>
      <c r="H76" s="96"/>
      <c r="I76" s="96"/>
      <c r="J76" s="96"/>
      <c r="K76" s="96"/>
      <c r="L76" s="96"/>
    </row>
    <row r="77" spans="1:12" ht="30">
      <c r="A77" s="52"/>
      <c r="B77" s="53" t="s">
        <v>1034</v>
      </c>
      <c r="C77" s="54">
        <v>905</v>
      </c>
      <c r="D77" s="55">
        <v>702</v>
      </c>
      <c r="E77" s="56">
        <v>5200904</v>
      </c>
      <c r="F77" s="54">
        <v>1</v>
      </c>
      <c r="G77" s="58">
        <v>313.403</v>
      </c>
      <c r="H77" s="96"/>
      <c r="I77" s="96"/>
      <c r="J77" s="96"/>
      <c r="K77" s="96"/>
      <c r="L77" s="96"/>
    </row>
    <row r="78" spans="1:12" ht="15">
      <c r="A78" s="52"/>
      <c r="B78" s="53" t="s">
        <v>1045</v>
      </c>
      <c r="C78" s="54">
        <v>905</v>
      </c>
      <c r="D78" s="55">
        <v>707</v>
      </c>
      <c r="E78" s="56">
        <v>0</v>
      </c>
      <c r="F78" s="54">
        <v>0</v>
      </c>
      <c r="G78" s="58">
        <v>16670</v>
      </c>
      <c r="H78" s="96"/>
      <c r="I78" s="96"/>
      <c r="J78" s="96"/>
      <c r="K78" s="96"/>
      <c r="L78" s="96"/>
    </row>
    <row r="79" spans="1:12" ht="30">
      <c r="A79" s="52"/>
      <c r="B79" s="53" t="s">
        <v>1046</v>
      </c>
      <c r="C79" s="54">
        <v>905</v>
      </c>
      <c r="D79" s="55">
        <v>707</v>
      </c>
      <c r="E79" s="56">
        <v>4320000</v>
      </c>
      <c r="F79" s="54">
        <v>0</v>
      </c>
      <c r="G79" s="58">
        <v>16670</v>
      </c>
      <c r="H79" s="96"/>
      <c r="I79" s="96"/>
      <c r="J79" s="96"/>
      <c r="K79" s="96"/>
      <c r="L79" s="96"/>
    </row>
    <row r="80" spans="1:12" ht="75">
      <c r="A80" s="52"/>
      <c r="B80" s="53" t="s">
        <v>1047</v>
      </c>
      <c r="C80" s="54">
        <v>905</v>
      </c>
      <c r="D80" s="55">
        <v>707</v>
      </c>
      <c r="E80" s="56">
        <v>4320300</v>
      </c>
      <c r="F80" s="54">
        <v>0</v>
      </c>
      <c r="G80" s="58">
        <v>16670</v>
      </c>
      <c r="H80" s="96"/>
      <c r="I80" s="96"/>
      <c r="J80" s="96"/>
      <c r="K80" s="96"/>
      <c r="L80" s="96"/>
    </row>
    <row r="81" spans="1:12" ht="30">
      <c r="A81" s="52"/>
      <c r="B81" s="53" t="s">
        <v>1034</v>
      </c>
      <c r="C81" s="54">
        <v>905</v>
      </c>
      <c r="D81" s="55">
        <v>707</v>
      </c>
      <c r="E81" s="56">
        <v>4320300</v>
      </c>
      <c r="F81" s="54">
        <v>1</v>
      </c>
      <c r="G81" s="58">
        <v>16670</v>
      </c>
      <c r="H81" s="96"/>
      <c r="I81" s="96"/>
      <c r="J81" s="96"/>
      <c r="K81" s="96"/>
      <c r="L81" s="96"/>
    </row>
    <row r="82" spans="1:12" ht="15">
      <c r="A82" s="52"/>
      <c r="B82" s="53" t="s">
        <v>1048</v>
      </c>
      <c r="C82" s="54">
        <v>905</v>
      </c>
      <c r="D82" s="55">
        <v>709</v>
      </c>
      <c r="E82" s="56">
        <v>0</v>
      </c>
      <c r="F82" s="54">
        <v>0</v>
      </c>
      <c r="G82" s="58">
        <v>500</v>
      </c>
      <c r="H82" s="96"/>
      <c r="I82" s="96"/>
      <c r="J82" s="96"/>
      <c r="K82" s="96"/>
      <c r="L82" s="96"/>
    </row>
    <row r="83" spans="1:12" ht="90">
      <c r="A83" s="52"/>
      <c r="B83" s="53" t="s">
        <v>1049</v>
      </c>
      <c r="C83" s="54">
        <v>905</v>
      </c>
      <c r="D83" s="55">
        <v>709</v>
      </c>
      <c r="E83" s="56">
        <v>4520000</v>
      </c>
      <c r="F83" s="54">
        <v>0</v>
      </c>
      <c r="G83" s="58">
        <v>500</v>
      </c>
      <c r="H83" s="96"/>
      <c r="I83" s="96"/>
      <c r="J83" s="96"/>
      <c r="K83" s="96"/>
      <c r="L83" s="96"/>
    </row>
    <row r="84" spans="1:12" ht="30">
      <c r="A84" s="52"/>
      <c r="B84" s="53" t="s">
        <v>1033</v>
      </c>
      <c r="C84" s="54">
        <v>905</v>
      </c>
      <c r="D84" s="55">
        <v>709</v>
      </c>
      <c r="E84" s="56">
        <v>4529900</v>
      </c>
      <c r="F84" s="54">
        <v>0</v>
      </c>
      <c r="G84" s="58">
        <v>500</v>
      </c>
      <c r="H84" s="96"/>
      <c r="I84" s="96"/>
      <c r="J84" s="96"/>
      <c r="K84" s="96"/>
      <c r="L84" s="96"/>
    </row>
    <row r="85" spans="1:12" ht="15">
      <c r="A85" s="52"/>
      <c r="B85" s="53" t="s">
        <v>1050</v>
      </c>
      <c r="C85" s="54">
        <v>905</v>
      </c>
      <c r="D85" s="55">
        <v>709</v>
      </c>
      <c r="E85" s="56">
        <v>4529903</v>
      </c>
      <c r="F85" s="54">
        <v>0</v>
      </c>
      <c r="G85" s="58">
        <v>500</v>
      </c>
      <c r="H85" s="96"/>
      <c r="I85" s="96"/>
      <c r="J85" s="96"/>
      <c r="K85" s="96"/>
      <c r="L85" s="96"/>
    </row>
    <row r="86" spans="1:12" ht="30">
      <c r="A86" s="52"/>
      <c r="B86" s="53" t="s">
        <v>1034</v>
      </c>
      <c r="C86" s="54">
        <v>905</v>
      </c>
      <c r="D86" s="55">
        <v>709</v>
      </c>
      <c r="E86" s="56">
        <v>4529903</v>
      </c>
      <c r="F86" s="54">
        <v>1</v>
      </c>
      <c r="G86" s="58">
        <v>500</v>
      </c>
      <c r="H86" s="96"/>
      <c r="I86" s="96"/>
      <c r="J86" s="96"/>
      <c r="K86" s="96"/>
      <c r="L86" s="96"/>
    </row>
    <row r="87" spans="1:12" ht="15">
      <c r="A87" s="52"/>
      <c r="B87" s="53" t="s">
        <v>1051</v>
      </c>
      <c r="C87" s="54">
        <v>905</v>
      </c>
      <c r="D87" s="55">
        <v>801</v>
      </c>
      <c r="E87" s="56">
        <v>0</v>
      </c>
      <c r="F87" s="54">
        <v>0</v>
      </c>
      <c r="G87" s="58">
        <v>490.5</v>
      </c>
      <c r="H87" s="96"/>
      <c r="I87" s="96"/>
      <c r="J87" s="96"/>
      <c r="K87" s="96"/>
      <c r="L87" s="96"/>
    </row>
    <row r="88" spans="1:12" ht="45">
      <c r="A88" s="52"/>
      <c r="B88" s="53" t="s">
        <v>1052</v>
      </c>
      <c r="C88" s="54">
        <v>905</v>
      </c>
      <c r="D88" s="55">
        <v>801</v>
      </c>
      <c r="E88" s="56">
        <v>4500000</v>
      </c>
      <c r="F88" s="54">
        <v>0</v>
      </c>
      <c r="G88" s="58">
        <v>490.5</v>
      </c>
      <c r="H88" s="96"/>
      <c r="I88" s="96"/>
      <c r="J88" s="96"/>
      <c r="K88" s="96"/>
      <c r="L88" s="96"/>
    </row>
    <row r="89" spans="1:12" ht="30">
      <c r="A89" s="52"/>
      <c r="B89" s="53" t="s">
        <v>1053</v>
      </c>
      <c r="C89" s="54">
        <v>905</v>
      </c>
      <c r="D89" s="55">
        <v>801</v>
      </c>
      <c r="E89" s="56">
        <v>4500600</v>
      </c>
      <c r="F89" s="54">
        <v>0</v>
      </c>
      <c r="G89" s="58">
        <v>490.5</v>
      </c>
      <c r="H89" s="96"/>
      <c r="I89" s="96"/>
      <c r="J89" s="96"/>
      <c r="K89" s="96"/>
      <c r="L89" s="96"/>
    </row>
    <row r="90" spans="1:12" ht="30">
      <c r="A90" s="52"/>
      <c r="B90" s="53" t="s">
        <v>1034</v>
      </c>
      <c r="C90" s="54">
        <v>905</v>
      </c>
      <c r="D90" s="55">
        <v>801</v>
      </c>
      <c r="E90" s="56">
        <v>4500600</v>
      </c>
      <c r="F90" s="54">
        <v>1</v>
      </c>
      <c r="G90" s="58">
        <v>490.5</v>
      </c>
      <c r="H90" s="96"/>
      <c r="I90" s="96"/>
      <c r="J90" s="96"/>
      <c r="K90" s="96"/>
      <c r="L90" s="96"/>
    </row>
    <row r="91" spans="1:12" ht="15">
      <c r="A91" s="52"/>
      <c r="B91" s="53" t="s">
        <v>1054</v>
      </c>
      <c r="C91" s="54">
        <v>905</v>
      </c>
      <c r="D91" s="55">
        <v>902</v>
      </c>
      <c r="E91" s="56">
        <v>0</v>
      </c>
      <c r="F91" s="54">
        <v>0</v>
      </c>
      <c r="G91" s="58">
        <v>107476</v>
      </c>
      <c r="H91" s="96"/>
      <c r="I91" s="96"/>
      <c r="J91" s="96"/>
      <c r="K91" s="96"/>
      <c r="L91" s="96"/>
    </row>
    <row r="92" spans="1:12" ht="30">
      <c r="A92" s="52"/>
      <c r="B92" s="53" t="s">
        <v>1055</v>
      </c>
      <c r="C92" s="54">
        <v>905</v>
      </c>
      <c r="D92" s="55">
        <v>902</v>
      </c>
      <c r="E92" s="56">
        <v>4700000</v>
      </c>
      <c r="F92" s="54">
        <v>0</v>
      </c>
      <c r="G92" s="58">
        <v>16824</v>
      </c>
      <c r="H92" s="96"/>
      <c r="I92" s="96"/>
      <c r="J92" s="96"/>
      <c r="K92" s="96"/>
      <c r="L92" s="96"/>
    </row>
    <row r="93" spans="1:12" ht="30">
      <c r="A93" s="52"/>
      <c r="B93" s="53" t="s">
        <v>1033</v>
      </c>
      <c r="C93" s="54">
        <v>905</v>
      </c>
      <c r="D93" s="55">
        <v>902</v>
      </c>
      <c r="E93" s="56">
        <v>4709900</v>
      </c>
      <c r="F93" s="54">
        <v>0</v>
      </c>
      <c r="G93" s="58">
        <v>16824</v>
      </c>
      <c r="H93" s="96"/>
      <c r="I93" s="96"/>
      <c r="J93" s="96"/>
      <c r="K93" s="96"/>
      <c r="L93" s="96"/>
    </row>
    <row r="94" spans="1:12" ht="30">
      <c r="A94" s="52"/>
      <c r="B94" s="53" t="s">
        <v>1034</v>
      </c>
      <c r="C94" s="54">
        <v>905</v>
      </c>
      <c r="D94" s="55">
        <v>902</v>
      </c>
      <c r="E94" s="56">
        <v>4709900</v>
      </c>
      <c r="F94" s="54">
        <v>1</v>
      </c>
      <c r="G94" s="58">
        <v>16824</v>
      </c>
      <c r="H94" s="96"/>
      <c r="I94" s="96"/>
      <c r="J94" s="96"/>
      <c r="K94" s="96"/>
      <c r="L94" s="96"/>
    </row>
    <row r="95" spans="1:12" ht="30">
      <c r="A95" s="52"/>
      <c r="B95" s="53" t="s">
        <v>1056</v>
      </c>
      <c r="C95" s="54">
        <v>905</v>
      </c>
      <c r="D95" s="55">
        <v>902</v>
      </c>
      <c r="E95" s="56">
        <v>4710000</v>
      </c>
      <c r="F95" s="54">
        <v>0</v>
      </c>
      <c r="G95" s="58">
        <v>90652</v>
      </c>
      <c r="H95" s="96"/>
      <c r="I95" s="96"/>
      <c r="J95" s="96"/>
      <c r="K95" s="96"/>
      <c r="L95" s="96"/>
    </row>
    <row r="96" spans="1:12" ht="30">
      <c r="A96" s="52"/>
      <c r="B96" s="53" t="s">
        <v>1033</v>
      </c>
      <c r="C96" s="54">
        <v>905</v>
      </c>
      <c r="D96" s="55">
        <v>902</v>
      </c>
      <c r="E96" s="56">
        <v>4719900</v>
      </c>
      <c r="F96" s="54">
        <v>0</v>
      </c>
      <c r="G96" s="58">
        <v>90652</v>
      </c>
      <c r="H96" s="96"/>
      <c r="I96" s="96"/>
      <c r="J96" s="96"/>
      <c r="K96" s="96"/>
      <c r="L96" s="96"/>
    </row>
    <row r="97" spans="1:12" ht="30">
      <c r="A97" s="52"/>
      <c r="B97" s="53" t="s">
        <v>1034</v>
      </c>
      <c r="C97" s="54">
        <v>905</v>
      </c>
      <c r="D97" s="55">
        <v>902</v>
      </c>
      <c r="E97" s="56">
        <v>4719900</v>
      </c>
      <c r="F97" s="54">
        <v>1</v>
      </c>
      <c r="G97" s="58">
        <v>39258</v>
      </c>
      <c r="H97" s="96"/>
      <c r="I97" s="96"/>
      <c r="J97" s="96"/>
      <c r="K97" s="96"/>
      <c r="L97" s="96"/>
    </row>
    <row r="98" spans="1:12" ht="105">
      <c r="A98" s="52"/>
      <c r="B98" s="53" t="s">
        <v>1127</v>
      </c>
      <c r="C98" s="54">
        <v>905</v>
      </c>
      <c r="D98" s="55">
        <v>902</v>
      </c>
      <c r="E98" s="56">
        <v>4719902</v>
      </c>
      <c r="F98" s="54">
        <v>0</v>
      </c>
      <c r="G98" s="58">
        <v>45703</v>
      </c>
      <c r="H98" s="96"/>
      <c r="I98" s="96"/>
      <c r="J98" s="96"/>
      <c r="K98" s="96"/>
      <c r="L98" s="96"/>
    </row>
    <row r="99" spans="1:12" ht="30">
      <c r="A99" s="52"/>
      <c r="B99" s="53" t="s">
        <v>1034</v>
      </c>
      <c r="C99" s="54">
        <v>905</v>
      </c>
      <c r="D99" s="55">
        <v>902</v>
      </c>
      <c r="E99" s="56">
        <v>4719902</v>
      </c>
      <c r="F99" s="54">
        <v>1</v>
      </c>
      <c r="G99" s="58">
        <v>45703</v>
      </c>
      <c r="H99" s="96"/>
      <c r="I99" s="96"/>
      <c r="J99" s="96"/>
      <c r="K99" s="96"/>
      <c r="L99" s="96"/>
    </row>
    <row r="100" spans="1:12" ht="150">
      <c r="A100" s="52"/>
      <c r="B100" s="53" t="s">
        <v>1128</v>
      </c>
      <c r="C100" s="54">
        <v>905</v>
      </c>
      <c r="D100" s="55">
        <v>902</v>
      </c>
      <c r="E100" s="56">
        <v>4719903</v>
      </c>
      <c r="F100" s="54">
        <v>0</v>
      </c>
      <c r="G100" s="58">
        <v>5691</v>
      </c>
      <c r="H100" s="96"/>
      <c r="I100" s="96"/>
      <c r="J100" s="96"/>
      <c r="K100" s="96"/>
      <c r="L100" s="96"/>
    </row>
    <row r="101" spans="1:12" ht="30">
      <c r="A101" s="52"/>
      <c r="B101" s="53" t="s">
        <v>1034</v>
      </c>
      <c r="C101" s="54">
        <v>905</v>
      </c>
      <c r="D101" s="55">
        <v>902</v>
      </c>
      <c r="E101" s="56">
        <v>4719903</v>
      </c>
      <c r="F101" s="54">
        <v>1</v>
      </c>
      <c r="G101" s="58">
        <v>5691</v>
      </c>
      <c r="H101" s="96"/>
      <c r="I101" s="96"/>
      <c r="J101" s="96"/>
      <c r="K101" s="96"/>
      <c r="L101" s="96"/>
    </row>
    <row r="102" spans="1:12" ht="15">
      <c r="A102" s="52"/>
      <c r="B102" s="53" t="s">
        <v>1059</v>
      </c>
      <c r="C102" s="54">
        <v>905</v>
      </c>
      <c r="D102" s="55">
        <v>904</v>
      </c>
      <c r="E102" s="56">
        <v>0</v>
      </c>
      <c r="F102" s="54">
        <v>0</v>
      </c>
      <c r="G102" s="58">
        <v>21647</v>
      </c>
      <c r="H102" s="96"/>
      <c r="I102" s="96"/>
      <c r="J102" s="96"/>
      <c r="K102" s="96"/>
      <c r="L102" s="96"/>
    </row>
    <row r="103" spans="1:12" ht="30">
      <c r="A103" s="52"/>
      <c r="B103" s="53" t="s">
        <v>1041</v>
      </c>
      <c r="C103" s="54">
        <v>905</v>
      </c>
      <c r="D103" s="55">
        <v>904</v>
      </c>
      <c r="E103" s="56">
        <v>5200000</v>
      </c>
      <c r="F103" s="54">
        <v>0</v>
      </c>
      <c r="G103" s="58">
        <v>21647</v>
      </c>
      <c r="H103" s="96"/>
      <c r="I103" s="96"/>
      <c r="J103" s="96"/>
      <c r="K103" s="96"/>
      <c r="L103" s="96"/>
    </row>
    <row r="104" spans="1:12" ht="105">
      <c r="A104" s="52"/>
      <c r="B104" s="53" t="s">
        <v>1060</v>
      </c>
      <c r="C104" s="54">
        <v>905</v>
      </c>
      <c r="D104" s="55">
        <v>904</v>
      </c>
      <c r="E104" s="56">
        <v>5201800</v>
      </c>
      <c r="F104" s="54">
        <v>0</v>
      </c>
      <c r="G104" s="58">
        <v>21647</v>
      </c>
      <c r="H104" s="96"/>
      <c r="I104" s="96"/>
      <c r="J104" s="96"/>
      <c r="K104" s="96"/>
      <c r="L104" s="96"/>
    </row>
    <row r="105" spans="1:12" ht="30">
      <c r="A105" s="52"/>
      <c r="B105" s="53" t="s">
        <v>1034</v>
      </c>
      <c r="C105" s="54">
        <v>905</v>
      </c>
      <c r="D105" s="55">
        <v>904</v>
      </c>
      <c r="E105" s="56">
        <v>5201800</v>
      </c>
      <c r="F105" s="54">
        <v>1</v>
      </c>
      <c r="G105" s="58">
        <v>21647</v>
      </c>
      <c r="H105" s="96"/>
      <c r="I105" s="96"/>
      <c r="J105" s="96"/>
      <c r="K105" s="96"/>
      <c r="L105" s="96"/>
    </row>
    <row r="106" spans="1:12" ht="15">
      <c r="A106" s="52"/>
      <c r="B106" s="53" t="s">
        <v>1061</v>
      </c>
      <c r="C106" s="54">
        <v>905</v>
      </c>
      <c r="D106" s="55">
        <v>909</v>
      </c>
      <c r="E106" s="56">
        <v>0</v>
      </c>
      <c r="F106" s="54">
        <v>0</v>
      </c>
      <c r="G106" s="58">
        <v>80500</v>
      </c>
      <c r="H106" s="96"/>
      <c r="I106" s="96"/>
      <c r="J106" s="96"/>
      <c r="K106" s="96"/>
      <c r="L106" s="96"/>
    </row>
    <row r="107" spans="1:12" ht="15">
      <c r="A107" s="52"/>
      <c r="B107" s="53" t="s">
        <v>1065</v>
      </c>
      <c r="C107" s="54">
        <v>905</v>
      </c>
      <c r="D107" s="55">
        <v>909</v>
      </c>
      <c r="E107" s="56">
        <v>4860000</v>
      </c>
      <c r="F107" s="54">
        <v>0</v>
      </c>
      <c r="G107" s="58">
        <v>80500</v>
      </c>
      <c r="H107" s="96"/>
      <c r="I107" s="96"/>
      <c r="J107" s="96"/>
      <c r="K107" s="96"/>
      <c r="L107" s="96"/>
    </row>
    <row r="108" spans="1:12" ht="30">
      <c r="A108" s="52"/>
      <c r="B108" s="53" t="s">
        <v>1033</v>
      </c>
      <c r="C108" s="54">
        <v>905</v>
      </c>
      <c r="D108" s="55">
        <v>909</v>
      </c>
      <c r="E108" s="56">
        <v>4869900</v>
      </c>
      <c r="F108" s="54">
        <v>0</v>
      </c>
      <c r="G108" s="58">
        <v>80500</v>
      </c>
      <c r="H108" s="96"/>
      <c r="I108" s="96"/>
      <c r="J108" s="96"/>
      <c r="K108" s="96"/>
      <c r="L108" s="96"/>
    </row>
    <row r="109" spans="1:12" ht="135">
      <c r="A109" s="52"/>
      <c r="B109" s="53" t="s">
        <v>1129</v>
      </c>
      <c r="C109" s="54">
        <v>905</v>
      </c>
      <c r="D109" s="55">
        <v>909</v>
      </c>
      <c r="E109" s="56">
        <v>4869901</v>
      </c>
      <c r="F109" s="54">
        <v>0</v>
      </c>
      <c r="G109" s="58">
        <v>80500</v>
      </c>
      <c r="H109" s="96"/>
      <c r="I109" s="96"/>
      <c r="J109" s="96"/>
      <c r="K109" s="96"/>
      <c r="L109" s="96"/>
    </row>
    <row r="110" spans="1:12" ht="30">
      <c r="A110" s="52"/>
      <c r="B110" s="53" t="s">
        <v>1034</v>
      </c>
      <c r="C110" s="54">
        <v>905</v>
      </c>
      <c r="D110" s="55">
        <v>909</v>
      </c>
      <c r="E110" s="56">
        <v>4869901</v>
      </c>
      <c r="F110" s="54">
        <v>1</v>
      </c>
      <c r="G110" s="58">
        <v>80500</v>
      </c>
      <c r="H110" s="96"/>
      <c r="I110" s="96"/>
      <c r="J110" s="96"/>
      <c r="K110" s="96"/>
      <c r="L110" s="96"/>
    </row>
    <row r="111" spans="1:12" ht="15">
      <c r="A111" s="52"/>
      <c r="B111" s="53" t="s">
        <v>1067</v>
      </c>
      <c r="C111" s="54">
        <v>905</v>
      </c>
      <c r="D111" s="55">
        <v>1002</v>
      </c>
      <c r="E111" s="56">
        <v>0</v>
      </c>
      <c r="F111" s="54">
        <v>0</v>
      </c>
      <c r="G111" s="58">
        <v>72410.01234999999</v>
      </c>
      <c r="H111" s="96"/>
      <c r="I111" s="96"/>
      <c r="J111" s="96"/>
      <c r="K111" s="96"/>
      <c r="L111" s="96"/>
    </row>
    <row r="112" spans="1:12" ht="30">
      <c r="A112" s="52"/>
      <c r="B112" s="53" t="s">
        <v>1068</v>
      </c>
      <c r="C112" s="54">
        <v>905</v>
      </c>
      <c r="D112" s="55">
        <v>1002</v>
      </c>
      <c r="E112" s="56">
        <v>5070000</v>
      </c>
      <c r="F112" s="54">
        <v>0</v>
      </c>
      <c r="G112" s="58">
        <v>72410.01234999999</v>
      </c>
      <c r="H112" s="96"/>
      <c r="I112" s="96"/>
      <c r="J112" s="96"/>
      <c r="K112" s="96"/>
      <c r="L112" s="96"/>
    </row>
    <row r="113" spans="1:12" ht="30">
      <c r="A113" s="52"/>
      <c r="B113" s="53" t="s">
        <v>1033</v>
      </c>
      <c r="C113" s="54">
        <v>905</v>
      </c>
      <c r="D113" s="55">
        <v>1002</v>
      </c>
      <c r="E113" s="56">
        <v>5079900</v>
      </c>
      <c r="F113" s="54">
        <v>0</v>
      </c>
      <c r="G113" s="58">
        <v>72410.01234999999</v>
      </c>
      <c r="H113" s="96"/>
      <c r="I113" s="96"/>
      <c r="J113" s="96"/>
      <c r="K113" s="96"/>
      <c r="L113" s="96"/>
    </row>
    <row r="114" spans="1:12" ht="60">
      <c r="A114" s="52"/>
      <c r="B114" s="53" t="s">
        <v>1069</v>
      </c>
      <c r="C114" s="54">
        <v>905</v>
      </c>
      <c r="D114" s="55">
        <v>1002</v>
      </c>
      <c r="E114" s="56">
        <v>5079902</v>
      </c>
      <c r="F114" s="54">
        <v>0</v>
      </c>
      <c r="G114" s="58">
        <v>65891</v>
      </c>
      <c r="H114" s="96"/>
      <c r="I114" s="96"/>
      <c r="J114" s="96"/>
      <c r="K114" s="96"/>
      <c r="L114" s="96"/>
    </row>
    <row r="115" spans="1:12" ht="30">
      <c r="A115" s="52"/>
      <c r="B115" s="53" t="s">
        <v>1034</v>
      </c>
      <c r="C115" s="54">
        <v>905</v>
      </c>
      <c r="D115" s="55">
        <v>1002</v>
      </c>
      <c r="E115" s="56">
        <v>5079902</v>
      </c>
      <c r="F115" s="54">
        <v>1</v>
      </c>
      <c r="G115" s="58">
        <v>65891</v>
      </c>
      <c r="H115" s="96"/>
      <c r="I115" s="96"/>
      <c r="J115" s="96"/>
      <c r="K115" s="96"/>
      <c r="L115" s="96"/>
    </row>
    <row r="116" spans="1:12" ht="120">
      <c r="A116" s="52"/>
      <c r="B116" s="53" t="s">
        <v>1130</v>
      </c>
      <c r="C116" s="54">
        <v>905</v>
      </c>
      <c r="D116" s="55">
        <v>1002</v>
      </c>
      <c r="E116" s="56">
        <v>5079903</v>
      </c>
      <c r="F116" s="54">
        <v>0</v>
      </c>
      <c r="G116" s="58">
        <v>1697.66235</v>
      </c>
      <c r="H116" s="96"/>
      <c r="I116" s="96"/>
      <c r="J116" s="96"/>
      <c r="K116" s="96"/>
      <c r="L116" s="96"/>
    </row>
    <row r="117" spans="1:12" ht="30">
      <c r="A117" s="52"/>
      <c r="B117" s="53" t="s">
        <v>1034</v>
      </c>
      <c r="C117" s="54">
        <v>905</v>
      </c>
      <c r="D117" s="55">
        <v>1002</v>
      </c>
      <c r="E117" s="56">
        <v>5079903</v>
      </c>
      <c r="F117" s="54">
        <v>1</v>
      </c>
      <c r="G117" s="58">
        <v>1697.66235</v>
      </c>
      <c r="H117" s="96"/>
      <c r="I117" s="96"/>
      <c r="J117" s="96"/>
      <c r="K117" s="96"/>
      <c r="L117" s="96"/>
    </row>
    <row r="118" spans="1:12" ht="90">
      <c r="A118" s="52"/>
      <c r="B118" s="53" t="s">
        <v>1070</v>
      </c>
      <c r="C118" s="54">
        <v>905</v>
      </c>
      <c r="D118" s="55">
        <v>1002</v>
      </c>
      <c r="E118" s="56">
        <v>5079904</v>
      </c>
      <c r="F118" s="54">
        <v>0</v>
      </c>
      <c r="G118" s="58">
        <v>4821.35</v>
      </c>
      <c r="H118" s="96"/>
      <c r="I118" s="96"/>
      <c r="J118" s="96"/>
      <c r="K118" s="96"/>
      <c r="L118" s="96"/>
    </row>
    <row r="119" spans="1:12" ht="30">
      <c r="A119" s="52"/>
      <c r="B119" s="53" t="s">
        <v>1034</v>
      </c>
      <c r="C119" s="54">
        <v>905</v>
      </c>
      <c r="D119" s="55">
        <v>1002</v>
      </c>
      <c r="E119" s="56">
        <v>5079904</v>
      </c>
      <c r="F119" s="54">
        <v>1</v>
      </c>
      <c r="G119" s="58">
        <v>4821.35</v>
      </c>
      <c r="H119" s="96"/>
      <c r="I119" s="96"/>
      <c r="J119" s="96"/>
      <c r="K119" s="96"/>
      <c r="L119" s="96"/>
    </row>
    <row r="120" spans="1:12" ht="15">
      <c r="A120" s="52"/>
      <c r="B120" s="53" t="s">
        <v>1071</v>
      </c>
      <c r="C120" s="54">
        <v>905</v>
      </c>
      <c r="D120" s="55">
        <v>1003</v>
      </c>
      <c r="E120" s="56">
        <v>0</v>
      </c>
      <c r="F120" s="54">
        <v>0</v>
      </c>
      <c r="G120" s="58">
        <v>795769.904</v>
      </c>
      <c r="H120" s="96"/>
      <c r="I120" s="96"/>
      <c r="J120" s="96"/>
      <c r="K120" s="96"/>
      <c r="L120" s="96"/>
    </row>
    <row r="121" spans="1:12" ht="15">
      <c r="A121" s="52"/>
      <c r="B121" s="53" t="s">
        <v>1072</v>
      </c>
      <c r="C121" s="54">
        <v>905</v>
      </c>
      <c r="D121" s="55">
        <v>1003</v>
      </c>
      <c r="E121" s="56">
        <v>5050000</v>
      </c>
      <c r="F121" s="54">
        <v>0</v>
      </c>
      <c r="G121" s="58">
        <v>795769.904</v>
      </c>
      <c r="H121" s="96"/>
      <c r="I121" s="96"/>
      <c r="J121" s="96"/>
      <c r="K121" s="96"/>
      <c r="L121" s="96"/>
    </row>
    <row r="122" spans="1:12" ht="32.25" customHeight="1">
      <c r="A122" s="52"/>
      <c r="B122" s="53" t="s">
        <v>1073</v>
      </c>
      <c r="C122" s="54">
        <v>905</v>
      </c>
      <c r="D122" s="55">
        <v>1003</v>
      </c>
      <c r="E122" s="56">
        <v>5054800</v>
      </c>
      <c r="F122" s="54">
        <v>0</v>
      </c>
      <c r="G122" s="58">
        <v>795769.904</v>
      </c>
      <c r="H122" s="96"/>
      <c r="I122" s="96"/>
      <c r="J122" s="96"/>
      <c r="K122" s="96"/>
      <c r="L122" s="96"/>
    </row>
    <row r="123" spans="1:12" ht="45">
      <c r="A123" s="52"/>
      <c r="B123" s="53" t="s">
        <v>1074</v>
      </c>
      <c r="C123" s="54">
        <v>905</v>
      </c>
      <c r="D123" s="55">
        <v>1003</v>
      </c>
      <c r="E123" s="56">
        <v>5054803</v>
      </c>
      <c r="F123" s="54">
        <v>0</v>
      </c>
      <c r="G123" s="58">
        <v>795769.904</v>
      </c>
      <c r="H123" s="96"/>
      <c r="I123" s="96"/>
      <c r="J123" s="96"/>
      <c r="K123" s="96"/>
      <c r="L123" s="96"/>
    </row>
    <row r="124" spans="1:12" ht="15">
      <c r="A124" s="52"/>
      <c r="B124" s="53" t="s">
        <v>1075</v>
      </c>
      <c r="C124" s="54">
        <v>905</v>
      </c>
      <c r="D124" s="55">
        <v>1003</v>
      </c>
      <c r="E124" s="56">
        <v>5054803</v>
      </c>
      <c r="F124" s="54">
        <v>5</v>
      </c>
      <c r="G124" s="58">
        <v>795769.904</v>
      </c>
      <c r="H124" s="96"/>
      <c r="I124" s="96"/>
      <c r="J124" s="96"/>
      <c r="K124" s="96"/>
      <c r="L124" s="96"/>
    </row>
    <row r="125" spans="1:12" ht="15">
      <c r="A125" s="52"/>
      <c r="B125" s="53" t="s">
        <v>1076</v>
      </c>
      <c r="C125" s="54">
        <v>905</v>
      </c>
      <c r="D125" s="55">
        <v>1004</v>
      </c>
      <c r="E125" s="56">
        <v>0</v>
      </c>
      <c r="F125" s="54">
        <v>0</v>
      </c>
      <c r="G125" s="58">
        <v>128826</v>
      </c>
      <c r="H125" s="96"/>
      <c r="I125" s="96"/>
      <c r="J125" s="96"/>
      <c r="K125" s="96"/>
      <c r="L125" s="96"/>
    </row>
    <row r="126" spans="1:12" ht="30">
      <c r="A126" s="52"/>
      <c r="B126" s="53" t="s">
        <v>1077</v>
      </c>
      <c r="C126" s="54">
        <v>905</v>
      </c>
      <c r="D126" s="55">
        <v>1004</v>
      </c>
      <c r="E126" s="56">
        <v>5140000</v>
      </c>
      <c r="F126" s="54">
        <v>0</v>
      </c>
      <c r="G126" s="58">
        <v>53391</v>
      </c>
      <c r="H126" s="96"/>
      <c r="I126" s="96"/>
      <c r="J126" s="96"/>
      <c r="K126" s="96"/>
      <c r="L126" s="96"/>
    </row>
    <row r="127" spans="1:12" ht="90">
      <c r="A127" s="52"/>
      <c r="B127" s="53" t="s">
        <v>1078</v>
      </c>
      <c r="C127" s="54">
        <v>905</v>
      </c>
      <c r="D127" s="55">
        <v>1004</v>
      </c>
      <c r="E127" s="56">
        <v>5142200</v>
      </c>
      <c r="F127" s="54">
        <v>0</v>
      </c>
      <c r="G127" s="58">
        <v>53391</v>
      </c>
      <c r="H127" s="96"/>
      <c r="I127" s="96"/>
      <c r="J127" s="96"/>
      <c r="K127" s="96"/>
      <c r="L127" s="96"/>
    </row>
    <row r="128" spans="1:12" ht="30">
      <c r="A128" s="52"/>
      <c r="B128" s="53" t="s">
        <v>1034</v>
      </c>
      <c r="C128" s="54">
        <v>905</v>
      </c>
      <c r="D128" s="55">
        <v>1004</v>
      </c>
      <c r="E128" s="56">
        <v>5142200</v>
      </c>
      <c r="F128" s="54">
        <v>1</v>
      </c>
      <c r="G128" s="58">
        <v>53391</v>
      </c>
      <c r="H128" s="96"/>
      <c r="I128" s="96"/>
      <c r="J128" s="96"/>
      <c r="K128" s="96"/>
      <c r="L128" s="96"/>
    </row>
    <row r="129" spans="1:12" ht="30">
      <c r="A129" s="52"/>
      <c r="B129" s="53" t="s">
        <v>1041</v>
      </c>
      <c r="C129" s="54">
        <v>905</v>
      </c>
      <c r="D129" s="55">
        <v>1004</v>
      </c>
      <c r="E129" s="56">
        <v>5200000</v>
      </c>
      <c r="F129" s="54">
        <v>0</v>
      </c>
      <c r="G129" s="58">
        <v>75435</v>
      </c>
      <c r="H129" s="96"/>
      <c r="I129" s="96"/>
      <c r="J129" s="96"/>
      <c r="K129" s="96"/>
      <c r="L129" s="96"/>
    </row>
    <row r="130" spans="1:12" ht="75">
      <c r="A130" s="52"/>
      <c r="B130" s="53" t="s">
        <v>447</v>
      </c>
      <c r="C130" s="54">
        <v>905</v>
      </c>
      <c r="D130" s="55">
        <v>1004</v>
      </c>
      <c r="E130" s="56">
        <v>5201000</v>
      </c>
      <c r="F130" s="54">
        <v>0</v>
      </c>
      <c r="G130" s="58">
        <v>26356</v>
      </c>
      <c r="H130" s="96"/>
      <c r="I130" s="96"/>
      <c r="J130" s="96"/>
      <c r="K130" s="96"/>
      <c r="L130" s="96"/>
    </row>
    <row r="131" spans="1:12" ht="60">
      <c r="A131" s="52"/>
      <c r="B131" s="53" t="s">
        <v>448</v>
      </c>
      <c r="C131" s="54">
        <v>905</v>
      </c>
      <c r="D131" s="55">
        <v>1004</v>
      </c>
      <c r="E131" s="56">
        <v>5201004</v>
      </c>
      <c r="F131" s="54">
        <v>0</v>
      </c>
      <c r="G131" s="58">
        <v>26356</v>
      </c>
      <c r="H131" s="96"/>
      <c r="I131" s="96"/>
      <c r="J131" s="96"/>
      <c r="K131" s="96"/>
      <c r="L131" s="96"/>
    </row>
    <row r="132" spans="1:12" ht="15">
      <c r="A132" s="52"/>
      <c r="B132" s="53" t="s">
        <v>1075</v>
      </c>
      <c r="C132" s="54">
        <v>905</v>
      </c>
      <c r="D132" s="55">
        <v>1004</v>
      </c>
      <c r="E132" s="56">
        <v>5201004</v>
      </c>
      <c r="F132" s="54">
        <v>5</v>
      </c>
      <c r="G132" s="58">
        <v>26356</v>
      </c>
      <c r="H132" s="96"/>
      <c r="I132" s="96"/>
      <c r="J132" s="96"/>
      <c r="K132" s="96"/>
      <c r="L132" s="96"/>
    </row>
    <row r="133" spans="1:12" ht="45">
      <c r="A133" s="52"/>
      <c r="B133" s="53" t="s">
        <v>450</v>
      </c>
      <c r="C133" s="54">
        <v>905</v>
      </c>
      <c r="D133" s="55">
        <v>1004</v>
      </c>
      <c r="E133" s="56">
        <v>5201300</v>
      </c>
      <c r="F133" s="54">
        <v>0</v>
      </c>
      <c r="G133" s="58">
        <v>49079</v>
      </c>
      <c r="H133" s="96"/>
      <c r="I133" s="96"/>
      <c r="J133" s="96"/>
      <c r="K133" s="96"/>
      <c r="L133" s="96"/>
    </row>
    <row r="134" spans="1:12" ht="30">
      <c r="A134" s="52"/>
      <c r="B134" s="53" t="s">
        <v>451</v>
      </c>
      <c r="C134" s="54">
        <v>905</v>
      </c>
      <c r="D134" s="55">
        <v>1004</v>
      </c>
      <c r="E134" s="56">
        <v>5201312</v>
      </c>
      <c r="F134" s="54">
        <v>0</v>
      </c>
      <c r="G134" s="58">
        <v>13146</v>
      </c>
      <c r="H134" s="96"/>
      <c r="I134" s="96"/>
      <c r="J134" s="96"/>
      <c r="K134" s="96"/>
      <c r="L134" s="96"/>
    </row>
    <row r="135" spans="1:12" ht="30">
      <c r="A135" s="52"/>
      <c r="B135" s="53" t="s">
        <v>972</v>
      </c>
      <c r="C135" s="54">
        <v>905</v>
      </c>
      <c r="D135" s="55">
        <v>1004</v>
      </c>
      <c r="E135" s="56">
        <v>5201312</v>
      </c>
      <c r="F135" s="54">
        <v>500</v>
      </c>
      <c r="G135" s="58">
        <v>13146</v>
      </c>
      <c r="H135" s="96"/>
      <c r="I135" s="96"/>
      <c r="J135" s="96"/>
      <c r="K135" s="96"/>
      <c r="L135" s="96"/>
    </row>
    <row r="136" spans="1:12" ht="45">
      <c r="A136" s="52"/>
      <c r="B136" s="53" t="s">
        <v>452</v>
      </c>
      <c r="C136" s="54">
        <v>905</v>
      </c>
      <c r="D136" s="55">
        <v>1004</v>
      </c>
      <c r="E136" s="56">
        <v>5201321</v>
      </c>
      <c r="F136" s="54">
        <v>0</v>
      </c>
      <c r="G136" s="58">
        <v>35933</v>
      </c>
      <c r="H136" s="96"/>
      <c r="I136" s="96"/>
      <c r="J136" s="96"/>
      <c r="K136" s="96"/>
      <c r="L136" s="96"/>
    </row>
    <row r="137" spans="1:12" ht="15">
      <c r="A137" s="52"/>
      <c r="B137" s="53" t="s">
        <v>1075</v>
      </c>
      <c r="C137" s="54">
        <v>905</v>
      </c>
      <c r="D137" s="55">
        <v>1004</v>
      </c>
      <c r="E137" s="56">
        <v>5201321</v>
      </c>
      <c r="F137" s="54">
        <v>5</v>
      </c>
      <c r="G137" s="58">
        <v>35933</v>
      </c>
      <c r="H137" s="96"/>
      <c r="I137" s="96"/>
      <c r="J137" s="96"/>
      <c r="K137" s="96"/>
      <c r="L137" s="96"/>
    </row>
    <row r="138" spans="1:12" ht="42.75">
      <c r="A138" s="59">
        <v>4</v>
      </c>
      <c r="B138" s="60" t="s">
        <v>453</v>
      </c>
      <c r="C138" s="61">
        <v>906</v>
      </c>
      <c r="D138" s="62">
        <v>0</v>
      </c>
      <c r="E138" s="63">
        <v>0</v>
      </c>
      <c r="F138" s="61">
        <v>0</v>
      </c>
      <c r="G138" s="65">
        <v>123352</v>
      </c>
      <c r="H138" s="96"/>
      <c r="I138" s="96"/>
      <c r="J138" s="96"/>
      <c r="K138" s="96"/>
      <c r="L138" s="96"/>
    </row>
    <row r="139" spans="1:12" ht="15">
      <c r="A139" s="52"/>
      <c r="B139" s="53" t="s">
        <v>454</v>
      </c>
      <c r="C139" s="54">
        <v>906</v>
      </c>
      <c r="D139" s="55">
        <v>501</v>
      </c>
      <c r="E139" s="56">
        <v>0</v>
      </c>
      <c r="F139" s="54">
        <v>0</v>
      </c>
      <c r="G139" s="58">
        <v>123352</v>
      </c>
      <c r="H139" s="96"/>
      <c r="I139" s="96"/>
      <c r="J139" s="96"/>
      <c r="K139" s="96"/>
      <c r="L139" s="96"/>
    </row>
    <row r="140" spans="1:12" ht="15">
      <c r="A140" s="52"/>
      <c r="B140" s="53" t="s">
        <v>455</v>
      </c>
      <c r="C140" s="54">
        <v>906</v>
      </c>
      <c r="D140" s="55">
        <v>501</v>
      </c>
      <c r="E140" s="56">
        <v>3500000</v>
      </c>
      <c r="F140" s="54">
        <v>0</v>
      </c>
      <c r="G140" s="58">
        <v>123352</v>
      </c>
      <c r="H140" s="96"/>
      <c r="I140" s="96"/>
      <c r="J140" s="96"/>
      <c r="K140" s="96"/>
      <c r="L140" s="96"/>
    </row>
    <row r="141" spans="1:12" ht="45">
      <c r="A141" s="52"/>
      <c r="B141" s="53" t="s">
        <v>456</v>
      </c>
      <c r="C141" s="54">
        <v>906</v>
      </c>
      <c r="D141" s="55">
        <v>501</v>
      </c>
      <c r="E141" s="56">
        <v>3500200</v>
      </c>
      <c r="F141" s="54">
        <v>0</v>
      </c>
      <c r="G141" s="58">
        <v>123352</v>
      </c>
      <c r="H141" s="96"/>
      <c r="I141" s="96"/>
      <c r="J141" s="96"/>
      <c r="K141" s="96"/>
      <c r="L141" s="96"/>
    </row>
    <row r="142" spans="1:12" ht="15">
      <c r="A142" s="52"/>
      <c r="B142" s="53" t="s">
        <v>457</v>
      </c>
      <c r="C142" s="54">
        <v>906</v>
      </c>
      <c r="D142" s="55">
        <v>501</v>
      </c>
      <c r="E142" s="56">
        <v>3500202</v>
      </c>
      <c r="F142" s="54">
        <v>0</v>
      </c>
      <c r="G142" s="58">
        <v>123352</v>
      </c>
      <c r="H142" s="96"/>
      <c r="I142" s="96"/>
      <c r="J142" s="96"/>
      <c r="K142" s="96"/>
      <c r="L142" s="96"/>
    </row>
    <row r="143" spans="1:12" ht="30">
      <c r="A143" s="52"/>
      <c r="B143" s="53" t="s">
        <v>972</v>
      </c>
      <c r="C143" s="54">
        <v>906</v>
      </c>
      <c r="D143" s="55">
        <v>501</v>
      </c>
      <c r="E143" s="56">
        <v>3500202</v>
      </c>
      <c r="F143" s="54">
        <v>500</v>
      </c>
      <c r="G143" s="58">
        <v>123352</v>
      </c>
      <c r="H143" s="96"/>
      <c r="I143" s="96"/>
      <c r="J143" s="96"/>
      <c r="K143" s="96"/>
      <c r="L143" s="96"/>
    </row>
    <row r="144" spans="1:12" ht="42.75">
      <c r="A144" s="59">
        <v>5</v>
      </c>
      <c r="B144" s="60" t="s">
        <v>458</v>
      </c>
      <c r="C144" s="61">
        <v>907</v>
      </c>
      <c r="D144" s="62">
        <v>0</v>
      </c>
      <c r="E144" s="63">
        <v>0</v>
      </c>
      <c r="F144" s="61">
        <v>0</v>
      </c>
      <c r="G144" s="65">
        <v>116474</v>
      </c>
      <c r="H144" s="96"/>
      <c r="I144" s="96"/>
      <c r="J144" s="96"/>
      <c r="K144" s="96"/>
      <c r="L144" s="96"/>
    </row>
    <row r="145" spans="1:12" ht="15">
      <c r="A145" s="52"/>
      <c r="B145" s="53" t="s">
        <v>1134</v>
      </c>
      <c r="C145" s="54">
        <v>907</v>
      </c>
      <c r="D145" s="55">
        <v>407</v>
      </c>
      <c r="E145" s="56">
        <v>0</v>
      </c>
      <c r="F145" s="54">
        <v>0</v>
      </c>
      <c r="G145" s="58">
        <v>116474</v>
      </c>
      <c r="H145" s="96"/>
      <c r="I145" s="96"/>
      <c r="J145" s="96"/>
      <c r="K145" s="96"/>
      <c r="L145" s="96"/>
    </row>
    <row r="146" spans="1:12" ht="105">
      <c r="A146" s="52"/>
      <c r="B146" s="53" t="s">
        <v>460</v>
      </c>
      <c r="C146" s="54">
        <v>907</v>
      </c>
      <c r="D146" s="55">
        <v>407</v>
      </c>
      <c r="E146" s="56">
        <v>5210000</v>
      </c>
      <c r="F146" s="54">
        <v>0</v>
      </c>
      <c r="G146" s="58">
        <v>116474</v>
      </c>
      <c r="H146" s="96"/>
      <c r="I146" s="96"/>
      <c r="J146" s="96"/>
      <c r="K146" s="96"/>
      <c r="L146" s="96"/>
    </row>
    <row r="147" spans="1:12" ht="105">
      <c r="A147" s="52"/>
      <c r="B147" s="53" t="s">
        <v>460</v>
      </c>
      <c r="C147" s="54">
        <v>907</v>
      </c>
      <c r="D147" s="55">
        <v>407</v>
      </c>
      <c r="E147" s="56">
        <v>5210200</v>
      </c>
      <c r="F147" s="54">
        <v>0</v>
      </c>
      <c r="G147" s="58">
        <v>116474</v>
      </c>
      <c r="H147" s="96"/>
      <c r="I147" s="96"/>
      <c r="J147" s="96"/>
      <c r="K147" s="96"/>
      <c r="L147" s="96"/>
    </row>
    <row r="148" spans="1:12" ht="105">
      <c r="A148" s="52"/>
      <c r="B148" s="53" t="s">
        <v>460</v>
      </c>
      <c r="C148" s="54">
        <v>907</v>
      </c>
      <c r="D148" s="55">
        <v>407</v>
      </c>
      <c r="E148" s="56">
        <v>5210215</v>
      </c>
      <c r="F148" s="54">
        <v>0</v>
      </c>
      <c r="G148" s="58">
        <v>116474</v>
      </c>
      <c r="H148" s="96"/>
      <c r="I148" s="96"/>
      <c r="J148" s="96"/>
      <c r="K148" s="96"/>
      <c r="L148" s="96"/>
    </row>
    <row r="149" spans="1:12" ht="15">
      <c r="A149" s="66"/>
      <c r="B149" s="67" t="s">
        <v>966</v>
      </c>
      <c r="C149" s="68">
        <v>907</v>
      </c>
      <c r="D149" s="69">
        <v>407</v>
      </c>
      <c r="E149" s="70">
        <v>5210215</v>
      </c>
      <c r="F149" s="68">
        <v>18</v>
      </c>
      <c r="G149" s="72">
        <v>116474</v>
      </c>
      <c r="H149" s="96"/>
      <c r="I149" s="96"/>
      <c r="J149" s="96"/>
      <c r="K149" s="96"/>
      <c r="L149" s="96"/>
    </row>
    <row r="150" spans="1:12" ht="15">
      <c r="A150" s="73"/>
      <c r="B150" s="73" t="s">
        <v>1117</v>
      </c>
      <c r="C150" s="74"/>
      <c r="D150" s="74"/>
      <c r="E150" s="75"/>
      <c r="F150" s="75"/>
      <c r="G150" s="76">
        <v>2678561.9</v>
      </c>
      <c r="H150" s="99"/>
      <c r="I150" s="100"/>
      <c r="J150" s="96"/>
      <c r="K150" s="96"/>
      <c r="L150" s="96"/>
    </row>
    <row r="151" spans="1:12" ht="12.75" customHeight="1">
      <c r="A151" s="37"/>
      <c r="B151" s="37"/>
      <c r="C151" s="37"/>
      <c r="D151" s="37"/>
      <c r="E151" s="37"/>
      <c r="F151" s="37"/>
      <c r="G151" s="35" t="s">
        <v>1118</v>
      </c>
      <c r="H151" s="37"/>
      <c r="I151" s="96"/>
      <c r="J151" s="96"/>
      <c r="K151" s="96"/>
      <c r="L151" s="96"/>
    </row>
    <row r="152" spans="1:12" ht="12.75" customHeight="1">
      <c r="A152" s="78"/>
      <c r="B152" s="78"/>
      <c r="C152" s="78"/>
      <c r="D152" s="78"/>
      <c r="E152" s="37"/>
      <c r="F152" s="37"/>
      <c r="G152" s="78"/>
      <c r="H152" s="78"/>
      <c r="I152" s="98"/>
      <c r="J152" s="96"/>
      <c r="K152" s="96"/>
      <c r="L152" s="96"/>
    </row>
    <row r="153" spans="1:12" ht="12.75" customHeight="1">
      <c r="A153" s="78"/>
      <c r="B153" s="78"/>
      <c r="C153" s="78"/>
      <c r="D153" s="78"/>
      <c r="E153" s="78"/>
      <c r="F153" s="78"/>
      <c r="G153" s="78"/>
      <c r="H153" s="78"/>
      <c r="I153" s="98"/>
      <c r="J153" s="96"/>
      <c r="K153" s="96"/>
      <c r="L153" s="96"/>
    </row>
    <row r="154" spans="1:12" ht="12.75" customHeight="1">
      <c r="A154" s="96"/>
      <c r="B154" s="96"/>
      <c r="C154" s="96"/>
      <c r="D154" s="96"/>
      <c r="E154" s="96"/>
      <c r="F154" s="96"/>
      <c r="G154" s="98"/>
      <c r="H154" s="98"/>
      <c r="I154" s="98"/>
      <c r="J154" s="96"/>
      <c r="K154" s="96"/>
      <c r="L154" s="96"/>
    </row>
    <row r="155" spans="1:12" ht="12.75" customHeight="1">
      <c r="A155" s="96"/>
      <c r="B155" s="96"/>
      <c r="C155" s="96"/>
      <c r="D155" s="96"/>
      <c r="E155" s="96"/>
      <c r="F155" s="96"/>
      <c r="G155" s="98"/>
      <c r="H155" s="98"/>
      <c r="I155" s="98"/>
      <c r="J155" s="96"/>
      <c r="K155" s="96"/>
      <c r="L155" s="96"/>
    </row>
    <row r="156" spans="1:12" ht="12.75" customHeight="1">
      <c r="A156" s="96"/>
      <c r="B156" s="96"/>
      <c r="C156" s="96"/>
      <c r="D156" s="96"/>
      <c r="E156" s="96"/>
      <c r="F156" s="96"/>
      <c r="G156" s="98"/>
      <c r="H156" s="98"/>
      <c r="I156" s="98"/>
      <c r="J156" s="96"/>
      <c r="K156" s="96"/>
      <c r="L156" s="96"/>
    </row>
    <row r="157" spans="1:12" ht="12.75" customHeight="1">
      <c r="A157" s="96"/>
      <c r="B157" s="96"/>
      <c r="C157" s="96"/>
      <c r="D157" s="96"/>
      <c r="E157" s="96"/>
      <c r="F157" s="96"/>
      <c r="G157" s="98"/>
      <c r="H157" s="98"/>
      <c r="I157" s="98"/>
      <c r="J157" s="96"/>
      <c r="K157" s="96"/>
      <c r="L157" s="96"/>
    </row>
  </sheetData>
  <sheetProtection/>
  <mergeCells count="5">
    <mergeCell ref="G21:G22"/>
    <mergeCell ref="B18:G18"/>
    <mergeCell ref="A21:A22"/>
    <mergeCell ref="B21:B22"/>
    <mergeCell ref="C21:F21"/>
  </mergeCells>
  <printOptions/>
  <pageMargins left="1.1811023622047245" right="0.3937007874015748" top="0.3937007874015748" bottom="0.3937007874015748" header="0.2755905511811024" footer="0.2362204724409449"/>
  <pageSetup fitToHeight="0" fitToWidth="1" horizontalDpi="600" verticalDpi="600" orientation="portrait" scale="78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J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4.28125" style="414" customWidth="1"/>
    <col min="2" max="2" width="24.57421875" style="414" customWidth="1"/>
    <col min="3" max="16384" width="9.140625" style="414" customWidth="1"/>
  </cols>
  <sheetData>
    <row r="2" ht="15">
      <c r="B2" s="79" t="s">
        <v>843</v>
      </c>
    </row>
    <row r="3" ht="15">
      <c r="B3" s="79" t="s">
        <v>949</v>
      </c>
    </row>
    <row r="4" ht="15">
      <c r="B4" s="79" t="s">
        <v>950</v>
      </c>
    </row>
    <row r="5" ht="15">
      <c r="B5" s="79" t="s">
        <v>951</v>
      </c>
    </row>
    <row r="6" ht="15">
      <c r="B6" s="79" t="s">
        <v>950</v>
      </c>
    </row>
    <row r="7" ht="15">
      <c r="B7" s="368" t="s">
        <v>952</v>
      </c>
    </row>
    <row r="8" ht="15">
      <c r="B8" s="79" t="s">
        <v>953</v>
      </c>
    </row>
    <row r="9" ht="15">
      <c r="B9" s="79" t="s">
        <v>954</v>
      </c>
    </row>
    <row r="10" ht="15">
      <c r="B10" s="79" t="s">
        <v>1225</v>
      </c>
    </row>
    <row r="11" ht="15">
      <c r="B11" s="79"/>
    </row>
    <row r="12" ht="15">
      <c r="B12" s="79" t="s">
        <v>844</v>
      </c>
    </row>
    <row r="13" ht="15">
      <c r="B13" s="79" t="s">
        <v>955</v>
      </c>
    </row>
    <row r="14" ht="15.75" customHeight="1">
      <c r="B14" s="79" t="s">
        <v>950</v>
      </c>
    </row>
    <row r="15" ht="15">
      <c r="B15" s="368" t="s">
        <v>952</v>
      </c>
    </row>
    <row r="16" ht="15">
      <c r="B16" s="79" t="s">
        <v>953</v>
      </c>
    </row>
    <row r="17" ht="15">
      <c r="B17" s="79" t="s">
        <v>954</v>
      </c>
    </row>
    <row r="18" ht="15">
      <c r="B18" s="79"/>
    </row>
    <row r="20" spans="1:10" s="415" customFormat="1" ht="36.75" customHeight="1">
      <c r="A20" s="778" t="s">
        <v>845</v>
      </c>
      <c r="B20" s="778"/>
      <c r="G20" s="779"/>
      <c r="H20" s="779"/>
      <c r="I20" s="779"/>
      <c r="J20" s="779"/>
    </row>
    <row r="21" s="415" customFormat="1" ht="26.25" customHeight="1">
      <c r="B21" s="416" t="s">
        <v>961</v>
      </c>
    </row>
    <row r="22" spans="1:2" ht="30">
      <c r="A22" s="649" t="s">
        <v>935</v>
      </c>
      <c r="B22" s="650" t="s">
        <v>937</v>
      </c>
    </row>
    <row r="23" spans="1:2" ht="15">
      <c r="A23" s="649">
        <v>1</v>
      </c>
      <c r="B23" s="650">
        <v>2</v>
      </c>
    </row>
    <row r="24" spans="1:2" s="415" customFormat="1" ht="29.25" customHeight="1">
      <c r="A24" s="564" t="s">
        <v>1027</v>
      </c>
      <c r="B24" s="565">
        <v>386600</v>
      </c>
    </row>
    <row r="25" spans="1:3" s="415" customFormat="1" ht="33.75" customHeight="1">
      <c r="A25" s="428" t="s">
        <v>846</v>
      </c>
      <c r="B25" s="430">
        <v>386600</v>
      </c>
      <c r="C25" s="418"/>
    </row>
    <row r="26" spans="1:2" s="415" customFormat="1" ht="15">
      <c r="A26" s="419" t="s">
        <v>847</v>
      </c>
      <c r="B26" s="420">
        <v>1886600</v>
      </c>
    </row>
    <row r="27" spans="1:2" s="415" customFormat="1" ht="15">
      <c r="A27" s="421" t="s">
        <v>848</v>
      </c>
      <c r="B27" s="422">
        <v>1500000</v>
      </c>
    </row>
  </sheetData>
  <sheetProtection/>
  <mergeCells count="2">
    <mergeCell ref="A20:B20"/>
    <mergeCell ref="G20:J20"/>
  </mergeCells>
  <printOptions/>
  <pageMargins left="1.1811023622047245" right="0.3937007874015748" top="0.2755905511811024" bottom="0.44" header="0.3149606299212598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C4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9.140625" style="108" customWidth="1"/>
    <col min="2" max="2" width="32.7109375" style="177" customWidth="1"/>
    <col min="3" max="3" width="75.140625" style="177" customWidth="1"/>
    <col min="4" max="16384" width="9.140625" style="177" customWidth="1"/>
  </cols>
  <sheetData>
    <row r="2" ht="15">
      <c r="C2" s="79" t="s">
        <v>700</v>
      </c>
    </row>
    <row r="3" ht="15">
      <c r="C3" s="79" t="s">
        <v>949</v>
      </c>
    </row>
    <row r="4" ht="15">
      <c r="C4" s="79" t="s">
        <v>950</v>
      </c>
    </row>
    <row r="5" ht="15">
      <c r="C5" s="79" t="s">
        <v>951</v>
      </c>
    </row>
    <row r="6" ht="15">
      <c r="C6" s="79" t="s">
        <v>950</v>
      </c>
    </row>
    <row r="7" ht="15">
      <c r="C7" s="79" t="s">
        <v>952</v>
      </c>
    </row>
    <row r="8" ht="15">
      <c r="C8" s="79" t="s">
        <v>953</v>
      </c>
    </row>
    <row r="9" ht="15">
      <c r="C9" s="79" t="s">
        <v>954</v>
      </c>
    </row>
    <row r="10" ht="15">
      <c r="C10" s="79" t="s">
        <v>1225</v>
      </c>
    </row>
    <row r="11" ht="15">
      <c r="C11" s="79"/>
    </row>
    <row r="12" ht="15">
      <c r="C12" s="79" t="s">
        <v>701</v>
      </c>
    </row>
    <row r="13" ht="15">
      <c r="C13" s="79" t="s">
        <v>955</v>
      </c>
    </row>
    <row r="14" ht="15">
      <c r="C14" s="79" t="s">
        <v>950</v>
      </c>
    </row>
    <row r="15" ht="15">
      <c r="C15" s="79" t="s">
        <v>952</v>
      </c>
    </row>
    <row r="16" ht="15">
      <c r="C16" s="79" t="s">
        <v>953</v>
      </c>
    </row>
    <row r="17" ht="15">
      <c r="C17" s="79" t="s">
        <v>954</v>
      </c>
    </row>
    <row r="19" spans="1:3" ht="36" customHeight="1">
      <c r="A19" s="682" t="s">
        <v>702</v>
      </c>
      <c r="B19" s="683"/>
      <c r="C19" s="683"/>
    </row>
    <row r="20" ht="15.75" customHeight="1">
      <c r="A20" s="240"/>
    </row>
    <row r="21" spans="1:3" s="241" customFormat="1" ht="12.75">
      <c r="A21" s="684" t="s">
        <v>703</v>
      </c>
      <c r="B21" s="686" t="s">
        <v>704</v>
      </c>
      <c r="C21" s="688" t="s">
        <v>705</v>
      </c>
    </row>
    <row r="22" spans="1:3" s="241" customFormat="1" ht="13.5" customHeight="1">
      <c r="A22" s="685"/>
      <c r="B22" s="687"/>
      <c r="C22" s="689"/>
    </row>
    <row r="23" spans="1:3" s="245" customFormat="1" ht="12">
      <c r="A23" s="242">
        <v>1</v>
      </c>
      <c r="B23" s="243">
        <v>2</v>
      </c>
      <c r="C23" s="244">
        <v>3</v>
      </c>
    </row>
    <row r="24" spans="1:3" ht="36.75" customHeight="1">
      <c r="A24" s="246">
        <v>900</v>
      </c>
      <c r="B24" s="680" t="s">
        <v>706</v>
      </c>
      <c r="C24" s="681"/>
    </row>
    <row r="25" spans="1:3" ht="15.75">
      <c r="A25" s="247">
        <v>900</v>
      </c>
      <c r="B25" s="248" t="s">
        <v>707</v>
      </c>
      <c r="C25" s="249" t="s">
        <v>708</v>
      </c>
    </row>
    <row r="26" spans="1:3" ht="31.5">
      <c r="A26" s="247">
        <v>900</v>
      </c>
      <c r="B26" s="248" t="s">
        <v>709</v>
      </c>
      <c r="C26" s="250" t="s">
        <v>710</v>
      </c>
    </row>
    <row r="27" spans="1:3" ht="31.5">
      <c r="A27" s="247">
        <v>900</v>
      </c>
      <c r="B27" s="251" t="s">
        <v>711</v>
      </c>
      <c r="C27" s="252" t="s">
        <v>710</v>
      </c>
    </row>
    <row r="28" spans="1:3" ht="31.5">
      <c r="A28" s="247">
        <v>900</v>
      </c>
      <c r="B28" s="251" t="s">
        <v>712</v>
      </c>
      <c r="C28" s="252" t="s">
        <v>713</v>
      </c>
    </row>
    <row r="29" spans="1:3" ht="31.5">
      <c r="A29" s="247">
        <v>900</v>
      </c>
      <c r="B29" s="251" t="s">
        <v>714</v>
      </c>
      <c r="C29" s="252" t="s">
        <v>713</v>
      </c>
    </row>
    <row r="30" spans="1:3" s="256" customFormat="1" ht="15.75">
      <c r="A30" s="253">
        <v>900</v>
      </c>
      <c r="B30" s="254" t="s">
        <v>715</v>
      </c>
      <c r="C30" s="255" t="s">
        <v>716</v>
      </c>
    </row>
    <row r="31" spans="1:3" ht="15.75">
      <c r="A31" s="247">
        <v>900</v>
      </c>
      <c r="B31" s="251" t="s">
        <v>717</v>
      </c>
      <c r="C31" s="252" t="s">
        <v>718</v>
      </c>
    </row>
    <row r="32" spans="1:3" ht="15.75">
      <c r="A32" s="247">
        <v>900</v>
      </c>
      <c r="B32" s="251" t="s">
        <v>719</v>
      </c>
      <c r="C32" s="252" t="s">
        <v>720</v>
      </c>
    </row>
    <row r="33" spans="1:3" ht="15.75">
      <c r="A33" s="247">
        <v>900</v>
      </c>
      <c r="B33" s="251" t="s">
        <v>721</v>
      </c>
      <c r="C33" s="252" t="s">
        <v>722</v>
      </c>
    </row>
    <row r="34" spans="1:3" ht="15.75">
      <c r="A34" s="247">
        <v>900</v>
      </c>
      <c r="B34" s="251" t="s">
        <v>723</v>
      </c>
      <c r="C34" s="252" t="s">
        <v>724</v>
      </c>
    </row>
    <row r="35" spans="1:3" ht="15.75">
      <c r="A35" s="247">
        <v>900</v>
      </c>
      <c r="B35" s="251" t="s">
        <v>725</v>
      </c>
      <c r="C35" s="252" t="s">
        <v>726</v>
      </c>
    </row>
    <row r="36" spans="1:3" ht="15.75">
      <c r="A36" s="247">
        <v>900</v>
      </c>
      <c r="B36" s="251" t="s">
        <v>727</v>
      </c>
      <c r="C36" s="252" t="s">
        <v>728</v>
      </c>
    </row>
    <row r="37" spans="1:3" s="256" customFormat="1" ht="31.5">
      <c r="A37" s="253">
        <v>900</v>
      </c>
      <c r="B37" s="257" t="s">
        <v>729</v>
      </c>
      <c r="C37" s="258" t="s">
        <v>730</v>
      </c>
    </row>
    <row r="38" spans="1:3" ht="78.75">
      <c r="A38" s="247">
        <v>900</v>
      </c>
      <c r="B38" s="259" t="s">
        <v>731</v>
      </c>
      <c r="C38" s="260" t="s">
        <v>739</v>
      </c>
    </row>
    <row r="39" spans="1:3" ht="73.5" customHeight="1">
      <c r="A39" s="247">
        <v>900</v>
      </c>
      <c r="B39" s="259" t="s">
        <v>732</v>
      </c>
      <c r="C39" s="260" t="s">
        <v>740</v>
      </c>
    </row>
    <row r="40" spans="1:3" s="256" customFormat="1" ht="31.5">
      <c r="A40" s="253">
        <v>900</v>
      </c>
      <c r="B40" s="257" t="s">
        <v>733</v>
      </c>
      <c r="C40" s="258" t="s">
        <v>734</v>
      </c>
    </row>
    <row r="41" spans="1:3" ht="31.5">
      <c r="A41" s="247">
        <v>900</v>
      </c>
      <c r="B41" s="261" t="s">
        <v>735</v>
      </c>
      <c r="C41" s="262" t="s">
        <v>736</v>
      </c>
    </row>
    <row r="42" spans="1:3" ht="31.5">
      <c r="A42" s="263">
        <v>900</v>
      </c>
      <c r="B42" s="264" t="s">
        <v>737</v>
      </c>
      <c r="C42" s="265" t="s">
        <v>738</v>
      </c>
    </row>
    <row r="43" ht="15.75">
      <c r="A43" s="266"/>
    </row>
    <row r="44" ht="15.75">
      <c r="A44" s="266"/>
    </row>
  </sheetData>
  <sheetProtection/>
  <mergeCells count="5">
    <mergeCell ref="B24:C24"/>
    <mergeCell ref="A19:C19"/>
    <mergeCell ref="A21:A22"/>
    <mergeCell ref="B21:B22"/>
    <mergeCell ref="C21:C22"/>
  </mergeCells>
  <printOptions/>
  <pageMargins left="0.5511811023622047" right="0.1968503937007874" top="0.4330708661417323" bottom="0.2755905511811024" header="0.31496062992125984" footer="0.15748031496062992"/>
  <pageSetup fitToHeight="1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3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9.00390625" style="414" customWidth="1"/>
    <col min="2" max="2" width="17.8515625" style="414" customWidth="1"/>
    <col min="3" max="3" width="20.28125" style="414" customWidth="1"/>
    <col min="4" max="16384" width="9.140625" style="414" customWidth="1"/>
  </cols>
  <sheetData>
    <row r="2" ht="15">
      <c r="C2" s="79" t="s">
        <v>849</v>
      </c>
    </row>
    <row r="3" ht="15">
      <c r="C3" s="79" t="s">
        <v>949</v>
      </c>
    </row>
    <row r="4" ht="15">
      <c r="C4" s="79" t="s">
        <v>950</v>
      </c>
    </row>
    <row r="5" ht="15">
      <c r="C5" s="79" t="s">
        <v>951</v>
      </c>
    </row>
    <row r="6" ht="15">
      <c r="C6" s="79" t="s">
        <v>950</v>
      </c>
    </row>
    <row r="7" ht="15">
      <c r="C7" s="368" t="s">
        <v>952</v>
      </c>
    </row>
    <row r="8" ht="15">
      <c r="C8" s="79" t="s">
        <v>953</v>
      </c>
    </row>
    <row r="9" ht="15">
      <c r="C9" s="79" t="s">
        <v>954</v>
      </c>
    </row>
    <row r="10" spans="2:3" ht="15">
      <c r="B10" s="414" t="s">
        <v>1224</v>
      </c>
      <c r="C10" s="79"/>
    </row>
    <row r="11" ht="15">
      <c r="C11" s="79"/>
    </row>
    <row r="12" ht="15">
      <c r="C12" s="79" t="s">
        <v>850</v>
      </c>
    </row>
    <row r="13" ht="15">
      <c r="C13" s="79" t="s">
        <v>955</v>
      </c>
    </row>
    <row r="14" ht="15">
      <c r="C14" s="79" t="s">
        <v>950</v>
      </c>
    </row>
    <row r="15" ht="15">
      <c r="C15" s="368" t="s">
        <v>952</v>
      </c>
    </row>
    <row r="16" ht="15">
      <c r="C16" s="79" t="s">
        <v>953</v>
      </c>
    </row>
    <row r="17" ht="15">
      <c r="C17" s="79" t="s">
        <v>954</v>
      </c>
    </row>
    <row r="19" spans="1:10" s="415" customFormat="1" ht="50.25" customHeight="1">
      <c r="A19" s="780" t="s">
        <v>851</v>
      </c>
      <c r="B19" s="780"/>
      <c r="C19" s="780"/>
      <c r="G19" s="779"/>
      <c r="H19" s="779"/>
      <c r="I19" s="779"/>
      <c r="J19" s="779"/>
    </row>
    <row r="20" spans="2:3" s="415" customFormat="1" ht="18.75" customHeight="1">
      <c r="B20" s="783" t="s">
        <v>961</v>
      </c>
      <c r="C20" s="783"/>
    </row>
    <row r="21" spans="1:3" s="415" customFormat="1" ht="18" customHeight="1">
      <c r="A21" s="782" t="s">
        <v>935</v>
      </c>
      <c r="B21" s="781" t="s">
        <v>835</v>
      </c>
      <c r="C21" s="781"/>
    </row>
    <row r="22" spans="1:3" ht="14.25" customHeight="1">
      <c r="A22" s="782"/>
      <c r="B22" s="626" t="s">
        <v>836</v>
      </c>
      <c r="C22" s="397" t="s">
        <v>837</v>
      </c>
    </row>
    <row r="23" spans="1:3" s="423" customFormat="1" ht="15">
      <c r="A23" s="651">
        <v>1</v>
      </c>
      <c r="B23" s="652">
        <v>2</v>
      </c>
      <c r="C23" s="652">
        <v>3</v>
      </c>
    </row>
    <row r="24" spans="1:3" s="415" customFormat="1" ht="28.5" customHeight="1">
      <c r="A24" s="417" t="s">
        <v>1027</v>
      </c>
      <c r="B24" s="424">
        <v>0</v>
      </c>
      <c r="C24" s="425">
        <v>0</v>
      </c>
    </row>
    <row r="25" spans="1:3" s="415" customFormat="1" ht="36" customHeight="1">
      <c r="A25" s="428" t="s">
        <v>846</v>
      </c>
      <c r="B25" s="429">
        <v>0</v>
      </c>
      <c r="C25" s="430">
        <v>0</v>
      </c>
    </row>
    <row r="26" spans="1:3" s="415" customFormat="1" ht="15">
      <c r="A26" s="419" t="s">
        <v>847</v>
      </c>
      <c r="B26" s="426">
        <v>1786600</v>
      </c>
      <c r="C26" s="427">
        <v>1686600</v>
      </c>
    </row>
    <row r="27" spans="1:3" s="415" customFormat="1" ht="15">
      <c r="A27" s="421" t="s">
        <v>848</v>
      </c>
      <c r="B27" s="431">
        <v>1786600</v>
      </c>
      <c r="C27" s="432">
        <v>1686600</v>
      </c>
    </row>
    <row r="30" ht="15">
      <c r="A30" s="414" t="s">
        <v>1223</v>
      </c>
    </row>
  </sheetData>
  <sheetProtection/>
  <mergeCells count="5">
    <mergeCell ref="A19:C19"/>
    <mergeCell ref="G19:J19"/>
    <mergeCell ref="B21:C21"/>
    <mergeCell ref="A21:A22"/>
    <mergeCell ref="B20:C20"/>
  </mergeCells>
  <printOptions/>
  <pageMargins left="1.1811023622047245" right="0.3937007874015748" top="0.32" bottom="0.4" header="0.2362204724409449" footer="0.2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34"/>
  <sheetViews>
    <sheetView zoomScale="84" zoomScaleNormal="84" zoomScalePageLayoutView="0" workbookViewId="0" topLeftCell="A1">
      <selection activeCell="F17" sqref="F17"/>
    </sheetView>
  </sheetViews>
  <sheetFormatPr defaultColWidth="9.140625" defaultRowHeight="15"/>
  <cols>
    <col min="1" max="1" width="30.140625" style="542" customWidth="1"/>
    <col min="2" max="2" width="108.57421875" style="520" customWidth="1"/>
    <col min="3" max="3" width="15.28125" style="526" customWidth="1"/>
    <col min="4" max="4" width="11.7109375" style="520" customWidth="1"/>
    <col min="5" max="16384" width="9.140625" style="520" customWidth="1"/>
  </cols>
  <sheetData>
    <row r="1" spans="2:3" ht="15.75">
      <c r="B1" s="12"/>
      <c r="C1" s="12" t="s">
        <v>234</v>
      </c>
    </row>
    <row r="2" spans="2:3" ht="15.75">
      <c r="B2" s="12"/>
      <c r="C2" s="12" t="s">
        <v>949</v>
      </c>
    </row>
    <row r="3" spans="2:3" ht="15.75">
      <c r="B3" s="12"/>
      <c r="C3" s="12" t="s">
        <v>950</v>
      </c>
    </row>
    <row r="4" spans="2:3" ht="15.75">
      <c r="B4" s="12"/>
      <c r="C4" s="12" t="s">
        <v>951</v>
      </c>
    </row>
    <row r="5" spans="2:3" ht="15.75">
      <c r="B5" s="12"/>
      <c r="C5" s="12" t="s">
        <v>950</v>
      </c>
    </row>
    <row r="6" spans="2:3" ht="15.75">
      <c r="B6" s="12"/>
      <c r="C6" s="12" t="s">
        <v>952</v>
      </c>
    </row>
    <row r="7" spans="2:3" ht="15.75">
      <c r="B7" s="12"/>
      <c r="C7" s="12" t="s">
        <v>953</v>
      </c>
    </row>
    <row r="8" spans="2:3" ht="15.75">
      <c r="B8" s="12"/>
      <c r="C8" s="12" t="s">
        <v>954</v>
      </c>
    </row>
    <row r="9" spans="2:3" ht="15.75">
      <c r="B9" s="12"/>
      <c r="C9" s="12" t="s">
        <v>1225</v>
      </c>
    </row>
    <row r="10" spans="2:3" ht="15.75">
      <c r="B10" s="12"/>
      <c r="C10" s="12"/>
    </row>
    <row r="11" spans="2:4" ht="15.75">
      <c r="B11" s="12"/>
      <c r="C11" s="12" t="s">
        <v>235</v>
      </c>
      <c r="D11" s="521"/>
    </row>
    <row r="12" spans="2:4" ht="15.75">
      <c r="B12" s="12"/>
      <c r="C12" s="12" t="s">
        <v>955</v>
      </c>
      <c r="D12" s="521"/>
    </row>
    <row r="13" spans="2:4" ht="15.75">
      <c r="B13" s="12"/>
      <c r="C13" s="12" t="s">
        <v>950</v>
      </c>
      <c r="D13" s="521"/>
    </row>
    <row r="14" spans="2:4" ht="15.75">
      <c r="B14" s="12"/>
      <c r="C14" s="12" t="s">
        <v>952</v>
      </c>
      <c r="D14" s="521"/>
    </row>
    <row r="15" spans="2:4" ht="19.5" customHeight="1">
      <c r="B15" s="12"/>
      <c r="C15" s="12" t="s">
        <v>953</v>
      </c>
      <c r="D15" s="522"/>
    </row>
    <row r="16" spans="2:4" ht="19.5" customHeight="1">
      <c r="B16" s="12"/>
      <c r="C16" s="12" t="s">
        <v>954</v>
      </c>
      <c r="D16" s="522"/>
    </row>
    <row r="18" spans="1:3" s="523" customFormat="1" ht="42.75" customHeight="1">
      <c r="A18" s="691" t="s">
        <v>236</v>
      </c>
      <c r="B18" s="691"/>
      <c r="C18" s="691"/>
    </row>
    <row r="19" spans="1:3" ht="32.25" customHeight="1">
      <c r="A19" s="524"/>
      <c r="B19" s="525"/>
      <c r="C19" s="526" t="s">
        <v>237</v>
      </c>
    </row>
    <row r="20" spans="1:3" s="523" customFormat="1" ht="51.75" customHeight="1">
      <c r="A20" s="617" t="s">
        <v>238</v>
      </c>
      <c r="B20" s="618" t="s">
        <v>239</v>
      </c>
      <c r="C20" s="619" t="s">
        <v>240</v>
      </c>
    </row>
    <row r="21" spans="1:3" s="530" customFormat="1" ht="17.25" customHeight="1">
      <c r="A21" s="527">
        <v>1</v>
      </c>
      <c r="B21" s="528">
        <v>2</v>
      </c>
      <c r="C21" s="529">
        <v>3</v>
      </c>
    </row>
    <row r="22" spans="1:3" s="523" customFormat="1" ht="18.75" customHeight="1">
      <c r="A22" s="531" t="s">
        <v>241</v>
      </c>
      <c r="B22" s="532" t="s">
        <v>242</v>
      </c>
      <c r="C22" s="533"/>
    </row>
    <row r="23" spans="1:3" s="523" customFormat="1" ht="18.75" customHeight="1">
      <c r="A23" s="534" t="s">
        <v>243</v>
      </c>
      <c r="B23" s="535" t="s">
        <v>761</v>
      </c>
      <c r="C23" s="536"/>
    </row>
    <row r="24" spans="1:3" s="523" customFormat="1" ht="20.25" customHeight="1">
      <c r="A24" s="534" t="s">
        <v>244</v>
      </c>
      <c r="B24" s="535" t="s">
        <v>763</v>
      </c>
      <c r="C24" s="536"/>
    </row>
    <row r="25" spans="1:3" ht="32.25" customHeight="1">
      <c r="A25" s="537" t="s">
        <v>245</v>
      </c>
      <c r="B25" s="538" t="s">
        <v>246</v>
      </c>
      <c r="C25" s="539"/>
    </row>
    <row r="26" spans="1:3" ht="20.25" customHeight="1">
      <c r="A26" s="537" t="s">
        <v>247</v>
      </c>
      <c r="B26" s="538" t="s">
        <v>589</v>
      </c>
      <c r="C26" s="539">
        <v>18</v>
      </c>
    </row>
    <row r="27" spans="1:3" ht="47.25" customHeight="1">
      <c r="A27" s="537" t="s">
        <v>248</v>
      </c>
      <c r="B27" s="538" t="s">
        <v>249</v>
      </c>
      <c r="C27" s="539">
        <v>18</v>
      </c>
    </row>
    <row r="28" spans="1:3" ht="0.75" customHeight="1" hidden="1">
      <c r="A28" s="537" t="s">
        <v>250</v>
      </c>
      <c r="B28" s="538" t="s">
        <v>251</v>
      </c>
      <c r="C28" s="539"/>
    </row>
    <row r="29" spans="1:3" s="523" customFormat="1" ht="22.5" customHeight="1">
      <c r="A29" s="534" t="s">
        <v>252</v>
      </c>
      <c r="B29" s="540" t="s">
        <v>591</v>
      </c>
      <c r="C29" s="536"/>
    </row>
    <row r="30" spans="1:3" ht="34.5" customHeight="1">
      <c r="A30" s="537" t="s">
        <v>103</v>
      </c>
      <c r="B30" s="538" t="s">
        <v>253</v>
      </c>
      <c r="C30" s="539">
        <f aca="true" t="shared" si="0" ref="C30:C35">30+10</f>
        <v>40</v>
      </c>
    </row>
    <row r="31" spans="1:3" ht="63.75" customHeight="1">
      <c r="A31" s="537" t="s">
        <v>105</v>
      </c>
      <c r="B31" s="538" t="s">
        <v>976</v>
      </c>
      <c r="C31" s="539">
        <f t="shared" si="0"/>
        <v>40</v>
      </c>
    </row>
    <row r="32" spans="1:3" s="542" customFormat="1" ht="47.25" customHeight="1">
      <c r="A32" s="537" t="s">
        <v>106</v>
      </c>
      <c r="B32" s="541" t="s">
        <v>977</v>
      </c>
      <c r="C32" s="539">
        <f t="shared" si="0"/>
        <v>40</v>
      </c>
    </row>
    <row r="33" spans="1:3" ht="31.5">
      <c r="A33" s="537" t="s">
        <v>107</v>
      </c>
      <c r="B33" s="538" t="s">
        <v>108</v>
      </c>
      <c r="C33" s="539">
        <f t="shared" si="0"/>
        <v>40</v>
      </c>
    </row>
    <row r="34" spans="1:3" ht="49.5" customHeight="1">
      <c r="A34" s="537" t="s">
        <v>254</v>
      </c>
      <c r="B34" s="538" t="s">
        <v>495</v>
      </c>
      <c r="C34" s="539">
        <f t="shared" si="0"/>
        <v>40</v>
      </c>
    </row>
    <row r="35" spans="1:3" ht="62.25" customHeight="1">
      <c r="A35" s="537" t="s">
        <v>255</v>
      </c>
      <c r="B35" s="538" t="s">
        <v>496</v>
      </c>
      <c r="C35" s="539">
        <f t="shared" si="0"/>
        <v>40</v>
      </c>
    </row>
    <row r="36" spans="1:3" s="523" customFormat="1" ht="15.75">
      <c r="A36" s="534" t="s">
        <v>256</v>
      </c>
      <c r="B36" s="535" t="s">
        <v>769</v>
      </c>
      <c r="C36" s="536"/>
    </row>
    <row r="37" spans="1:3" s="523" customFormat="1" ht="15.75">
      <c r="A37" s="534" t="s">
        <v>257</v>
      </c>
      <c r="B37" s="535" t="s">
        <v>258</v>
      </c>
      <c r="C37" s="536"/>
    </row>
    <row r="38" spans="1:3" ht="15.75">
      <c r="A38" s="537" t="s">
        <v>259</v>
      </c>
      <c r="B38" s="538" t="s">
        <v>112</v>
      </c>
      <c r="C38" s="539">
        <v>20</v>
      </c>
    </row>
    <row r="39" spans="1:3" ht="31.5">
      <c r="A39" s="537" t="s">
        <v>113</v>
      </c>
      <c r="B39" s="538" t="s">
        <v>114</v>
      </c>
      <c r="C39" s="539">
        <v>20</v>
      </c>
    </row>
    <row r="40" spans="1:3" s="523" customFormat="1" ht="15.75">
      <c r="A40" s="534" t="s">
        <v>260</v>
      </c>
      <c r="B40" s="535" t="s">
        <v>118</v>
      </c>
      <c r="C40" s="536">
        <v>100</v>
      </c>
    </row>
    <row r="41" spans="1:3" s="523" customFormat="1" ht="21.75" customHeight="1">
      <c r="A41" s="534" t="s">
        <v>261</v>
      </c>
      <c r="B41" s="535" t="s">
        <v>774</v>
      </c>
      <c r="C41" s="536">
        <v>70</v>
      </c>
    </row>
    <row r="42" spans="1:3" s="523" customFormat="1" ht="18.75" customHeight="1">
      <c r="A42" s="534" t="s">
        <v>262</v>
      </c>
      <c r="B42" s="535" t="s">
        <v>776</v>
      </c>
      <c r="C42" s="536"/>
    </row>
    <row r="43" spans="1:3" s="523" customFormat="1" ht="19.5" customHeight="1">
      <c r="A43" s="534" t="s">
        <v>263</v>
      </c>
      <c r="B43" s="535" t="s">
        <v>778</v>
      </c>
      <c r="C43" s="536"/>
    </row>
    <row r="44" spans="1:3" s="523" customFormat="1" ht="34.5" customHeight="1">
      <c r="A44" s="537" t="s">
        <v>120</v>
      </c>
      <c r="B44" s="538" t="s">
        <v>121</v>
      </c>
      <c r="C44" s="539">
        <v>100</v>
      </c>
    </row>
    <row r="45" spans="1:3" s="543" customFormat="1" ht="0.75" customHeight="1">
      <c r="A45" s="537" t="s">
        <v>264</v>
      </c>
      <c r="B45" s="541" t="s">
        <v>265</v>
      </c>
      <c r="C45" s="536"/>
    </row>
    <row r="46" spans="1:3" s="523" customFormat="1" ht="20.25" customHeight="1">
      <c r="A46" s="534" t="s">
        <v>266</v>
      </c>
      <c r="B46" s="540" t="s">
        <v>267</v>
      </c>
      <c r="C46" s="536"/>
    </row>
    <row r="47" spans="1:3" ht="19.5" customHeight="1">
      <c r="A47" s="537" t="s">
        <v>268</v>
      </c>
      <c r="B47" s="541" t="s">
        <v>596</v>
      </c>
      <c r="C47" s="539">
        <v>20</v>
      </c>
    </row>
    <row r="48" spans="1:3" ht="19.5" customHeight="1">
      <c r="A48" s="537" t="s">
        <v>269</v>
      </c>
      <c r="B48" s="541" t="s">
        <v>270</v>
      </c>
      <c r="C48" s="539">
        <v>20</v>
      </c>
    </row>
    <row r="49" spans="1:3" s="523" customFormat="1" ht="18" customHeight="1">
      <c r="A49" s="534" t="s">
        <v>271</v>
      </c>
      <c r="B49" s="540" t="s">
        <v>272</v>
      </c>
      <c r="C49" s="536"/>
    </row>
    <row r="50" spans="1:3" ht="47.25">
      <c r="A50" s="537" t="s">
        <v>123</v>
      </c>
      <c r="B50" s="541" t="s">
        <v>124</v>
      </c>
      <c r="C50" s="539">
        <v>100</v>
      </c>
    </row>
    <row r="51" spans="1:3" s="542" customFormat="1" ht="31.5">
      <c r="A51" s="537" t="s">
        <v>273</v>
      </c>
      <c r="B51" s="541" t="s">
        <v>274</v>
      </c>
      <c r="C51" s="539"/>
    </row>
    <row r="52" spans="1:3" s="542" customFormat="1" ht="52.5" customHeight="1">
      <c r="A52" s="537" t="s">
        <v>125</v>
      </c>
      <c r="B52" s="541" t="s">
        <v>126</v>
      </c>
      <c r="C52" s="539">
        <v>100</v>
      </c>
    </row>
    <row r="53" spans="1:3" s="543" customFormat="1" ht="18" customHeight="1">
      <c r="A53" s="534" t="s">
        <v>275</v>
      </c>
      <c r="B53" s="540" t="s">
        <v>599</v>
      </c>
      <c r="C53" s="536"/>
    </row>
    <row r="54" spans="1:3" s="542" customFormat="1" ht="33" customHeight="1">
      <c r="A54" s="537" t="s">
        <v>276</v>
      </c>
      <c r="B54" s="541" t="s">
        <v>277</v>
      </c>
      <c r="C54" s="539">
        <v>100</v>
      </c>
    </row>
    <row r="55" spans="1:3" s="542" customFormat="1" ht="48.75" customHeight="1">
      <c r="A55" s="537" t="s">
        <v>278</v>
      </c>
      <c r="B55" s="541" t="s">
        <v>279</v>
      </c>
      <c r="C55" s="539">
        <v>100</v>
      </c>
    </row>
    <row r="56" spans="1:3" s="542" customFormat="1" ht="173.25" customHeight="1">
      <c r="A56" s="537" t="s">
        <v>280</v>
      </c>
      <c r="B56" s="541" t="s">
        <v>497</v>
      </c>
      <c r="C56" s="539">
        <v>100</v>
      </c>
    </row>
    <row r="57" spans="1:3" s="542" customFormat="1" ht="14.25" customHeight="1">
      <c r="A57" s="537" t="s">
        <v>281</v>
      </c>
      <c r="B57" s="541" t="s">
        <v>604</v>
      </c>
      <c r="C57" s="539">
        <v>100</v>
      </c>
    </row>
    <row r="58" spans="1:3" s="542" customFormat="1" ht="0.75" customHeight="1">
      <c r="A58" s="537" t="s">
        <v>282</v>
      </c>
      <c r="B58" s="541" t="s">
        <v>283</v>
      </c>
      <c r="C58" s="539"/>
    </row>
    <row r="59" spans="1:3" s="542" customFormat="1" ht="49.5" customHeight="1">
      <c r="A59" s="537" t="s">
        <v>284</v>
      </c>
      <c r="B59" s="541" t="s">
        <v>498</v>
      </c>
      <c r="C59" s="539">
        <v>100</v>
      </c>
    </row>
    <row r="60" spans="1:3" s="523" customFormat="1" ht="16.5" customHeight="1">
      <c r="A60" s="534" t="s">
        <v>285</v>
      </c>
      <c r="B60" s="535" t="s">
        <v>286</v>
      </c>
      <c r="C60" s="536"/>
    </row>
    <row r="61" spans="1:3" ht="15.75" customHeight="1">
      <c r="A61" s="537" t="s">
        <v>287</v>
      </c>
      <c r="B61" s="538" t="s">
        <v>288</v>
      </c>
      <c r="C61" s="539"/>
    </row>
    <row r="62" spans="1:3" ht="31.5" customHeight="1">
      <c r="A62" s="537" t="s">
        <v>129</v>
      </c>
      <c r="B62" s="538" t="s">
        <v>130</v>
      </c>
      <c r="C62" s="539">
        <v>100</v>
      </c>
    </row>
    <row r="63" spans="1:3" s="523" customFormat="1" ht="16.5" customHeight="1">
      <c r="A63" s="534" t="s">
        <v>289</v>
      </c>
      <c r="B63" s="535" t="s">
        <v>290</v>
      </c>
      <c r="C63" s="544"/>
    </row>
    <row r="64" spans="1:3" ht="15.75" customHeight="1">
      <c r="A64" s="537" t="s">
        <v>291</v>
      </c>
      <c r="B64" s="538" t="s">
        <v>132</v>
      </c>
      <c r="C64" s="539">
        <v>60</v>
      </c>
    </row>
    <row r="65" spans="1:3" ht="0.75" customHeight="1">
      <c r="A65" s="537" t="s">
        <v>292</v>
      </c>
      <c r="B65" s="538" t="s">
        <v>293</v>
      </c>
      <c r="C65" s="539"/>
    </row>
    <row r="66" spans="1:3" s="523" customFormat="1" ht="19.5" customHeight="1">
      <c r="A66" s="534" t="s">
        <v>294</v>
      </c>
      <c r="B66" s="535" t="s">
        <v>295</v>
      </c>
      <c r="C66" s="536"/>
    </row>
    <row r="67" spans="1:3" ht="14.25" customHeight="1">
      <c r="A67" s="537" t="s">
        <v>296</v>
      </c>
      <c r="B67" s="538" t="s">
        <v>297</v>
      </c>
      <c r="C67" s="536"/>
    </row>
    <row r="68" spans="1:3" ht="17.25" customHeight="1">
      <c r="A68" s="537" t="s">
        <v>298</v>
      </c>
      <c r="B68" s="538" t="s">
        <v>299</v>
      </c>
      <c r="C68" s="539">
        <v>100</v>
      </c>
    </row>
    <row r="69" spans="1:3" ht="30.75" customHeight="1">
      <c r="A69" s="537" t="s">
        <v>300</v>
      </c>
      <c r="B69" s="538" t="s">
        <v>301</v>
      </c>
      <c r="C69" s="536"/>
    </row>
    <row r="70" spans="1:3" ht="33.75" customHeight="1">
      <c r="A70" s="537" t="s">
        <v>133</v>
      </c>
      <c r="B70" s="538" t="s">
        <v>302</v>
      </c>
      <c r="C70" s="539">
        <v>100</v>
      </c>
    </row>
    <row r="71" spans="1:3" ht="18.75" customHeight="1">
      <c r="A71" s="537" t="s">
        <v>303</v>
      </c>
      <c r="B71" s="538" t="s">
        <v>304</v>
      </c>
      <c r="C71" s="539"/>
    </row>
    <row r="72" spans="1:3" ht="18.75" customHeight="1">
      <c r="A72" s="537" t="s">
        <v>305</v>
      </c>
      <c r="B72" s="538" t="s">
        <v>306</v>
      </c>
      <c r="C72" s="539">
        <v>100</v>
      </c>
    </row>
    <row r="73" spans="1:3" ht="2.25" customHeight="1">
      <c r="A73" s="537" t="s">
        <v>307</v>
      </c>
      <c r="B73" s="538" t="s">
        <v>308</v>
      </c>
      <c r="C73" s="539"/>
    </row>
    <row r="74" spans="1:3" ht="18.75" customHeight="1">
      <c r="A74" s="537" t="s">
        <v>309</v>
      </c>
      <c r="B74" s="538" t="s">
        <v>310</v>
      </c>
      <c r="C74" s="536"/>
    </row>
    <row r="75" spans="1:3" ht="18" customHeight="1">
      <c r="A75" s="537" t="s">
        <v>135</v>
      </c>
      <c r="B75" s="538" t="s">
        <v>136</v>
      </c>
      <c r="C75" s="539">
        <v>100</v>
      </c>
    </row>
    <row r="76" spans="1:3" s="523" customFormat="1" ht="33" customHeight="1">
      <c r="A76" s="534" t="s">
        <v>311</v>
      </c>
      <c r="B76" s="535" t="s">
        <v>608</v>
      </c>
      <c r="C76" s="536"/>
    </row>
    <row r="77" spans="1:3" s="523" customFormat="1" ht="48" customHeight="1">
      <c r="A77" s="534" t="s">
        <v>312</v>
      </c>
      <c r="B77" s="535" t="s">
        <v>313</v>
      </c>
      <c r="C77" s="536"/>
    </row>
    <row r="78" spans="1:3" ht="33" customHeight="1">
      <c r="A78" s="537" t="s">
        <v>405</v>
      </c>
      <c r="B78" s="538" t="s">
        <v>406</v>
      </c>
      <c r="C78" s="539">
        <v>100</v>
      </c>
    </row>
    <row r="79" spans="1:3" s="523" customFormat="1" ht="20.25" customHeight="1">
      <c r="A79" s="534" t="s">
        <v>314</v>
      </c>
      <c r="B79" s="535" t="s">
        <v>315</v>
      </c>
      <c r="C79" s="539"/>
    </row>
    <row r="80" spans="1:3" ht="18.75" customHeight="1">
      <c r="A80" s="537" t="s">
        <v>316</v>
      </c>
      <c r="B80" s="538" t="s">
        <v>317</v>
      </c>
      <c r="C80" s="539">
        <v>100</v>
      </c>
    </row>
    <row r="81" spans="1:3" ht="0.75" customHeight="1">
      <c r="A81" s="537" t="s">
        <v>318</v>
      </c>
      <c r="B81" s="538" t="s">
        <v>319</v>
      </c>
      <c r="C81" s="539"/>
    </row>
    <row r="82" spans="1:3" ht="31.5">
      <c r="A82" s="537" t="s">
        <v>3</v>
      </c>
      <c r="B82" s="538" t="s">
        <v>4</v>
      </c>
      <c r="C82" s="539">
        <v>100</v>
      </c>
    </row>
    <row r="83" spans="1:3" s="523" customFormat="1" ht="19.5" customHeight="1">
      <c r="A83" s="534" t="s">
        <v>320</v>
      </c>
      <c r="B83" s="535" t="s">
        <v>321</v>
      </c>
      <c r="C83" s="539"/>
    </row>
    <row r="84" spans="1:3" ht="33" customHeight="1">
      <c r="A84" s="537" t="s">
        <v>322</v>
      </c>
      <c r="B84" s="538" t="s">
        <v>323</v>
      </c>
      <c r="C84" s="539">
        <v>100</v>
      </c>
    </row>
    <row r="85" spans="1:3" s="543" customFormat="1" ht="67.5" customHeight="1">
      <c r="A85" s="534" t="s">
        <v>324</v>
      </c>
      <c r="B85" s="540" t="s">
        <v>499</v>
      </c>
      <c r="C85" s="536"/>
    </row>
    <row r="86" spans="1:3" s="543" customFormat="1" ht="48.75" customHeight="1">
      <c r="A86" s="534" t="s">
        <v>325</v>
      </c>
      <c r="B86" s="540" t="s">
        <v>326</v>
      </c>
      <c r="C86" s="536"/>
    </row>
    <row r="87" spans="1:3" s="542" customFormat="1" ht="47.25" customHeight="1">
      <c r="A87" s="537" t="s">
        <v>5</v>
      </c>
      <c r="B87" s="541" t="s">
        <v>991</v>
      </c>
      <c r="C87" s="539">
        <v>80</v>
      </c>
    </row>
    <row r="88" spans="1:3" s="523" customFormat="1" ht="64.5" customHeight="1">
      <c r="A88" s="534" t="s">
        <v>327</v>
      </c>
      <c r="B88" s="535" t="s">
        <v>667</v>
      </c>
      <c r="C88" s="536"/>
    </row>
    <row r="89" spans="1:3" ht="48" customHeight="1">
      <c r="A89" s="537" t="s">
        <v>6</v>
      </c>
      <c r="B89" s="538" t="s">
        <v>668</v>
      </c>
      <c r="C89" s="539">
        <v>100</v>
      </c>
    </row>
    <row r="90" spans="1:3" ht="0.75" customHeight="1">
      <c r="A90" s="537" t="s">
        <v>328</v>
      </c>
      <c r="B90" s="538" t="s">
        <v>329</v>
      </c>
      <c r="C90" s="539"/>
    </row>
    <row r="91" spans="1:3" ht="69" customHeight="1">
      <c r="A91" s="545" t="s">
        <v>330</v>
      </c>
      <c r="B91" s="538" t="s">
        <v>669</v>
      </c>
      <c r="C91" s="539">
        <v>50</v>
      </c>
    </row>
    <row r="92" spans="1:3" s="523" customFormat="1" ht="51" customHeight="1">
      <c r="A92" s="534" t="s">
        <v>331</v>
      </c>
      <c r="B92" s="535" t="s">
        <v>670</v>
      </c>
      <c r="C92" s="536"/>
    </row>
    <row r="93" spans="1:3" ht="50.25" customHeight="1">
      <c r="A93" s="537" t="s">
        <v>446</v>
      </c>
      <c r="B93" s="538" t="s">
        <v>332</v>
      </c>
      <c r="C93" s="539">
        <v>100</v>
      </c>
    </row>
    <row r="94" spans="1:3" ht="0.75" customHeight="1">
      <c r="A94" s="537" t="s">
        <v>333</v>
      </c>
      <c r="B94" s="538" t="s">
        <v>334</v>
      </c>
      <c r="C94" s="539"/>
    </row>
    <row r="95" spans="1:3" s="523" customFormat="1" ht="21.75" customHeight="1">
      <c r="A95" s="534" t="s">
        <v>335</v>
      </c>
      <c r="B95" s="535" t="s">
        <v>336</v>
      </c>
      <c r="C95" s="536"/>
    </row>
    <row r="96" spans="1:3" s="523" customFormat="1" ht="34.5" customHeight="1">
      <c r="A96" s="534" t="s">
        <v>337</v>
      </c>
      <c r="B96" s="535" t="s">
        <v>338</v>
      </c>
      <c r="C96" s="536"/>
    </row>
    <row r="97" spans="1:3" ht="0.75" customHeight="1">
      <c r="A97" s="537" t="s">
        <v>339</v>
      </c>
      <c r="B97" s="538" t="s">
        <v>340</v>
      </c>
      <c r="C97" s="539"/>
    </row>
    <row r="98" spans="1:3" ht="33.75" customHeight="1">
      <c r="A98" s="537" t="s">
        <v>8</v>
      </c>
      <c r="B98" s="538" t="s">
        <v>9</v>
      </c>
      <c r="C98" s="539">
        <v>100</v>
      </c>
    </row>
    <row r="99" spans="1:3" s="523" customFormat="1" ht="68.25" customHeight="1">
      <c r="A99" s="534" t="s">
        <v>341</v>
      </c>
      <c r="B99" s="535" t="s">
        <v>671</v>
      </c>
      <c r="C99" s="536"/>
    </row>
    <row r="100" spans="1:3" ht="0.75" customHeight="1">
      <c r="A100" s="537" t="s">
        <v>342</v>
      </c>
      <c r="B100" s="538" t="s">
        <v>343</v>
      </c>
      <c r="C100" s="539"/>
    </row>
    <row r="101" spans="1:3" ht="49.5" customHeight="1">
      <c r="A101" s="537" t="s">
        <v>344</v>
      </c>
      <c r="B101" s="538" t="s">
        <v>185</v>
      </c>
      <c r="C101" s="539">
        <v>100</v>
      </c>
    </row>
    <row r="102" spans="1:3" s="523" customFormat="1" ht="47.25" customHeight="1">
      <c r="A102" s="534" t="s">
        <v>345</v>
      </c>
      <c r="B102" s="535" t="s">
        <v>672</v>
      </c>
      <c r="C102" s="536"/>
    </row>
    <row r="103" spans="1:3" ht="36" customHeight="1">
      <c r="A103" s="537" t="s">
        <v>346</v>
      </c>
      <c r="B103" s="538" t="s">
        <v>347</v>
      </c>
      <c r="C103" s="539">
        <v>100</v>
      </c>
    </row>
    <row r="104" spans="1:3" ht="31.5">
      <c r="A104" s="537" t="s">
        <v>348</v>
      </c>
      <c r="B104" s="538" t="s">
        <v>349</v>
      </c>
      <c r="C104" s="539">
        <v>100</v>
      </c>
    </row>
    <row r="105" spans="1:3" ht="34.5" customHeight="1">
      <c r="A105" s="537" t="s">
        <v>11</v>
      </c>
      <c r="B105" s="538" t="s">
        <v>12</v>
      </c>
      <c r="C105" s="539">
        <v>100</v>
      </c>
    </row>
    <row r="106" spans="1:3" ht="0.75" customHeight="1">
      <c r="A106" s="537" t="s">
        <v>350</v>
      </c>
      <c r="B106" s="538" t="s">
        <v>351</v>
      </c>
      <c r="C106" s="539"/>
    </row>
    <row r="107" spans="1:3" ht="48" customHeight="1">
      <c r="A107" s="537" t="s">
        <v>13</v>
      </c>
      <c r="B107" s="538" t="s">
        <v>14</v>
      </c>
      <c r="C107" s="539">
        <v>100</v>
      </c>
    </row>
    <row r="108" spans="1:3" s="523" customFormat="1" ht="19.5" customHeight="1">
      <c r="A108" s="534" t="s">
        <v>352</v>
      </c>
      <c r="B108" s="535" t="s">
        <v>618</v>
      </c>
      <c r="C108" s="536"/>
    </row>
    <row r="109" spans="1:3" ht="15.75" customHeight="1">
      <c r="A109" s="537" t="s">
        <v>1176</v>
      </c>
      <c r="B109" s="538" t="s">
        <v>620</v>
      </c>
      <c r="C109" s="539">
        <v>40</v>
      </c>
    </row>
    <row r="110" spans="1:3" ht="19.5" customHeight="1">
      <c r="A110" s="537" t="s">
        <v>353</v>
      </c>
      <c r="B110" s="538" t="s">
        <v>354</v>
      </c>
      <c r="C110" s="539">
        <v>100</v>
      </c>
    </row>
    <row r="111" spans="1:3" s="523" customFormat="1" ht="17.25" customHeight="1">
      <c r="A111" s="534" t="s">
        <v>355</v>
      </c>
      <c r="B111" s="535" t="s">
        <v>622</v>
      </c>
      <c r="C111" s="536"/>
    </row>
    <row r="112" spans="1:3" s="542" customFormat="1" ht="0.75" customHeight="1">
      <c r="A112" s="537" t="s">
        <v>356</v>
      </c>
      <c r="B112" s="541" t="s">
        <v>357</v>
      </c>
      <c r="C112" s="539"/>
    </row>
    <row r="113" spans="1:3" ht="33.75" customHeight="1">
      <c r="A113" s="537" t="s">
        <v>407</v>
      </c>
      <c r="B113" s="538" t="s">
        <v>358</v>
      </c>
      <c r="C113" s="539">
        <v>100</v>
      </c>
    </row>
    <row r="114" spans="1:3" s="523" customFormat="1" ht="20.25" customHeight="1">
      <c r="A114" s="534" t="s">
        <v>359</v>
      </c>
      <c r="B114" s="535" t="s">
        <v>627</v>
      </c>
      <c r="C114" s="536"/>
    </row>
    <row r="115" spans="1:3" ht="15.75">
      <c r="A115" s="537" t="s">
        <v>15</v>
      </c>
      <c r="B115" s="538" t="s">
        <v>360</v>
      </c>
      <c r="C115" s="539">
        <v>100</v>
      </c>
    </row>
    <row r="116" spans="1:3" ht="53.25" customHeight="1">
      <c r="A116" s="537" t="s">
        <v>361</v>
      </c>
      <c r="B116" s="538" t="s">
        <v>673</v>
      </c>
      <c r="C116" s="539">
        <v>100</v>
      </c>
    </row>
    <row r="117" spans="1:3" ht="50.25" customHeight="1">
      <c r="A117" s="537" t="s">
        <v>362</v>
      </c>
      <c r="B117" s="538" t="s">
        <v>674</v>
      </c>
      <c r="C117" s="539">
        <v>100</v>
      </c>
    </row>
    <row r="118" spans="1:3" ht="51" customHeight="1">
      <c r="A118" s="537" t="s">
        <v>363</v>
      </c>
      <c r="B118" s="541" t="s">
        <v>675</v>
      </c>
      <c r="C118" s="539">
        <v>100</v>
      </c>
    </row>
    <row r="119" spans="1:3" ht="48" customHeight="1">
      <c r="A119" s="537" t="s">
        <v>364</v>
      </c>
      <c r="B119" s="541" t="s">
        <v>676</v>
      </c>
      <c r="C119" s="539">
        <v>100</v>
      </c>
    </row>
    <row r="120" spans="1:3" ht="51.75" customHeight="1">
      <c r="A120" s="537" t="s">
        <v>18</v>
      </c>
      <c r="B120" s="538" t="s">
        <v>677</v>
      </c>
      <c r="C120" s="539">
        <v>100</v>
      </c>
    </row>
    <row r="121" spans="1:3" ht="50.25" customHeight="1">
      <c r="A121" s="537" t="s">
        <v>20</v>
      </c>
      <c r="B121" s="538" t="s">
        <v>678</v>
      </c>
      <c r="C121" s="539">
        <v>100</v>
      </c>
    </row>
    <row r="122" spans="1:3" ht="31.5">
      <c r="A122" s="537" t="s">
        <v>21</v>
      </c>
      <c r="B122" s="538" t="s">
        <v>22</v>
      </c>
      <c r="C122" s="539">
        <v>100</v>
      </c>
    </row>
    <row r="123" spans="1:3" ht="31.5">
      <c r="A123" s="537" t="s">
        <v>23</v>
      </c>
      <c r="B123" s="538" t="s">
        <v>24</v>
      </c>
      <c r="C123" s="539">
        <v>100</v>
      </c>
    </row>
    <row r="124" spans="1:3" ht="0.75" customHeight="1">
      <c r="A124" s="537" t="s">
        <v>365</v>
      </c>
      <c r="B124" s="538" t="s">
        <v>366</v>
      </c>
      <c r="C124" s="539"/>
    </row>
    <row r="125" spans="1:3" ht="15.75">
      <c r="A125" s="537" t="s">
        <v>25</v>
      </c>
      <c r="B125" s="538" t="s">
        <v>367</v>
      </c>
      <c r="C125" s="539">
        <v>100</v>
      </c>
    </row>
    <row r="126" spans="1:3" s="542" customFormat="1" ht="30.75" customHeight="1">
      <c r="A126" s="537" t="s">
        <v>368</v>
      </c>
      <c r="B126" s="541" t="s">
        <v>369</v>
      </c>
      <c r="C126" s="539">
        <v>80</v>
      </c>
    </row>
    <row r="127" spans="1:3" s="542" customFormat="1" ht="33.75" customHeight="1">
      <c r="A127" s="537" t="s">
        <v>370</v>
      </c>
      <c r="B127" s="541" t="s">
        <v>371</v>
      </c>
      <c r="C127" s="539">
        <v>100</v>
      </c>
    </row>
    <row r="128" spans="1:3" s="542" customFormat="1" ht="35.25" customHeight="1">
      <c r="A128" s="537" t="s">
        <v>372</v>
      </c>
      <c r="B128" s="541" t="s">
        <v>679</v>
      </c>
      <c r="C128" s="539">
        <v>50</v>
      </c>
    </row>
    <row r="129" spans="1:3" s="523" customFormat="1" ht="18" customHeight="1">
      <c r="A129" s="534" t="s">
        <v>373</v>
      </c>
      <c r="B129" s="535" t="s">
        <v>374</v>
      </c>
      <c r="C129" s="536"/>
    </row>
    <row r="130" spans="1:3" ht="15.75">
      <c r="A130" s="537" t="s">
        <v>524</v>
      </c>
      <c r="B130" s="538" t="s">
        <v>525</v>
      </c>
      <c r="C130" s="539">
        <v>100</v>
      </c>
    </row>
    <row r="131" spans="1:3" s="523" customFormat="1" ht="17.25" customHeight="1">
      <c r="A131" s="534" t="s">
        <v>375</v>
      </c>
      <c r="B131" s="535" t="s">
        <v>632</v>
      </c>
      <c r="C131" s="536"/>
    </row>
    <row r="132" spans="1:3" s="523" customFormat="1" ht="15.75">
      <c r="A132" s="534" t="s">
        <v>463</v>
      </c>
      <c r="B132" s="535" t="s">
        <v>464</v>
      </c>
      <c r="C132" s="536"/>
    </row>
    <row r="133" spans="1:3" ht="47.25" customHeight="1">
      <c r="A133" s="537" t="s">
        <v>137</v>
      </c>
      <c r="B133" s="538" t="s">
        <v>465</v>
      </c>
      <c r="C133" s="539">
        <v>50</v>
      </c>
    </row>
    <row r="134" spans="1:3" ht="32.25" customHeight="1">
      <c r="A134" s="537" t="s">
        <v>139</v>
      </c>
      <c r="B134" s="538" t="s">
        <v>140</v>
      </c>
      <c r="C134" s="539">
        <v>50</v>
      </c>
    </row>
    <row r="135" spans="1:3" s="542" customFormat="1" ht="33.75" customHeight="1">
      <c r="A135" s="537" t="s">
        <v>141</v>
      </c>
      <c r="B135" s="541" t="s">
        <v>142</v>
      </c>
      <c r="C135" s="539">
        <v>100</v>
      </c>
    </row>
    <row r="136" spans="1:3" s="542" customFormat="1" ht="33.75" customHeight="1">
      <c r="A136" s="537" t="s">
        <v>1205</v>
      </c>
      <c r="B136" s="541" t="s">
        <v>466</v>
      </c>
      <c r="C136" s="539">
        <v>100</v>
      </c>
    </row>
    <row r="137" spans="1:3" ht="31.5" customHeight="1">
      <c r="A137" s="537" t="s">
        <v>467</v>
      </c>
      <c r="B137" s="538" t="s">
        <v>468</v>
      </c>
      <c r="C137" s="539">
        <v>100</v>
      </c>
    </row>
    <row r="138" spans="1:3" s="542" customFormat="1" ht="33" customHeight="1">
      <c r="A138" s="537" t="s">
        <v>152</v>
      </c>
      <c r="B138" s="541" t="s">
        <v>469</v>
      </c>
      <c r="C138" s="539">
        <v>100</v>
      </c>
    </row>
    <row r="139" spans="1:3" ht="31.5" customHeight="1">
      <c r="A139" s="537" t="s">
        <v>442</v>
      </c>
      <c r="B139" s="538" t="s">
        <v>640</v>
      </c>
      <c r="C139" s="539">
        <v>100</v>
      </c>
    </row>
    <row r="140" spans="1:3" s="523" customFormat="1" ht="47.25" customHeight="1">
      <c r="A140" s="534" t="s">
        <v>470</v>
      </c>
      <c r="B140" s="535" t="s">
        <v>101</v>
      </c>
      <c r="C140" s="536"/>
    </row>
    <row r="141" spans="1:3" s="542" customFormat="1" ht="15.75">
      <c r="A141" s="537" t="s">
        <v>1177</v>
      </c>
      <c r="B141" s="541" t="s">
        <v>641</v>
      </c>
      <c r="C141" s="539">
        <v>100</v>
      </c>
    </row>
    <row r="142" spans="1:3" s="542" customFormat="1" ht="19.5" customHeight="1">
      <c r="A142" s="537" t="s">
        <v>471</v>
      </c>
      <c r="B142" s="541" t="s">
        <v>472</v>
      </c>
      <c r="C142" s="539">
        <v>100</v>
      </c>
    </row>
    <row r="143" spans="1:3" s="542" customFormat="1" ht="20.25" customHeight="1">
      <c r="A143" s="537" t="s">
        <v>1178</v>
      </c>
      <c r="B143" s="541" t="s">
        <v>643</v>
      </c>
      <c r="C143" s="539">
        <v>100</v>
      </c>
    </row>
    <row r="144" spans="1:3" s="542" customFormat="1" ht="15.75">
      <c r="A144" s="537" t="s">
        <v>1179</v>
      </c>
      <c r="B144" s="541" t="s">
        <v>1180</v>
      </c>
      <c r="C144" s="539">
        <v>100</v>
      </c>
    </row>
    <row r="145" spans="1:3" s="542" customFormat="1" ht="15.75">
      <c r="A145" s="537" t="s">
        <v>1181</v>
      </c>
      <c r="B145" s="541" t="s">
        <v>645</v>
      </c>
      <c r="C145" s="539">
        <v>100</v>
      </c>
    </row>
    <row r="146" spans="1:3" s="542" customFormat="1" ht="15.75">
      <c r="A146" s="537" t="s">
        <v>1182</v>
      </c>
      <c r="B146" s="541" t="s">
        <v>647</v>
      </c>
      <c r="C146" s="539">
        <v>100</v>
      </c>
    </row>
    <row r="147" spans="1:3" ht="30.75" customHeight="1">
      <c r="A147" s="537" t="s">
        <v>473</v>
      </c>
      <c r="B147" s="538" t="s">
        <v>474</v>
      </c>
      <c r="C147" s="539">
        <v>100</v>
      </c>
    </row>
    <row r="148" spans="1:3" ht="0.75" customHeight="1">
      <c r="A148" s="537" t="s">
        <v>475</v>
      </c>
      <c r="B148" s="538" t="s">
        <v>476</v>
      </c>
      <c r="C148" s="539"/>
    </row>
    <row r="149" spans="1:3" ht="30.75" customHeight="1">
      <c r="A149" s="537" t="s">
        <v>477</v>
      </c>
      <c r="B149" s="538" t="s">
        <v>478</v>
      </c>
      <c r="C149" s="539">
        <v>100</v>
      </c>
    </row>
    <row r="150" spans="1:3" s="542" customFormat="1" ht="33.75" customHeight="1">
      <c r="A150" s="537" t="s">
        <v>479</v>
      </c>
      <c r="B150" s="541" t="s">
        <v>480</v>
      </c>
      <c r="C150" s="539">
        <v>100</v>
      </c>
    </row>
    <row r="151" spans="1:3" s="542" customFormat="1" ht="0.75" customHeight="1">
      <c r="A151" s="537" t="s">
        <v>481</v>
      </c>
      <c r="B151" s="541" t="s">
        <v>482</v>
      </c>
      <c r="C151" s="539"/>
    </row>
    <row r="152" spans="1:3" s="542" customFormat="1" ht="33" customHeight="1">
      <c r="A152" s="537" t="s">
        <v>483</v>
      </c>
      <c r="B152" s="541" t="s">
        <v>582</v>
      </c>
      <c r="C152" s="539">
        <v>100</v>
      </c>
    </row>
    <row r="153" spans="1:3" ht="32.25" customHeight="1">
      <c r="A153" s="537" t="s">
        <v>484</v>
      </c>
      <c r="B153" s="538" t="s">
        <v>485</v>
      </c>
      <c r="C153" s="539">
        <v>100</v>
      </c>
    </row>
    <row r="154" spans="1:3" s="542" customFormat="1" ht="30.75" customHeight="1">
      <c r="A154" s="537" t="s">
        <v>432</v>
      </c>
      <c r="B154" s="538" t="s">
        <v>486</v>
      </c>
      <c r="C154" s="539">
        <v>100</v>
      </c>
    </row>
    <row r="155" spans="1:3" s="523" customFormat="1" ht="19.5" customHeight="1">
      <c r="A155" s="534" t="s">
        <v>487</v>
      </c>
      <c r="B155" s="535" t="s">
        <v>657</v>
      </c>
      <c r="C155" s="539"/>
    </row>
    <row r="156" spans="1:3" ht="18.75" customHeight="1">
      <c r="A156" s="537" t="s">
        <v>488</v>
      </c>
      <c r="B156" s="538" t="s">
        <v>410</v>
      </c>
      <c r="C156" s="539">
        <v>100</v>
      </c>
    </row>
    <row r="157" spans="1:3" ht="35.25" customHeight="1">
      <c r="A157" s="537" t="s">
        <v>489</v>
      </c>
      <c r="B157" s="538" t="s">
        <v>490</v>
      </c>
      <c r="C157" s="539">
        <v>100</v>
      </c>
    </row>
    <row r="158" spans="1:3" ht="21" customHeight="1">
      <c r="A158" s="537" t="s">
        <v>491</v>
      </c>
      <c r="B158" s="538" t="s">
        <v>658</v>
      </c>
      <c r="C158" s="539">
        <v>100</v>
      </c>
    </row>
    <row r="159" spans="1:3" s="523" customFormat="1" ht="31.5" customHeight="1">
      <c r="A159" s="534" t="s">
        <v>492</v>
      </c>
      <c r="B159" s="535" t="s">
        <v>493</v>
      </c>
      <c r="C159" s="536"/>
    </row>
    <row r="160" spans="1:3" s="523" customFormat="1" ht="22.5" customHeight="1">
      <c r="A160" s="546" t="s">
        <v>492</v>
      </c>
      <c r="B160" s="547" t="s">
        <v>494</v>
      </c>
      <c r="C160" s="548"/>
    </row>
    <row r="161" spans="1:3" s="542" customFormat="1" ht="15.75">
      <c r="A161" s="549"/>
      <c r="C161" s="526"/>
    </row>
    <row r="162" spans="1:3" s="542" customFormat="1" ht="15.75">
      <c r="A162" s="690" t="s">
        <v>102</v>
      </c>
      <c r="B162" s="690"/>
      <c r="C162" s="690"/>
    </row>
    <row r="163" spans="1:3" ht="17.25" customHeight="1">
      <c r="A163" s="690"/>
      <c r="B163" s="690"/>
      <c r="C163" s="690"/>
    </row>
    <row r="164" ht="15.75">
      <c r="A164" s="550"/>
    </row>
    <row r="165" ht="15.75">
      <c r="A165" s="520"/>
    </row>
    <row r="166" ht="15.75">
      <c r="A166" s="526"/>
    </row>
    <row r="167" ht="15.75">
      <c r="A167" s="526"/>
    </row>
    <row r="168" ht="15.75">
      <c r="A168" s="526"/>
    </row>
    <row r="169" ht="15.75">
      <c r="A169" s="526"/>
    </row>
    <row r="170" ht="15.75">
      <c r="A170" s="526"/>
    </row>
    <row r="171" ht="15.75">
      <c r="A171" s="526"/>
    </row>
    <row r="172" ht="15.75">
      <c r="A172" s="526"/>
    </row>
    <row r="173" ht="15.75">
      <c r="A173" s="526"/>
    </row>
    <row r="174" ht="15.75">
      <c r="A174" s="526"/>
    </row>
    <row r="175" ht="15.75">
      <c r="A175" s="526"/>
    </row>
    <row r="176" ht="15.75">
      <c r="A176" s="526"/>
    </row>
    <row r="177" ht="15.75">
      <c r="A177" s="526"/>
    </row>
    <row r="178" ht="15.75">
      <c r="A178" s="526"/>
    </row>
    <row r="179" spans="1:3" ht="15.75">
      <c r="A179" s="526"/>
      <c r="C179" s="520"/>
    </row>
    <row r="180" spans="1:3" ht="15.75">
      <c r="A180" s="526"/>
      <c r="C180" s="520"/>
    </row>
    <row r="181" spans="1:3" ht="15.75">
      <c r="A181" s="526"/>
      <c r="C181" s="520"/>
    </row>
    <row r="182" spans="1:3" ht="15.75">
      <c r="A182" s="526"/>
      <c r="C182" s="520"/>
    </row>
    <row r="183" spans="1:3" ht="15.75">
      <c r="A183" s="526"/>
      <c r="C183" s="520"/>
    </row>
    <row r="184" spans="1:3" ht="15.75">
      <c r="A184" s="526"/>
      <c r="C184" s="520"/>
    </row>
    <row r="185" spans="1:3" ht="15.75">
      <c r="A185" s="526"/>
      <c r="C185" s="520"/>
    </row>
    <row r="186" spans="1:3" ht="15.75">
      <c r="A186" s="526"/>
      <c r="C186" s="520"/>
    </row>
    <row r="187" spans="1:3" ht="15.75">
      <c r="A187" s="526"/>
      <c r="C187" s="520"/>
    </row>
    <row r="188" spans="1:3" ht="15.75">
      <c r="A188" s="526"/>
      <c r="C188" s="520"/>
    </row>
    <row r="189" spans="1:3" ht="15.75">
      <c r="A189" s="526"/>
      <c r="C189" s="520"/>
    </row>
    <row r="190" spans="1:3" ht="15.75">
      <c r="A190" s="526"/>
      <c r="C190" s="520"/>
    </row>
    <row r="191" spans="1:3" ht="15.75">
      <c r="A191" s="526"/>
      <c r="C191" s="520"/>
    </row>
    <row r="192" spans="1:3" ht="15.75">
      <c r="A192" s="526"/>
      <c r="C192" s="520"/>
    </row>
    <row r="193" spans="1:3" ht="15.75">
      <c r="A193" s="526"/>
      <c r="C193" s="520"/>
    </row>
    <row r="194" spans="1:3" ht="15.75">
      <c r="A194" s="526"/>
      <c r="C194" s="520"/>
    </row>
    <row r="195" spans="1:3" ht="15.75">
      <c r="A195" s="526"/>
      <c r="C195" s="520"/>
    </row>
    <row r="196" spans="1:3" ht="15.75">
      <c r="A196" s="526"/>
      <c r="C196" s="520"/>
    </row>
    <row r="197" spans="1:3" ht="15.75">
      <c r="A197" s="526"/>
      <c r="C197" s="520"/>
    </row>
    <row r="198" spans="1:3" ht="15.75">
      <c r="A198" s="526"/>
      <c r="C198" s="520"/>
    </row>
    <row r="199" spans="1:3" ht="15.75">
      <c r="A199" s="526"/>
      <c r="C199" s="520"/>
    </row>
    <row r="200" spans="1:3" ht="15.75">
      <c r="A200" s="526"/>
      <c r="C200" s="520"/>
    </row>
    <row r="201" spans="1:3" ht="15.75">
      <c r="A201" s="526"/>
      <c r="C201" s="520"/>
    </row>
    <row r="202" spans="1:3" ht="15.75">
      <c r="A202" s="526"/>
      <c r="C202" s="520"/>
    </row>
    <row r="203" spans="1:3" ht="15.75">
      <c r="A203" s="526"/>
      <c r="C203" s="520"/>
    </row>
    <row r="204" spans="1:3" ht="15.75">
      <c r="A204" s="526"/>
      <c r="C204" s="520"/>
    </row>
    <row r="205" spans="1:3" ht="15.75">
      <c r="A205" s="526"/>
      <c r="C205" s="520"/>
    </row>
    <row r="206" spans="1:3" ht="15.75">
      <c r="A206" s="526"/>
      <c r="C206" s="520"/>
    </row>
    <row r="207" spans="1:3" ht="15.75">
      <c r="A207" s="526"/>
      <c r="C207" s="520"/>
    </row>
    <row r="208" spans="1:3" ht="15.75">
      <c r="A208" s="526"/>
      <c r="C208" s="520"/>
    </row>
    <row r="209" spans="1:3" ht="15.75">
      <c r="A209" s="526"/>
      <c r="C209" s="520"/>
    </row>
    <row r="210" spans="1:3" ht="15.75">
      <c r="A210" s="526"/>
      <c r="C210" s="520"/>
    </row>
    <row r="211" spans="1:3" ht="15.75">
      <c r="A211" s="526"/>
      <c r="C211" s="520"/>
    </row>
    <row r="212" spans="1:3" ht="15.75">
      <c r="A212" s="526"/>
      <c r="C212" s="520"/>
    </row>
    <row r="213" spans="1:3" ht="15.75">
      <c r="A213" s="526"/>
      <c r="C213" s="520"/>
    </row>
    <row r="214" spans="1:3" ht="15.75">
      <c r="A214" s="526"/>
      <c r="C214" s="520"/>
    </row>
    <row r="215" spans="1:3" ht="15.75">
      <c r="A215" s="526"/>
      <c r="C215" s="520"/>
    </row>
    <row r="216" spans="1:3" ht="15.75">
      <c r="A216" s="526"/>
      <c r="C216" s="520"/>
    </row>
    <row r="217" spans="1:3" ht="15.75">
      <c r="A217" s="526"/>
      <c r="C217" s="520"/>
    </row>
    <row r="218" spans="1:3" ht="15.75">
      <c r="A218" s="526"/>
      <c r="C218" s="520"/>
    </row>
    <row r="219" spans="1:3" ht="15.75">
      <c r="A219" s="526"/>
      <c r="C219" s="520"/>
    </row>
    <row r="220" spans="1:3" ht="15.75">
      <c r="A220" s="526"/>
      <c r="C220" s="520"/>
    </row>
    <row r="221" spans="1:3" ht="15.75">
      <c r="A221" s="526"/>
      <c r="C221" s="520"/>
    </row>
    <row r="222" spans="1:3" ht="15.75">
      <c r="A222" s="526"/>
      <c r="C222" s="520"/>
    </row>
    <row r="223" spans="1:3" ht="15.75">
      <c r="A223" s="526"/>
      <c r="C223" s="520"/>
    </row>
    <row r="224" spans="1:3" ht="15.75">
      <c r="A224" s="526"/>
      <c r="C224" s="520"/>
    </row>
    <row r="225" spans="1:3" ht="15.75">
      <c r="A225" s="526"/>
      <c r="C225" s="520"/>
    </row>
    <row r="226" spans="1:3" ht="15.75">
      <c r="A226" s="526"/>
      <c r="C226" s="520"/>
    </row>
    <row r="227" spans="1:3" ht="15.75">
      <c r="A227" s="526"/>
      <c r="C227" s="520"/>
    </row>
    <row r="228" spans="1:3" ht="15.75">
      <c r="A228" s="526"/>
      <c r="C228" s="520"/>
    </row>
    <row r="229" spans="1:3" ht="15.75">
      <c r="A229" s="526"/>
      <c r="C229" s="520"/>
    </row>
    <row r="230" spans="1:3" ht="15.75">
      <c r="A230" s="526"/>
      <c r="C230" s="520"/>
    </row>
    <row r="231" spans="1:3" ht="15.75">
      <c r="A231" s="526"/>
      <c r="C231" s="520"/>
    </row>
    <row r="232" spans="1:3" ht="15.75">
      <c r="A232" s="526"/>
      <c r="C232" s="520"/>
    </row>
    <row r="233" spans="1:3" ht="15.75">
      <c r="A233" s="526"/>
      <c r="C233" s="520"/>
    </row>
    <row r="234" spans="1:3" ht="15.75">
      <c r="A234" s="526"/>
      <c r="C234" s="520"/>
    </row>
    <row r="235" spans="1:3" ht="15.75">
      <c r="A235" s="526"/>
      <c r="C235" s="520"/>
    </row>
    <row r="236" spans="1:3" ht="15.75">
      <c r="A236" s="526"/>
      <c r="C236" s="520"/>
    </row>
    <row r="237" spans="1:3" ht="15.75">
      <c r="A237" s="526"/>
      <c r="C237" s="520"/>
    </row>
    <row r="238" spans="1:3" ht="15.75">
      <c r="A238" s="526"/>
      <c r="C238" s="520"/>
    </row>
    <row r="239" spans="1:3" ht="15.75">
      <c r="A239" s="526"/>
      <c r="C239" s="520"/>
    </row>
    <row r="240" spans="1:3" ht="15.75">
      <c r="A240" s="526"/>
      <c r="C240" s="520"/>
    </row>
    <row r="241" spans="1:3" ht="15.75">
      <c r="A241" s="526"/>
      <c r="C241" s="520"/>
    </row>
    <row r="242" spans="1:3" ht="15.75">
      <c r="A242" s="526"/>
      <c r="C242" s="520"/>
    </row>
    <row r="243" spans="1:3" ht="15.75">
      <c r="A243" s="526"/>
      <c r="C243" s="520"/>
    </row>
    <row r="244" spans="1:3" ht="15.75">
      <c r="A244" s="526"/>
      <c r="C244" s="520"/>
    </row>
    <row r="245" spans="1:3" ht="15.75">
      <c r="A245" s="526"/>
      <c r="C245" s="520"/>
    </row>
    <row r="246" spans="1:3" ht="15.75">
      <c r="A246" s="526"/>
      <c r="C246" s="520"/>
    </row>
    <row r="247" spans="1:3" ht="15.75">
      <c r="A247" s="526"/>
      <c r="C247" s="520"/>
    </row>
    <row r="248" spans="1:3" ht="15.75">
      <c r="A248" s="526"/>
      <c r="C248" s="520"/>
    </row>
    <row r="249" spans="1:3" ht="15.75">
      <c r="A249" s="526"/>
      <c r="C249" s="520"/>
    </row>
    <row r="250" spans="1:3" ht="15.75">
      <c r="A250" s="526"/>
      <c r="C250" s="520"/>
    </row>
    <row r="251" spans="1:3" ht="15.75">
      <c r="A251" s="526"/>
      <c r="C251" s="520"/>
    </row>
    <row r="252" spans="1:3" ht="15.75">
      <c r="A252" s="526"/>
      <c r="C252" s="520"/>
    </row>
    <row r="253" spans="1:3" ht="15.75">
      <c r="A253" s="526"/>
      <c r="C253" s="520"/>
    </row>
    <row r="254" spans="1:3" ht="15.75">
      <c r="A254" s="526"/>
      <c r="C254" s="520"/>
    </row>
    <row r="255" spans="1:3" ht="15.75">
      <c r="A255" s="526"/>
      <c r="C255" s="520"/>
    </row>
    <row r="256" spans="1:3" ht="15.75">
      <c r="A256" s="526"/>
      <c r="C256" s="520"/>
    </row>
    <row r="257" spans="1:3" ht="15.75">
      <c r="A257" s="526"/>
      <c r="C257" s="520"/>
    </row>
    <row r="258" spans="1:3" ht="15.75">
      <c r="A258" s="526"/>
      <c r="C258" s="520"/>
    </row>
    <row r="259" spans="1:3" ht="15.75">
      <c r="A259" s="526"/>
      <c r="C259" s="520"/>
    </row>
    <row r="260" spans="1:3" ht="15.75">
      <c r="A260" s="526"/>
      <c r="C260" s="520"/>
    </row>
    <row r="261" spans="1:3" ht="15.75">
      <c r="A261" s="526"/>
      <c r="C261" s="520"/>
    </row>
    <row r="262" spans="1:3" ht="15.75">
      <c r="A262" s="526"/>
      <c r="C262" s="520"/>
    </row>
    <row r="263" spans="1:3" ht="15.75">
      <c r="A263" s="526"/>
      <c r="C263" s="520"/>
    </row>
    <row r="264" spans="1:3" ht="15.75">
      <c r="A264" s="526"/>
      <c r="C264" s="520"/>
    </row>
    <row r="265" spans="1:3" ht="15.75">
      <c r="A265" s="526"/>
      <c r="C265" s="520"/>
    </row>
    <row r="266" spans="1:3" ht="15.75">
      <c r="A266" s="526"/>
      <c r="C266" s="520"/>
    </row>
    <row r="267" spans="1:3" ht="15.75">
      <c r="A267" s="526"/>
      <c r="C267" s="520"/>
    </row>
    <row r="268" spans="1:3" ht="15.75">
      <c r="A268" s="526"/>
      <c r="C268" s="520"/>
    </row>
    <row r="269" spans="1:3" ht="15.75">
      <c r="A269" s="526"/>
      <c r="C269" s="520"/>
    </row>
    <row r="270" spans="1:3" ht="15.75">
      <c r="A270" s="526"/>
      <c r="C270" s="520"/>
    </row>
    <row r="271" spans="1:3" ht="15.75">
      <c r="A271" s="526"/>
      <c r="C271" s="520"/>
    </row>
    <row r="272" spans="1:3" ht="15.75">
      <c r="A272" s="526"/>
      <c r="C272" s="520"/>
    </row>
    <row r="273" spans="1:3" ht="15.75">
      <c r="A273" s="526"/>
      <c r="C273" s="520"/>
    </row>
    <row r="274" spans="1:3" ht="15.75">
      <c r="A274" s="526"/>
      <c r="C274" s="520"/>
    </row>
    <row r="275" spans="1:3" ht="15.75">
      <c r="A275" s="526"/>
      <c r="C275" s="520"/>
    </row>
    <row r="276" spans="1:3" ht="15.75">
      <c r="A276" s="526"/>
      <c r="C276" s="520"/>
    </row>
    <row r="277" spans="1:3" ht="15.75">
      <c r="A277" s="526"/>
      <c r="C277" s="520"/>
    </row>
    <row r="278" spans="1:3" ht="15.75">
      <c r="A278" s="526"/>
      <c r="C278" s="520"/>
    </row>
    <row r="279" spans="1:3" ht="15.75">
      <c r="A279" s="526"/>
      <c r="C279" s="520"/>
    </row>
    <row r="280" spans="1:3" ht="15.75">
      <c r="A280" s="526"/>
      <c r="C280" s="520"/>
    </row>
    <row r="281" spans="1:3" ht="15.75">
      <c r="A281" s="526"/>
      <c r="C281" s="520"/>
    </row>
    <row r="282" spans="1:3" ht="15.75">
      <c r="A282" s="526"/>
      <c r="C282" s="520"/>
    </row>
    <row r="283" spans="1:3" ht="15.75">
      <c r="A283" s="526"/>
      <c r="C283" s="520"/>
    </row>
    <row r="284" spans="1:3" ht="15.75">
      <c r="A284" s="526"/>
      <c r="C284" s="520"/>
    </row>
    <row r="285" spans="1:3" ht="15.75">
      <c r="A285" s="526"/>
      <c r="C285" s="520"/>
    </row>
    <row r="286" spans="1:3" ht="15.75">
      <c r="A286" s="526"/>
      <c r="C286" s="520"/>
    </row>
    <row r="287" spans="1:3" ht="15.75">
      <c r="A287" s="526"/>
      <c r="C287" s="520"/>
    </row>
    <row r="288" spans="1:3" ht="15.75">
      <c r="A288" s="526"/>
      <c r="C288" s="520"/>
    </row>
    <row r="289" spans="1:3" ht="15.75">
      <c r="A289" s="526"/>
      <c r="C289" s="520"/>
    </row>
    <row r="290" spans="1:3" ht="15.75">
      <c r="A290" s="526"/>
      <c r="C290" s="520"/>
    </row>
    <row r="291" spans="1:3" ht="15.75">
      <c r="A291" s="526"/>
      <c r="C291" s="520"/>
    </row>
    <row r="292" spans="1:3" ht="15.75">
      <c r="A292" s="526"/>
      <c r="C292" s="520"/>
    </row>
    <row r="293" spans="1:3" ht="15.75">
      <c r="A293" s="526"/>
      <c r="C293" s="520"/>
    </row>
    <row r="294" spans="1:3" ht="15.75">
      <c r="A294" s="526"/>
      <c r="C294" s="520"/>
    </row>
    <row r="295" spans="1:3" ht="15.75">
      <c r="A295" s="526"/>
      <c r="C295" s="520"/>
    </row>
    <row r="296" spans="1:3" ht="15.75">
      <c r="A296" s="526"/>
      <c r="C296" s="520"/>
    </row>
    <row r="297" spans="1:3" ht="15.75">
      <c r="A297" s="526"/>
      <c r="C297" s="520"/>
    </row>
    <row r="298" spans="1:3" ht="15.75">
      <c r="A298" s="526"/>
      <c r="C298" s="520"/>
    </row>
    <row r="299" spans="1:3" ht="15.75">
      <c r="A299" s="526"/>
      <c r="C299" s="520"/>
    </row>
    <row r="300" spans="1:3" ht="15.75">
      <c r="A300" s="526"/>
      <c r="C300" s="520"/>
    </row>
    <row r="301" spans="1:3" ht="15.75">
      <c r="A301" s="526"/>
      <c r="C301" s="520"/>
    </row>
    <row r="302" spans="1:3" ht="15.75">
      <c r="A302" s="526"/>
      <c r="C302" s="520"/>
    </row>
    <row r="303" spans="1:3" ht="15.75">
      <c r="A303" s="526"/>
      <c r="C303" s="520"/>
    </row>
    <row r="304" spans="1:3" ht="15.75">
      <c r="A304" s="526"/>
      <c r="C304" s="520"/>
    </row>
    <row r="305" spans="1:3" ht="15.75">
      <c r="A305" s="526"/>
      <c r="C305" s="520"/>
    </row>
    <row r="306" spans="1:3" ht="15.75">
      <c r="A306" s="526"/>
      <c r="C306" s="520"/>
    </row>
    <row r="307" spans="1:3" ht="15.75">
      <c r="A307" s="526"/>
      <c r="C307" s="520"/>
    </row>
    <row r="308" spans="1:3" ht="15.75">
      <c r="A308" s="526"/>
      <c r="C308" s="520"/>
    </row>
    <row r="309" spans="1:3" ht="15.75">
      <c r="A309" s="526"/>
      <c r="C309" s="520"/>
    </row>
    <row r="310" spans="1:3" ht="15.75">
      <c r="A310" s="526"/>
      <c r="C310" s="520"/>
    </row>
    <row r="311" spans="1:3" ht="15.75">
      <c r="A311" s="526"/>
      <c r="C311" s="520"/>
    </row>
    <row r="312" spans="1:3" ht="15.75">
      <c r="A312" s="526"/>
      <c r="C312" s="520"/>
    </row>
    <row r="313" spans="1:3" ht="15.75">
      <c r="A313" s="526"/>
      <c r="C313" s="520"/>
    </row>
    <row r="314" spans="1:3" ht="15.75">
      <c r="A314" s="526"/>
      <c r="C314" s="520"/>
    </row>
    <row r="315" spans="1:3" ht="15.75">
      <c r="A315" s="526"/>
      <c r="C315" s="520"/>
    </row>
    <row r="316" spans="1:3" ht="15.75">
      <c r="A316" s="526"/>
      <c r="C316" s="520"/>
    </row>
    <row r="317" spans="1:3" ht="15.75">
      <c r="A317" s="526"/>
      <c r="C317" s="520"/>
    </row>
    <row r="318" spans="1:3" ht="15.75">
      <c r="A318" s="526"/>
      <c r="C318" s="520"/>
    </row>
    <row r="319" spans="1:3" ht="15.75">
      <c r="A319" s="526"/>
      <c r="C319" s="520"/>
    </row>
    <row r="320" spans="1:3" ht="15.75">
      <c r="A320" s="526"/>
      <c r="C320" s="520"/>
    </row>
    <row r="321" spans="1:3" ht="15.75">
      <c r="A321" s="526"/>
      <c r="C321" s="520"/>
    </row>
    <row r="322" spans="1:3" ht="15.75">
      <c r="A322" s="526"/>
      <c r="C322" s="520"/>
    </row>
    <row r="323" spans="1:3" ht="15.75">
      <c r="A323" s="526"/>
      <c r="C323" s="520"/>
    </row>
    <row r="324" spans="1:3" ht="15.75">
      <c r="A324" s="526"/>
      <c r="C324" s="520"/>
    </row>
    <row r="325" spans="1:3" ht="15.75">
      <c r="A325" s="526"/>
      <c r="C325" s="520"/>
    </row>
    <row r="326" spans="1:3" ht="15.75">
      <c r="A326" s="526"/>
      <c r="C326" s="520"/>
    </row>
    <row r="327" spans="1:3" ht="15.75">
      <c r="A327" s="526"/>
      <c r="C327" s="520"/>
    </row>
    <row r="328" spans="1:3" ht="15.75">
      <c r="A328" s="526"/>
      <c r="C328" s="520"/>
    </row>
    <row r="329" spans="1:3" ht="15.75">
      <c r="A329" s="526"/>
      <c r="C329" s="520"/>
    </row>
    <row r="330" spans="1:3" ht="15.75">
      <c r="A330" s="526"/>
      <c r="C330" s="520"/>
    </row>
    <row r="331" spans="1:3" ht="15.75">
      <c r="A331" s="526"/>
      <c r="C331" s="520"/>
    </row>
    <row r="332" spans="1:3" ht="15.75">
      <c r="A332" s="526"/>
      <c r="C332" s="520"/>
    </row>
    <row r="333" spans="1:3" ht="15.75">
      <c r="A333" s="526"/>
      <c r="C333" s="520"/>
    </row>
    <row r="334" spans="1:3" ht="15.75">
      <c r="A334" s="526"/>
      <c r="C334" s="520"/>
    </row>
    <row r="335" spans="1:3" ht="15.75">
      <c r="A335" s="526"/>
      <c r="C335" s="520"/>
    </row>
    <row r="336" spans="1:3" ht="15.75">
      <c r="A336" s="526"/>
      <c r="C336" s="520"/>
    </row>
    <row r="337" spans="1:3" ht="15.75">
      <c r="A337" s="526"/>
      <c r="C337" s="520"/>
    </row>
    <row r="338" spans="1:3" ht="15.75">
      <c r="A338" s="526"/>
      <c r="C338" s="520"/>
    </row>
    <row r="339" spans="1:3" ht="15.75">
      <c r="A339" s="526"/>
      <c r="C339" s="520"/>
    </row>
    <row r="340" spans="1:3" ht="15.75">
      <c r="A340" s="526"/>
      <c r="C340" s="520"/>
    </row>
    <row r="341" spans="1:3" ht="15.75">
      <c r="A341" s="526"/>
      <c r="C341" s="520"/>
    </row>
    <row r="342" spans="1:3" ht="15.75">
      <c r="A342" s="526"/>
      <c r="C342" s="520"/>
    </row>
    <row r="343" spans="1:3" ht="15.75">
      <c r="A343" s="526"/>
      <c r="C343" s="520"/>
    </row>
    <row r="344" spans="1:3" ht="15.75">
      <c r="A344" s="526"/>
      <c r="C344" s="520"/>
    </row>
    <row r="345" spans="1:3" ht="15.75">
      <c r="A345" s="526"/>
      <c r="C345" s="520"/>
    </row>
    <row r="346" spans="1:3" ht="15.75">
      <c r="A346" s="526"/>
      <c r="C346" s="520"/>
    </row>
    <row r="347" spans="1:3" ht="15.75">
      <c r="A347" s="526"/>
      <c r="C347" s="520"/>
    </row>
    <row r="348" spans="1:3" ht="15.75">
      <c r="A348" s="526"/>
      <c r="C348" s="520"/>
    </row>
    <row r="349" spans="1:3" ht="15.75">
      <c r="A349" s="526"/>
      <c r="C349" s="520"/>
    </row>
    <row r="350" spans="1:3" ht="15.75">
      <c r="A350" s="526"/>
      <c r="C350" s="520"/>
    </row>
    <row r="351" spans="1:3" ht="15.75">
      <c r="A351" s="526"/>
      <c r="C351" s="520"/>
    </row>
    <row r="352" spans="1:3" ht="15.75">
      <c r="A352" s="526"/>
      <c r="C352" s="520"/>
    </row>
    <row r="353" spans="1:3" ht="15.75">
      <c r="A353" s="526"/>
      <c r="C353" s="520"/>
    </row>
    <row r="354" spans="1:3" ht="15.75">
      <c r="A354" s="526"/>
      <c r="C354" s="520"/>
    </row>
    <row r="355" spans="1:3" ht="15.75">
      <c r="A355" s="526"/>
      <c r="C355" s="520"/>
    </row>
    <row r="356" spans="1:3" ht="15.75">
      <c r="A356" s="526"/>
      <c r="C356" s="520"/>
    </row>
    <row r="357" spans="1:3" ht="15.75">
      <c r="A357" s="526"/>
      <c r="C357" s="520"/>
    </row>
    <row r="358" spans="1:3" ht="15.75">
      <c r="A358" s="526"/>
      <c r="C358" s="520"/>
    </row>
    <row r="359" spans="1:3" ht="15.75">
      <c r="A359" s="526"/>
      <c r="C359" s="520"/>
    </row>
    <row r="360" spans="1:3" ht="15.75">
      <c r="A360" s="526"/>
      <c r="C360" s="520"/>
    </row>
    <row r="361" spans="1:3" ht="15.75">
      <c r="A361" s="526"/>
      <c r="C361" s="520"/>
    </row>
    <row r="362" spans="1:3" ht="15.75">
      <c r="A362" s="526"/>
      <c r="C362" s="520"/>
    </row>
    <row r="363" spans="1:3" ht="15.75">
      <c r="A363" s="526"/>
      <c r="C363" s="520"/>
    </row>
    <row r="364" spans="1:3" ht="15.75">
      <c r="A364" s="526"/>
      <c r="C364" s="520"/>
    </row>
    <row r="365" spans="1:3" ht="15.75">
      <c r="A365" s="526"/>
      <c r="C365" s="520"/>
    </row>
    <row r="366" spans="1:3" ht="15.75">
      <c r="A366" s="526"/>
      <c r="C366" s="520"/>
    </row>
    <row r="367" spans="1:3" ht="15.75">
      <c r="A367" s="526"/>
      <c r="C367" s="520"/>
    </row>
    <row r="368" spans="1:3" ht="15.75">
      <c r="A368" s="526"/>
      <c r="C368" s="520"/>
    </row>
    <row r="369" spans="1:3" ht="15.75">
      <c r="A369" s="526"/>
      <c r="C369" s="520"/>
    </row>
    <row r="370" spans="1:3" ht="15.75">
      <c r="A370" s="526"/>
      <c r="C370" s="520"/>
    </row>
    <row r="371" spans="1:3" ht="15.75">
      <c r="A371" s="526"/>
      <c r="C371" s="520"/>
    </row>
    <row r="372" spans="1:3" ht="15.75">
      <c r="A372" s="526"/>
      <c r="C372" s="520"/>
    </row>
    <row r="373" spans="1:3" ht="15.75">
      <c r="A373" s="526"/>
      <c r="C373" s="520"/>
    </row>
    <row r="374" spans="1:3" ht="15.75">
      <c r="A374" s="526"/>
      <c r="C374" s="520"/>
    </row>
    <row r="375" spans="1:3" ht="15.75">
      <c r="A375" s="526"/>
      <c r="C375" s="520"/>
    </row>
    <row r="376" spans="1:3" ht="15.75">
      <c r="A376" s="526"/>
      <c r="C376" s="520"/>
    </row>
    <row r="377" spans="1:3" ht="15.75">
      <c r="A377" s="526"/>
      <c r="C377" s="520"/>
    </row>
    <row r="378" spans="1:3" ht="15.75">
      <c r="A378" s="526"/>
      <c r="C378" s="520"/>
    </row>
    <row r="379" spans="1:3" ht="15.75">
      <c r="A379" s="526"/>
      <c r="C379" s="520"/>
    </row>
    <row r="380" spans="1:3" ht="15.75">
      <c r="A380" s="526"/>
      <c r="C380" s="520"/>
    </row>
    <row r="381" spans="1:3" ht="15.75">
      <c r="A381" s="526"/>
      <c r="C381" s="520"/>
    </row>
    <row r="382" spans="1:3" ht="15.75">
      <c r="A382" s="526"/>
      <c r="C382" s="520"/>
    </row>
    <row r="383" spans="1:3" ht="15.75">
      <c r="A383" s="526"/>
      <c r="C383" s="520"/>
    </row>
    <row r="384" spans="1:3" ht="15.75">
      <c r="A384" s="526"/>
      <c r="C384" s="520"/>
    </row>
    <row r="385" spans="1:3" ht="15.75">
      <c r="A385" s="526"/>
      <c r="C385" s="520"/>
    </row>
    <row r="386" spans="1:3" ht="15.75">
      <c r="A386" s="526"/>
      <c r="C386" s="520"/>
    </row>
    <row r="387" spans="1:3" ht="15.75">
      <c r="A387" s="526"/>
      <c r="C387" s="520"/>
    </row>
    <row r="388" spans="1:3" ht="15.75">
      <c r="A388" s="526"/>
      <c r="C388" s="520"/>
    </row>
    <row r="389" spans="1:3" ht="15.75">
      <c r="A389" s="526"/>
      <c r="C389" s="520"/>
    </row>
    <row r="390" spans="1:3" ht="15.75">
      <c r="A390" s="526"/>
      <c r="C390" s="520"/>
    </row>
    <row r="391" spans="1:3" ht="15.75">
      <c r="A391" s="526"/>
      <c r="C391" s="520"/>
    </row>
    <row r="392" spans="1:3" ht="15.75">
      <c r="A392" s="526"/>
      <c r="C392" s="520"/>
    </row>
    <row r="393" spans="1:3" ht="15.75">
      <c r="A393" s="526"/>
      <c r="C393" s="520"/>
    </row>
    <row r="394" spans="1:3" ht="15.75">
      <c r="A394" s="526"/>
      <c r="C394" s="520"/>
    </row>
    <row r="395" spans="1:3" ht="15.75">
      <c r="A395" s="526"/>
      <c r="C395" s="520"/>
    </row>
    <row r="396" spans="1:3" ht="15.75">
      <c r="A396" s="526"/>
      <c r="C396" s="520"/>
    </row>
    <row r="397" spans="1:3" ht="15.75">
      <c r="A397" s="526"/>
      <c r="C397" s="520"/>
    </row>
    <row r="398" spans="1:3" ht="15.75">
      <c r="A398" s="526"/>
      <c r="C398" s="520"/>
    </row>
    <row r="399" spans="1:3" ht="15.75">
      <c r="A399" s="526"/>
      <c r="C399" s="520"/>
    </row>
    <row r="400" spans="1:3" ht="15.75">
      <c r="A400" s="526"/>
      <c r="C400" s="520"/>
    </row>
    <row r="401" spans="1:3" ht="15.75">
      <c r="A401" s="526"/>
      <c r="C401" s="520"/>
    </row>
    <row r="402" spans="1:3" ht="15.75">
      <c r="A402" s="526"/>
      <c r="C402" s="520"/>
    </row>
    <row r="403" spans="1:3" ht="15.75">
      <c r="A403" s="526"/>
      <c r="C403" s="520"/>
    </row>
    <row r="404" spans="1:3" ht="15.75">
      <c r="A404" s="526"/>
      <c r="C404" s="520"/>
    </row>
    <row r="405" spans="1:3" ht="15.75">
      <c r="A405" s="526"/>
      <c r="C405" s="520"/>
    </row>
    <row r="406" spans="1:3" ht="15.75">
      <c r="A406" s="526"/>
      <c r="C406" s="520"/>
    </row>
    <row r="407" spans="1:3" ht="15.75">
      <c r="A407" s="526"/>
      <c r="C407" s="520"/>
    </row>
    <row r="408" spans="1:3" ht="15.75">
      <c r="A408" s="526"/>
      <c r="C408" s="520"/>
    </row>
    <row r="409" spans="1:3" ht="15.75">
      <c r="A409" s="526"/>
      <c r="C409" s="520"/>
    </row>
    <row r="410" spans="1:3" ht="15.75">
      <c r="A410" s="526"/>
      <c r="C410" s="520"/>
    </row>
    <row r="411" spans="1:3" ht="15.75">
      <c r="A411" s="526"/>
      <c r="C411" s="520"/>
    </row>
    <row r="412" spans="1:3" ht="15.75">
      <c r="A412" s="526"/>
      <c r="C412" s="520"/>
    </row>
    <row r="413" spans="1:3" ht="15.75">
      <c r="A413" s="526"/>
      <c r="C413" s="520"/>
    </row>
    <row r="414" spans="1:3" ht="15.75">
      <c r="A414" s="526"/>
      <c r="C414" s="520"/>
    </row>
    <row r="415" spans="1:3" ht="15.75">
      <c r="A415" s="526"/>
      <c r="C415" s="520"/>
    </row>
    <row r="416" spans="1:3" ht="15.75">
      <c r="A416" s="526"/>
      <c r="C416" s="520"/>
    </row>
    <row r="417" spans="1:3" ht="15.75">
      <c r="A417" s="526"/>
      <c r="C417" s="520"/>
    </row>
    <row r="418" spans="1:3" ht="15.75">
      <c r="A418" s="526"/>
      <c r="C418" s="520"/>
    </row>
    <row r="419" spans="1:3" ht="15.75">
      <c r="A419" s="526"/>
      <c r="C419" s="520"/>
    </row>
    <row r="420" spans="1:3" ht="15.75">
      <c r="A420" s="526"/>
      <c r="C420" s="520"/>
    </row>
    <row r="421" spans="1:3" ht="15.75">
      <c r="A421" s="526"/>
      <c r="C421" s="520"/>
    </row>
    <row r="422" spans="1:3" ht="15.75">
      <c r="A422" s="526"/>
      <c r="C422" s="520"/>
    </row>
    <row r="423" spans="1:3" ht="15.75">
      <c r="A423" s="526"/>
      <c r="C423" s="520"/>
    </row>
    <row r="424" spans="1:3" ht="15.75">
      <c r="A424" s="526"/>
      <c r="C424" s="520"/>
    </row>
    <row r="425" spans="1:3" ht="15.75">
      <c r="A425" s="526"/>
      <c r="C425" s="520"/>
    </row>
    <row r="426" spans="1:3" ht="15.75">
      <c r="A426" s="526"/>
      <c r="C426" s="520"/>
    </row>
    <row r="427" spans="1:3" ht="15.75">
      <c r="A427" s="526"/>
      <c r="C427" s="520"/>
    </row>
    <row r="428" spans="1:3" ht="15.75">
      <c r="A428" s="526"/>
      <c r="C428" s="520"/>
    </row>
    <row r="429" spans="1:3" ht="15.75">
      <c r="A429" s="526"/>
      <c r="C429" s="520"/>
    </row>
    <row r="430" spans="1:3" ht="15.75">
      <c r="A430" s="526"/>
      <c r="C430" s="520"/>
    </row>
    <row r="431" spans="1:3" ht="15.75">
      <c r="A431" s="526"/>
      <c r="C431" s="520"/>
    </row>
    <row r="432" spans="1:3" ht="15.75">
      <c r="A432" s="526"/>
      <c r="C432" s="520"/>
    </row>
    <row r="433" spans="1:3" ht="15.75">
      <c r="A433" s="526"/>
      <c r="C433" s="520"/>
    </row>
    <row r="434" spans="1:3" ht="15.75">
      <c r="A434" s="526"/>
      <c r="C434" s="520"/>
    </row>
    <row r="435" spans="1:3" ht="15.75">
      <c r="A435" s="526"/>
      <c r="C435" s="520"/>
    </row>
    <row r="436" spans="1:3" ht="15.75">
      <c r="A436" s="526"/>
      <c r="C436" s="520"/>
    </row>
    <row r="437" spans="1:3" ht="15.75">
      <c r="A437" s="526"/>
      <c r="C437" s="520"/>
    </row>
    <row r="438" spans="1:3" ht="15.75">
      <c r="A438" s="526"/>
      <c r="C438" s="520"/>
    </row>
    <row r="439" spans="1:3" ht="15.75">
      <c r="A439" s="526"/>
      <c r="C439" s="520"/>
    </row>
    <row r="440" spans="1:3" ht="15.75">
      <c r="A440" s="526"/>
      <c r="C440" s="520"/>
    </row>
    <row r="441" spans="1:3" ht="15.75">
      <c r="A441" s="526"/>
      <c r="C441" s="520"/>
    </row>
    <row r="442" spans="1:3" ht="15.75">
      <c r="A442" s="526"/>
      <c r="C442" s="520"/>
    </row>
    <row r="443" spans="1:3" ht="15.75">
      <c r="A443" s="526"/>
      <c r="C443" s="520"/>
    </row>
    <row r="444" spans="1:3" ht="15.75">
      <c r="A444" s="526"/>
      <c r="C444" s="520"/>
    </row>
    <row r="445" spans="1:3" ht="15.75">
      <c r="A445" s="526"/>
      <c r="C445" s="520"/>
    </row>
    <row r="446" spans="1:3" ht="15.75">
      <c r="A446" s="526"/>
      <c r="C446" s="520"/>
    </row>
    <row r="447" spans="1:3" ht="15.75">
      <c r="A447" s="526"/>
      <c r="C447" s="520"/>
    </row>
    <row r="448" spans="1:3" ht="15.75">
      <c r="A448" s="526"/>
      <c r="C448" s="520"/>
    </row>
    <row r="449" spans="1:3" ht="15.75">
      <c r="A449" s="526"/>
      <c r="C449" s="520"/>
    </row>
    <row r="450" spans="1:3" ht="15.75">
      <c r="A450" s="526"/>
      <c r="C450" s="520"/>
    </row>
    <row r="451" spans="1:3" ht="15.75">
      <c r="A451" s="526"/>
      <c r="C451" s="520"/>
    </row>
    <row r="452" spans="1:3" ht="15.75">
      <c r="A452" s="526"/>
      <c r="C452" s="520"/>
    </row>
    <row r="453" spans="1:3" ht="15.75">
      <c r="A453" s="526"/>
      <c r="C453" s="520"/>
    </row>
    <row r="454" spans="1:3" ht="15.75">
      <c r="A454" s="526"/>
      <c r="C454" s="520"/>
    </row>
    <row r="455" spans="1:3" ht="15.75">
      <c r="A455" s="526"/>
      <c r="C455" s="520"/>
    </row>
    <row r="456" spans="1:3" ht="15.75">
      <c r="A456" s="526"/>
      <c r="C456" s="520"/>
    </row>
    <row r="457" spans="1:3" ht="15.75">
      <c r="A457" s="526"/>
      <c r="C457" s="520"/>
    </row>
    <row r="458" spans="1:3" ht="15.75">
      <c r="A458" s="526"/>
      <c r="C458" s="520"/>
    </row>
    <row r="459" spans="1:3" ht="15.75">
      <c r="A459" s="526"/>
      <c r="C459" s="520"/>
    </row>
    <row r="460" spans="1:3" ht="15.75">
      <c r="A460" s="526"/>
      <c r="C460" s="520"/>
    </row>
    <row r="461" spans="1:3" ht="15.75">
      <c r="A461" s="526"/>
      <c r="C461" s="520"/>
    </row>
    <row r="462" spans="1:3" ht="15.75">
      <c r="A462" s="526"/>
      <c r="C462" s="520"/>
    </row>
    <row r="463" spans="1:3" ht="15.75">
      <c r="A463" s="526"/>
      <c r="C463" s="520"/>
    </row>
    <row r="464" spans="1:3" ht="15.75">
      <c r="A464" s="526"/>
      <c r="C464" s="520"/>
    </row>
    <row r="465" spans="1:3" ht="15.75">
      <c r="A465" s="526"/>
      <c r="C465" s="520"/>
    </row>
    <row r="466" spans="1:3" ht="15.75">
      <c r="A466" s="526"/>
      <c r="C466" s="520"/>
    </row>
    <row r="467" spans="1:3" ht="15.75">
      <c r="A467" s="526"/>
      <c r="C467" s="520"/>
    </row>
    <row r="468" spans="1:3" ht="15.75">
      <c r="A468" s="526"/>
      <c r="C468" s="520"/>
    </row>
    <row r="469" spans="1:3" ht="15.75">
      <c r="A469" s="526"/>
      <c r="C469" s="520"/>
    </row>
    <row r="470" spans="1:3" ht="15.75">
      <c r="A470" s="526"/>
      <c r="C470" s="520"/>
    </row>
    <row r="471" spans="1:3" ht="15.75">
      <c r="A471" s="526"/>
      <c r="C471" s="520"/>
    </row>
    <row r="472" spans="1:3" ht="15.75">
      <c r="A472" s="526"/>
      <c r="C472" s="520"/>
    </row>
    <row r="473" spans="1:3" ht="15.75">
      <c r="A473" s="526"/>
      <c r="C473" s="520"/>
    </row>
    <row r="474" spans="1:3" ht="15.75">
      <c r="A474" s="526"/>
      <c r="C474" s="520"/>
    </row>
    <row r="475" spans="1:3" ht="15.75">
      <c r="A475" s="526"/>
      <c r="C475" s="520"/>
    </row>
    <row r="476" spans="1:3" ht="15.75">
      <c r="A476" s="526"/>
      <c r="C476" s="520"/>
    </row>
    <row r="477" spans="1:3" ht="15.75">
      <c r="A477" s="526"/>
      <c r="C477" s="520"/>
    </row>
    <row r="478" spans="1:3" ht="15.75">
      <c r="A478" s="526"/>
      <c r="C478" s="520"/>
    </row>
    <row r="479" spans="1:3" ht="15.75">
      <c r="A479" s="526"/>
      <c r="C479" s="520"/>
    </row>
    <row r="480" spans="1:3" ht="15.75">
      <c r="A480" s="526"/>
      <c r="C480" s="520"/>
    </row>
    <row r="481" spans="1:3" ht="15.75">
      <c r="A481" s="526"/>
      <c r="C481" s="520"/>
    </row>
    <row r="482" spans="1:3" ht="15.75">
      <c r="A482" s="526"/>
      <c r="C482" s="520"/>
    </row>
    <row r="483" spans="1:3" ht="15.75">
      <c r="A483" s="526"/>
      <c r="C483" s="520"/>
    </row>
    <row r="484" spans="1:3" ht="15.75">
      <c r="A484" s="526"/>
      <c r="C484" s="520"/>
    </row>
    <row r="485" spans="1:3" ht="15.75">
      <c r="A485" s="526"/>
      <c r="C485" s="520"/>
    </row>
    <row r="486" spans="1:3" ht="15.75">
      <c r="A486" s="526"/>
      <c r="C486" s="520"/>
    </row>
    <row r="487" spans="1:3" ht="15.75">
      <c r="A487" s="526"/>
      <c r="C487" s="520"/>
    </row>
    <row r="488" spans="1:3" ht="15.75">
      <c r="A488" s="526"/>
      <c r="C488" s="520"/>
    </row>
    <row r="489" spans="1:3" ht="15.75">
      <c r="A489" s="526"/>
      <c r="C489" s="520"/>
    </row>
    <row r="490" spans="1:3" ht="15.75">
      <c r="A490" s="526"/>
      <c r="C490" s="520"/>
    </row>
    <row r="491" spans="1:3" ht="15.75">
      <c r="A491" s="526"/>
      <c r="C491" s="520"/>
    </row>
    <row r="492" spans="1:3" ht="15.75">
      <c r="A492" s="526"/>
      <c r="C492" s="520"/>
    </row>
    <row r="493" spans="1:3" ht="15.75">
      <c r="A493" s="526"/>
      <c r="C493" s="520"/>
    </row>
    <row r="494" spans="1:3" ht="15.75">
      <c r="A494" s="526"/>
      <c r="C494" s="520"/>
    </row>
    <row r="495" spans="1:3" ht="15.75">
      <c r="A495" s="526"/>
      <c r="C495" s="520"/>
    </row>
    <row r="496" spans="1:3" ht="15.75">
      <c r="A496" s="526"/>
      <c r="C496" s="520"/>
    </row>
    <row r="497" spans="1:3" ht="15.75">
      <c r="A497" s="526"/>
      <c r="C497" s="520"/>
    </row>
    <row r="498" spans="1:3" ht="15.75">
      <c r="A498" s="526"/>
      <c r="C498" s="520"/>
    </row>
    <row r="499" spans="1:3" ht="15.75">
      <c r="A499" s="526"/>
      <c r="C499" s="520"/>
    </row>
    <row r="500" spans="1:3" ht="15.75">
      <c r="A500" s="526"/>
      <c r="C500" s="520"/>
    </row>
    <row r="501" spans="1:3" ht="15.75">
      <c r="A501" s="526"/>
      <c r="C501" s="520"/>
    </row>
    <row r="502" spans="1:3" ht="15.75">
      <c r="A502" s="526"/>
      <c r="C502" s="520"/>
    </row>
    <row r="503" spans="1:3" ht="15.75">
      <c r="A503" s="526"/>
      <c r="C503" s="520"/>
    </row>
    <row r="504" spans="1:3" ht="15.75">
      <c r="A504" s="526"/>
      <c r="C504" s="520"/>
    </row>
    <row r="505" spans="1:3" ht="15.75">
      <c r="A505" s="526"/>
      <c r="C505" s="520"/>
    </row>
    <row r="506" spans="1:3" ht="15.75">
      <c r="A506" s="526"/>
      <c r="C506" s="520"/>
    </row>
    <row r="507" spans="1:3" ht="15.75">
      <c r="A507" s="526"/>
      <c r="C507" s="520"/>
    </row>
    <row r="508" spans="1:3" ht="15.75">
      <c r="A508" s="526"/>
      <c r="C508" s="520"/>
    </row>
    <row r="509" spans="1:3" ht="15.75">
      <c r="A509" s="526"/>
      <c r="C509" s="520"/>
    </row>
    <row r="510" spans="1:3" ht="15.75">
      <c r="A510" s="526"/>
      <c r="C510" s="520"/>
    </row>
    <row r="511" spans="1:3" ht="15.75">
      <c r="A511" s="526"/>
      <c r="C511" s="520"/>
    </row>
    <row r="512" spans="1:3" ht="15.75">
      <c r="A512" s="526"/>
      <c r="C512" s="520"/>
    </row>
    <row r="513" spans="1:3" ht="15.75">
      <c r="A513" s="526"/>
      <c r="C513" s="520"/>
    </row>
    <row r="514" spans="1:3" ht="15.75">
      <c r="A514" s="526"/>
      <c r="C514" s="520"/>
    </row>
    <row r="515" spans="1:3" ht="15.75">
      <c r="A515" s="526"/>
      <c r="C515" s="520"/>
    </row>
    <row r="516" spans="1:3" ht="15.75">
      <c r="A516" s="526"/>
      <c r="C516" s="520"/>
    </row>
    <row r="517" spans="1:3" ht="15.75">
      <c r="A517" s="526"/>
      <c r="C517" s="520"/>
    </row>
    <row r="518" spans="1:3" ht="15.75">
      <c r="A518" s="526"/>
      <c r="C518" s="520"/>
    </row>
    <row r="519" spans="1:3" ht="15.75">
      <c r="A519" s="526"/>
      <c r="C519" s="520"/>
    </row>
    <row r="520" spans="1:3" ht="15.75">
      <c r="A520" s="526"/>
      <c r="C520" s="520"/>
    </row>
    <row r="521" spans="1:3" ht="15.75">
      <c r="A521" s="526"/>
      <c r="C521" s="520"/>
    </row>
    <row r="522" spans="1:3" ht="15.75">
      <c r="A522" s="526"/>
      <c r="C522" s="520"/>
    </row>
    <row r="523" spans="1:3" ht="15.75">
      <c r="A523" s="526"/>
      <c r="C523" s="520"/>
    </row>
    <row r="524" spans="1:3" ht="15.75">
      <c r="A524" s="526"/>
      <c r="C524" s="520"/>
    </row>
    <row r="525" spans="1:3" ht="15.75">
      <c r="A525" s="526"/>
      <c r="C525" s="520"/>
    </row>
    <row r="526" spans="1:3" ht="15.75">
      <c r="A526" s="526"/>
      <c r="C526" s="520"/>
    </row>
    <row r="527" spans="1:3" ht="15.75">
      <c r="A527" s="526"/>
      <c r="C527" s="520"/>
    </row>
    <row r="528" spans="1:3" ht="15.75">
      <c r="A528" s="526"/>
      <c r="C528" s="520"/>
    </row>
    <row r="529" spans="1:3" ht="15.75">
      <c r="A529" s="526"/>
      <c r="C529" s="520"/>
    </row>
    <row r="530" spans="1:3" ht="15.75">
      <c r="A530" s="526"/>
      <c r="C530" s="520"/>
    </row>
    <row r="531" spans="1:3" ht="15.75">
      <c r="A531" s="526"/>
      <c r="C531" s="520"/>
    </row>
    <row r="532" spans="1:3" ht="15.75">
      <c r="A532" s="526"/>
      <c r="C532" s="520"/>
    </row>
    <row r="533" spans="1:3" ht="15.75">
      <c r="A533" s="526"/>
      <c r="C533" s="520"/>
    </row>
    <row r="534" spans="1:3" ht="15.75">
      <c r="A534" s="526"/>
      <c r="C534" s="520"/>
    </row>
    <row r="535" spans="1:3" ht="15.75">
      <c r="A535" s="526"/>
      <c r="C535" s="520"/>
    </row>
    <row r="536" spans="1:3" ht="15.75">
      <c r="A536" s="526"/>
      <c r="C536" s="520"/>
    </row>
    <row r="537" spans="1:3" ht="15.75">
      <c r="A537" s="526"/>
      <c r="C537" s="520"/>
    </row>
    <row r="538" spans="1:3" ht="15.75">
      <c r="A538" s="526"/>
      <c r="C538" s="520"/>
    </row>
    <row r="539" spans="1:3" ht="15.75">
      <c r="A539" s="526"/>
      <c r="C539" s="520"/>
    </row>
    <row r="540" spans="1:3" ht="15.75">
      <c r="A540" s="526"/>
      <c r="C540" s="520"/>
    </row>
    <row r="541" spans="1:3" ht="15.75">
      <c r="A541" s="526"/>
      <c r="C541" s="520"/>
    </row>
    <row r="542" spans="1:3" ht="15.75">
      <c r="A542" s="526"/>
      <c r="C542" s="520"/>
    </row>
    <row r="543" spans="1:3" ht="15.75">
      <c r="A543" s="526"/>
      <c r="C543" s="520"/>
    </row>
    <row r="544" spans="1:3" ht="15.75">
      <c r="A544" s="526"/>
      <c r="C544" s="520"/>
    </row>
    <row r="545" spans="1:3" ht="15.75">
      <c r="A545" s="526"/>
      <c r="C545" s="520"/>
    </row>
    <row r="546" spans="1:3" ht="15.75">
      <c r="A546" s="526"/>
      <c r="C546" s="520"/>
    </row>
    <row r="547" spans="1:3" ht="15.75">
      <c r="A547" s="526"/>
      <c r="C547" s="520"/>
    </row>
    <row r="548" spans="1:3" ht="15.75">
      <c r="A548" s="526"/>
      <c r="C548" s="520"/>
    </row>
    <row r="549" spans="1:3" ht="15.75">
      <c r="A549" s="526"/>
      <c r="C549" s="520"/>
    </row>
    <row r="550" spans="1:3" ht="15.75">
      <c r="A550" s="526"/>
      <c r="C550" s="520"/>
    </row>
    <row r="551" spans="1:3" ht="15.75">
      <c r="A551" s="526"/>
      <c r="C551" s="520"/>
    </row>
    <row r="552" spans="1:3" ht="15.75">
      <c r="A552" s="526"/>
      <c r="C552" s="520"/>
    </row>
    <row r="553" spans="1:3" ht="15.75">
      <c r="A553" s="526"/>
      <c r="C553" s="520"/>
    </row>
    <row r="554" spans="1:3" ht="15.75">
      <c r="A554" s="526"/>
      <c r="C554" s="520"/>
    </row>
    <row r="555" spans="1:3" ht="15.75">
      <c r="A555" s="526"/>
      <c r="C555" s="520"/>
    </row>
    <row r="556" spans="1:3" ht="15.75">
      <c r="A556" s="526"/>
      <c r="C556" s="520"/>
    </row>
    <row r="557" spans="1:3" ht="15.75">
      <c r="A557" s="526"/>
      <c r="C557" s="520"/>
    </row>
    <row r="558" spans="1:3" ht="15.75">
      <c r="A558" s="526"/>
      <c r="C558" s="520"/>
    </row>
    <row r="559" spans="1:3" ht="15.75">
      <c r="A559" s="526"/>
      <c r="C559" s="520"/>
    </row>
    <row r="560" spans="1:3" ht="15.75">
      <c r="A560" s="526"/>
      <c r="C560" s="520"/>
    </row>
    <row r="561" spans="1:3" ht="15.75">
      <c r="A561" s="526"/>
      <c r="C561" s="520"/>
    </row>
    <row r="562" spans="1:3" ht="15.75">
      <c r="A562" s="526"/>
      <c r="C562" s="520"/>
    </row>
    <row r="563" spans="1:3" ht="15.75">
      <c r="A563" s="526"/>
      <c r="C563" s="520"/>
    </row>
    <row r="564" spans="1:3" ht="15.75">
      <c r="A564" s="526"/>
      <c r="C564" s="520"/>
    </row>
    <row r="565" spans="1:3" ht="15.75">
      <c r="A565" s="526"/>
      <c r="C565" s="520"/>
    </row>
    <row r="566" spans="1:3" ht="15.75">
      <c r="A566" s="526"/>
      <c r="C566" s="520"/>
    </row>
    <row r="567" spans="1:3" ht="15.75">
      <c r="A567" s="526"/>
      <c r="C567" s="520"/>
    </row>
    <row r="568" spans="1:3" ht="15.75">
      <c r="A568" s="526"/>
      <c r="C568" s="520"/>
    </row>
    <row r="569" spans="1:3" ht="15.75">
      <c r="A569" s="526"/>
      <c r="C569" s="520"/>
    </row>
    <row r="570" spans="1:3" ht="15.75">
      <c r="A570" s="526"/>
      <c r="C570" s="520"/>
    </row>
    <row r="571" spans="1:3" ht="15.75">
      <c r="A571" s="526"/>
      <c r="C571" s="520"/>
    </row>
    <row r="572" spans="1:3" ht="15.75">
      <c r="A572" s="526"/>
      <c r="C572" s="520"/>
    </row>
    <row r="573" spans="1:3" ht="15.75">
      <c r="A573" s="526"/>
      <c r="C573" s="520"/>
    </row>
    <row r="574" spans="1:3" ht="15.75">
      <c r="A574" s="526"/>
      <c r="C574" s="520"/>
    </row>
    <row r="575" spans="1:3" ht="15.75">
      <c r="A575" s="526"/>
      <c r="C575" s="520"/>
    </row>
    <row r="576" spans="1:3" ht="15.75">
      <c r="A576" s="526"/>
      <c r="C576" s="520"/>
    </row>
    <row r="577" spans="1:3" ht="15.75">
      <c r="A577" s="526"/>
      <c r="C577" s="520"/>
    </row>
    <row r="578" spans="1:3" ht="15.75">
      <c r="A578" s="526"/>
      <c r="C578" s="520"/>
    </row>
    <row r="579" spans="1:3" ht="15.75">
      <c r="A579" s="526"/>
      <c r="C579" s="520"/>
    </row>
    <row r="580" spans="1:3" ht="15.75">
      <c r="A580" s="526"/>
      <c r="C580" s="520"/>
    </row>
    <row r="581" spans="1:3" ht="15.75">
      <c r="A581" s="526"/>
      <c r="C581" s="520"/>
    </row>
    <row r="582" spans="1:3" ht="15.75">
      <c r="A582" s="526"/>
      <c r="C582" s="520"/>
    </row>
    <row r="583" spans="1:3" ht="15.75">
      <c r="A583" s="526"/>
      <c r="C583" s="520"/>
    </row>
    <row r="584" spans="1:3" ht="15.75">
      <c r="A584" s="526"/>
      <c r="C584" s="520"/>
    </row>
    <row r="585" spans="1:3" ht="15.75">
      <c r="A585" s="526"/>
      <c r="C585" s="520"/>
    </row>
    <row r="586" spans="1:3" ht="15.75">
      <c r="A586" s="526"/>
      <c r="C586" s="520"/>
    </row>
    <row r="587" spans="1:3" ht="15.75">
      <c r="A587" s="526"/>
      <c r="C587" s="520"/>
    </row>
    <row r="588" spans="1:3" ht="15.75">
      <c r="A588" s="526"/>
      <c r="C588" s="520"/>
    </row>
    <row r="589" spans="1:3" ht="15.75">
      <c r="A589" s="526"/>
      <c r="C589" s="520"/>
    </row>
    <row r="590" spans="1:3" ht="15.75">
      <c r="A590" s="526"/>
      <c r="C590" s="520"/>
    </row>
    <row r="591" spans="1:3" ht="15.75">
      <c r="A591" s="526"/>
      <c r="C591" s="520"/>
    </row>
    <row r="592" spans="1:3" ht="15.75">
      <c r="A592" s="526"/>
      <c r="C592" s="520"/>
    </row>
    <row r="593" spans="1:3" ht="15.75">
      <c r="A593" s="526"/>
      <c r="C593" s="520"/>
    </row>
    <row r="594" spans="1:3" ht="15.75">
      <c r="A594" s="526"/>
      <c r="C594" s="520"/>
    </row>
    <row r="595" spans="1:3" ht="15.75">
      <c r="A595" s="526"/>
      <c r="C595" s="520"/>
    </row>
    <row r="596" spans="1:3" ht="15.75">
      <c r="A596" s="526"/>
      <c r="C596" s="520"/>
    </row>
    <row r="597" spans="1:3" ht="15.75">
      <c r="A597" s="526"/>
      <c r="C597" s="520"/>
    </row>
    <row r="598" spans="1:3" ht="15.75">
      <c r="A598" s="526"/>
      <c r="C598" s="520"/>
    </row>
    <row r="599" spans="1:3" ht="15.75">
      <c r="A599" s="526"/>
      <c r="C599" s="520"/>
    </row>
    <row r="600" spans="1:3" ht="15.75">
      <c r="A600" s="526"/>
      <c r="C600" s="520"/>
    </row>
    <row r="601" spans="1:3" ht="15.75">
      <c r="A601" s="526"/>
      <c r="C601" s="520"/>
    </row>
    <row r="602" spans="1:3" ht="15.75">
      <c r="A602" s="526"/>
      <c r="C602" s="520"/>
    </row>
    <row r="603" spans="1:3" ht="15.75">
      <c r="A603" s="526"/>
      <c r="C603" s="520"/>
    </row>
    <row r="604" spans="1:3" ht="15.75">
      <c r="A604" s="526"/>
      <c r="C604" s="520"/>
    </row>
    <row r="605" spans="1:3" ht="15.75">
      <c r="A605" s="526"/>
      <c r="C605" s="520"/>
    </row>
    <row r="606" spans="1:3" ht="15.75">
      <c r="A606" s="526"/>
      <c r="C606" s="520"/>
    </row>
    <row r="607" spans="1:3" ht="15.75">
      <c r="A607" s="526"/>
      <c r="C607" s="520"/>
    </row>
    <row r="608" spans="1:3" ht="15.75">
      <c r="A608" s="526"/>
      <c r="C608" s="520"/>
    </row>
    <row r="609" spans="1:3" ht="15.75">
      <c r="A609" s="526"/>
      <c r="C609" s="520"/>
    </row>
    <row r="610" spans="1:3" ht="15.75">
      <c r="A610" s="526"/>
      <c r="C610" s="520"/>
    </row>
    <row r="611" spans="1:3" ht="15.75">
      <c r="A611" s="526"/>
      <c r="C611" s="520"/>
    </row>
    <row r="612" spans="1:3" ht="15.75">
      <c r="A612" s="526"/>
      <c r="C612" s="520"/>
    </row>
    <row r="613" spans="1:3" ht="15.75">
      <c r="A613" s="526"/>
      <c r="C613" s="520"/>
    </row>
    <row r="614" spans="1:3" ht="15.75">
      <c r="A614" s="526"/>
      <c r="C614" s="520"/>
    </row>
    <row r="615" spans="1:3" ht="15.75">
      <c r="A615" s="526"/>
      <c r="C615" s="520"/>
    </row>
    <row r="616" spans="1:3" ht="15.75">
      <c r="A616" s="526"/>
      <c r="C616" s="520"/>
    </row>
    <row r="617" spans="1:3" ht="15.75">
      <c r="A617" s="526"/>
      <c r="C617" s="520"/>
    </row>
    <row r="618" spans="1:3" ht="15.75">
      <c r="A618" s="526"/>
      <c r="C618" s="520"/>
    </row>
    <row r="619" spans="1:3" ht="15.75">
      <c r="A619" s="526"/>
      <c r="C619" s="520"/>
    </row>
    <row r="620" spans="1:3" ht="15.75">
      <c r="A620" s="526"/>
      <c r="C620" s="520"/>
    </row>
    <row r="621" spans="1:3" ht="15.75">
      <c r="A621" s="526"/>
      <c r="C621" s="520"/>
    </row>
    <row r="622" spans="1:3" ht="15.75">
      <c r="A622" s="526"/>
      <c r="C622" s="520"/>
    </row>
    <row r="623" spans="1:3" ht="15.75">
      <c r="A623" s="526"/>
      <c r="C623" s="520"/>
    </row>
    <row r="624" spans="1:3" ht="15.75">
      <c r="A624" s="526"/>
      <c r="C624" s="520"/>
    </row>
    <row r="625" spans="1:3" ht="15.75">
      <c r="A625" s="526"/>
      <c r="C625" s="520"/>
    </row>
    <row r="626" spans="1:3" ht="15.75">
      <c r="A626" s="526"/>
      <c r="C626" s="520"/>
    </row>
    <row r="627" spans="1:3" ht="15.75">
      <c r="A627" s="526"/>
      <c r="C627" s="520"/>
    </row>
    <row r="628" spans="1:3" ht="15.75">
      <c r="A628" s="526"/>
      <c r="C628" s="520"/>
    </row>
    <row r="629" spans="1:3" ht="15.75">
      <c r="A629" s="526"/>
      <c r="C629" s="520"/>
    </row>
    <row r="630" spans="1:3" ht="15.75">
      <c r="A630" s="526"/>
      <c r="C630" s="520"/>
    </row>
    <row r="631" spans="1:3" ht="15.75">
      <c r="A631" s="526"/>
      <c r="C631" s="520"/>
    </row>
    <row r="632" spans="1:3" ht="15.75">
      <c r="A632" s="526"/>
      <c r="C632" s="520"/>
    </row>
    <row r="633" spans="1:3" ht="15.75">
      <c r="A633" s="526"/>
      <c r="C633" s="520"/>
    </row>
    <row r="634" spans="1:3" ht="15.75">
      <c r="A634" s="526"/>
      <c r="C634" s="520"/>
    </row>
    <row r="635" spans="1:3" ht="15.75">
      <c r="A635" s="526"/>
      <c r="C635" s="520"/>
    </row>
    <row r="636" spans="1:3" ht="15.75">
      <c r="A636" s="526"/>
      <c r="C636" s="520"/>
    </row>
    <row r="637" spans="1:3" ht="15.75">
      <c r="A637" s="526"/>
      <c r="C637" s="520"/>
    </row>
    <row r="638" spans="1:3" ht="15.75">
      <c r="A638" s="526"/>
      <c r="C638" s="520"/>
    </row>
    <row r="639" spans="1:3" ht="15.75">
      <c r="A639" s="526"/>
      <c r="C639" s="520"/>
    </row>
    <row r="640" spans="1:3" ht="15.75">
      <c r="A640" s="526"/>
      <c r="C640" s="520"/>
    </row>
    <row r="641" spans="1:3" ht="15.75">
      <c r="A641" s="526"/>
      <c r="C641" s="520"/>
    </row>
    <row r="642" spans="1:3" ht="15.75">
      <c r="A642" s="526"/>
      <c r="C642" s="520"/>
    </row>
    <row r="643" spans="1:3" ht="15.75">
      <c r="A643" s="526"/>
      <c r="C643" s="520"/>
    </row>
    <row r="644" spans="1:3" ht="15.75">
      <c r="A644" s="526"/>
      <c r="C644" s="520"/>
    </row>
    <row r="645" spans="1:3" ht="15.75">
      <c r="A645" s="526"/>
      <c r="C645" s="520"/>
    </row>
    <row r="646" spans="1:3" ht="15.75">
      <c r="A646" s="526"/>
      <c r="C646" s="520"/>
    </row>
    <row r="647" spans="1:3" ht="15.75">
      <c r="A647" s="526"/>
      <c r="C647" s="520"/>
    </row>
    <row r="648" spans="1:3" ht="15.75">
      <c r="A648" s="526"/>
      <c r="C648" s="520"/>
    </row>
    <row r="649" spans="1:3" ht="15.75">
      <c r="A649" s="526"/>
      <c r="C649" s="520"/>
    </row>
    <row r="650" spans="1:3" ht="15.75">
      <c r="A650" s="526"/>
      <c r="C650" s="520"/>
    </row>
    <row r="651" spans="1:3" ht="15.75">
      <c r="A651" s="526"/>
      <c r="C651" s="520"/>
    </row>
    <row r="652" spans="1:3" ht="15.75">
      <c r="A652" s="526"/>
      <c r="C652" s="520"/>
    </row>
    <row r="653" spans="1:3" ht="15.75">
      <c r="A653" s="526"/>
      <c r="C653" s="520"/>
    </row>
    <row r="654" spans="1:3" ht="15.75">
      <c r="A654" s="526"/>
      <c r="C654" s="520"/>
    </row>
    <row r="655" spans="1:3" ht="15.75">
      <c r="A655" s="526"/>
      <c r="C655" s="520"/>
    </row>
    <row r="656" spans="1:3" ht="15.75">
      <c r="A656" s="526"/>
      <c r="C656" s="520"/>
    </row>
    <row r="657" spans="1:3" ht="15.75">
      <c r="A657" s="526"/>
      <c r="C657" s="520"/>
    </row>
    <row r="658" spans="1:3" ht="15.75">
      <c r="A658" s="526"/>
      <c r="C658" s="520"/>
    </row>
    <row r="659" spans="1:3" ht="15.75">
      <c r="A659" s="526"/>
      <c r="C659" s="520"/>
    </row>
    <row r="660" spans="1:3" ht="15.75">
      <c r="A660" s="526"/>
      <c r="C660" s="520"/>
    </row>
    <row r="661" spans="1:3" ht="15.75">
      <c r="A661" s="526"/>
      <c r="C661" s="520"/>
    </row>
    <row r="662" spans="1:3" ht="15.75">
      <c r="A662" s="526"/>
      <c r="C662" s="520"/>
    </row>
    <row r="663" spans="1:3" ht="15.75">
      <c r="A663" s="526"/>
      <c r="C663" s="520"/>
    </row>
    <row r="664" spans="1:3" ht="15.75">
      <c r="A664" s="526"/>
      <c r="C664" s="520"/>
    </row>
    <row r="665" spans="1:3" ht="15.75">
      <c r="A665" s="526"/>
      <c r="C665" s="520"/>
    </row>
    <row r="666" spans="1:3" ht="15.75">
      <c r="A666" s="526"/>
      <c r="C666" s="520"/>
    </row>
    <row r="667" spans="1:3" ht="15.75">
      <c r="A667" s="526"/>
      <c r="C667" s="520"/>
    </row>
    <row r="668" spans="1:3" ht="15.75">
      <c r="A668" s="526"/>
      <c r="C668" s="520"/>
    </row>
    <row r="669" spans="1:3" ht="15.75">
      <c r="A669" s="526"/>
      <c r="C669" s="520"/>
    </row>
    <row r="670" spans="1:3" ht="15.75">
      <c r="A670" s="526"/>
      <c r="C670" s="520"/>
    </row>
    <row r="671" spans="1:3" ht="15.75">
      <c r="A671" s="526"/>
      <c r="C671" s="520"/>
    </row>
    <row r="672" spans="1:3" ht="15.75">
      <c r="A672" s="526"/>
      <c r="C672" s="520"/>
    </row>
    <row r="673" spans="1:3" ht="15.75">
      <c r="A673" s="526"/>
      <c r="C673" s="520"/>
    </row>
    <row r="674" spans="1:3" ht="15.75">
      <c r="A674" s="526"/>
      <c r="C674" s="520"/>
    </row>
    <row r="675" spans="1:3" ht="15.75">
      <c r="A675" s="526"/>
      <c r="C675" s="520"/>
    </row>
    <row r="676" spans="1:3" ht="15.75">
      <c r="A676" s="526"/>
      <c r="C676" s="520"/>
    </row>
    <row r="677" spans="1:3" ht="15.75">
      <c r="A677" s="526"/>
      <c r="C677" s="520"/>
    </row>
    <row r="678" spans="1:3" ht="15.75">
      <c r="A678" s="526"/>
      <c r="C678" s="520"/>
    </row>
    <row r="679" spans="1:3" ht="15.75">
      <c r="A679" s="526"/>
      <c r="C679" s="520"/>
    </row>
    <row r="680" spans="1:3" ht="15.75">
      <c r="A680" s="526"/>
      <c r="C680" s="520"/>
    </row>
    <row r="681" spans="1:3" ht="15.75">
      <c r="A681" s="526"/>
      <c r="C681" s="520"/>
    </row>
    <row r="682" spans="1:3" ht="15.75">
      <c r="A682" s="526"/>
      <c r="C682" s="520"/>
    </row>
    <row r="683" spans="1:3" ht="15.75">
      <c r="A683" s="526"/>
      <c r="C683" s="520"/>
    </row>
    <row r="684" spans="1:3" ht="15.75">
      <c r="A684" s="526"/>
      <c r="C684" s="520"/>
    </row>
    <row r="685" spans="1:3" ht="15.75">
      <c r="A685" s="526"/>
      <c r="C685" s="520"/>
    </row>
    <row r="686" spans="1:3" ht="15.75">
      <c r="A686" s="526"/>
      <c r="C686" s="520"/>
    </row>
    <row r="687" spans="1:3" ht="15.75">
      <c r="A687" s="526"/>
      <c r="C687" s="520"/>
    </row>
    <row r="688" spans="1:3" ht="15.75">
      <c r="A688" s="526"/>
      <c r="C688" s="520"/>
    </row>
    <row r="689" spans="1:3" ht="15.75">
      <c r="A689" s="526"/>
      <c r="C689" s="520"/>
    </row>
    <row r="690" spans="1:3" ht="15.75">
      <c r="A690" s="526"/>
      <c r="C690" s="520"/>
    </row>
    <row r="691" spans="1:3" ht="15.75">
      <c r="A691" s="526"/>
      <c r="C691" s="520"/>
    </row>
    <row r="692" spans="1:3" ht="15.75">
      <c r="A692" s="526"/>
      <c r="C692" s="520"/>
    </row>
    <row r="693" spans="1:3" ht="15.75">
      <c r="A693" s="526"/>
      <c r="C693" s="520"/>
    </row>
    <row r="694" spans="1:3" ht="15.75">
      <c r="A694" s="526"/>
      <c r="C694" s="520"/>
    </row>
    <row r="695" spans="1:3" ht="15.75">
      <c r="A695" s="526"/>
      <c r="C695" s="520"/>
    </row>
    <row r="696" spans="1:3" ht="15.75">
      <c r="A696" s="526"/>
      <c r="C696" s="520"/>
    </row>
    <row r="697" spans="1:3" ht="15.75">
      <c r="A697" s="526"/>
      <c r="C697" s="520"/>
    </row>
    <row r="698" spans="1:3" ht="15.75">
      <c r="A698" s="526"/>
      <c r="C698" s="520"/>
    </row>
    <row r="699" spans="1:3" ht="15.75">
      <c r="A699" s="526"/>
      <c r="C699" s="520"/>
    </row>
    <row r="700" spans="1:3" ht="15.75">
      <c r="A700" s="526"/>
      <c r="C700" s="520"/>
    </row>
    <row r="701" spans="1:3" ht="15.75">
      <c r="A701" s="526"/>
      <c r="C701" s="520"/>
    </row>
    <row r="702" spans="1:3" ht="15.75">
      <c r="A702" s="526"/>
      <c r="C702" s="520"/>
    </row>
    <row r="703" spans="1:3" ht="15.75">
      <c r="A703" s="526"/>
      <c r="C703" s="520"/>
    </row>
    <row r="704" spans="1:3" ht="15.75">
      <c r="A704" s="526"/>
      <c r="C704" s="520"/>
    </row>
    <row r="705" spans="1:3" ht="15.75">
      <c r="A705" s="526"/>
      <c r="C705" s="520"/>
    </row>
    <row r="706" spans="1:3" ht="15.75">
      <c r="A706" s="526"/>
      <c r="C706" s="520"/>
    </row>
    <row r="707" spans="1:3" ht="15.75">
      <c r="A707" s="526"/>
      <c r="C707" s="520"/>
    </row>
    <row r="708" spans="1:3" ht="15.75">
      <c r="A708" s="526"/>
      <c r="C708" s="520"/>
    </row>
    <row r="709" spans="1:3" ht="15.75">
      <c r="A709" s="526"/>
      <c r="C709" s="520"/>
    </row>
    <row r="710" spans="1:3" ht="15.75">
      <c r="A710" s="526"/>
      <c r="C710" s="520"/>
    </row>
    <row r="711" spans="1:3" ht="15.75">
      <c r="A711" s="526"/>
      <c r="C711" s="520"/>
    </row>
    <row r="712" spans="1:3" ht="15.75">
      <c r="A712" s="526"/>
      <c r="C712" s="520"/>
    </row>
    <row r="713" spans="1:3" ht="15.75">
      <c r="A713" s="526"/>
      <c r="C713" s="520"/>
    </row>
    <row r="714" spans="1:3" ht="15.75">
      <c r="A714" s="526"/>
      <c r="C714" s="520"/>
    </row>
    <row r="715" spans="1:3" ht="15.75">
      <c r="A715" s="526"/>
      <c r="C715" s="520"/>
    </row>
    <row r="716" spans="1:3" ht="15.75">
      <c r="A716" s="526"/>
      <c r="C716" s="520"/>
    </row>
    <row r="717" spans="1:3" ht="15.75">
      <c r="A717" s="526"/>
      <c r="C717" s="520"/>
    </row>
    <row r="718" spans="1:3" ht="15.75">
      <c r="A718" s="526"/>
      <c r="C718" s="520"/>
    </row>
    <row r="719" spans="1:3" ht="15.75">
      <c r="A719" s="526"/>
      <c r="C719" s="520"/>
    </row>
    <row r="720" spans="1:3" ht="15.75">
      <c r="A720" s="526"/>
      <c r="C720" s="520"/>
    </row>
    <row r="721" spans="1:3" ht="15.75">
      <c r="A721" s="526"/>
      <c r="C721" s="520"/>
    </row>
    <row r="722" spans="1:3" ht="15.75">
      <c r="A722" s="526"/>
      <c r="C722" s="520"/>
    </row>
    <row r="723" spans="1:3" ht="15.75">
      <c r="A723" s="526"/>
      <c r="C723" s="520"/>
    </row>
    <row r="724" spans="1:3" ht="15.75">
      <c r="A724" s="526"/>
      <c r="C724" s="520"/>
    </row>
    <row r="725" spans="1:3" ht="15.75">
      <c r="A725" s="526"/>
      <c r="C725" s="520"/>
    </row>
    <row r="726" spans="1:3" ht="15.75">
      <c r="A726" s="526"/>
      <c r="C726" s="520"/>
    </row>
    <row r="727" spans="1:3" ht="15.75">
      <c r="A727" s="526"/>
      <c r="C727" s="520"/>
    </row>
    <row r="728" spans="1:3" ht="15.75">
      <c r="A728" s="526"/>
      <c r="C728" s="520"/>
    </row>
    <row r="729" spans="1:3" ht="15.75">
      <c r="A729" s="526"/>
      <c r="C729" s="520"/>
    </row>
    <row r="730" spans="1:3" ht="15.75">
      <c r="A730" s="526"/>
      <c r="C730" s="520"/>
    </row>
    <row r="731" spans="1:3" ht="15.75">
      <c r="A731" s="526"/>
      <c r="C731" s="520"/>
    </row>
    <row r="732" spans="1:3" ht="15.75">
      <c r="A732" s="526"/>
      <c r="C732" s="520"/>
    </row>
    <row r="733" spans="1:3" ht="15.75">
      <c r="A733" s="526"/>
      <c r="C733" s="520"/>
    </row>
    <row r="734" spans="1:3" ht="15.75">
      <c r="A734" s="526"/>
      <c r="C734" s="520"/>
    </row>
    <row r="735" spans="1:3" ht="15.75">
      <c r="A735" s="526"/>
      <c r="C735" s="520"/>
    </row>
    <row r="736" spans="1:3" ht="15.75">
      <c r="A736" s="526"/>
      <c r="C736" s="520"/>
    </row>
    <row r="737" spans="1:3" ht="15.75">
      <c r="A737" s="526"/>
      <c r="C737" s="520"/>
    </row>
    <row r="738" spans="1:3" ht="15.75">
      <c r="A738" s="526"/>
      <c r="C738" s="520"/>
    </row>
    <row r="739" spans="1:3" ht="15.75">
      <c r="A739" s="526"/>
      <c r="C739" s="520"/>
    </row>
    <row r="740" spans="1:3" ht="15.75">
      <c r="A740" s="526"/>
      <c r="C740" s="520"/>
    </row>
    <row r="741" spans="1:3" ht="15.75">
      <c r="A741" s="526"/>
      <c r="C741" s="520"/>
    </row>
    <row r="742" spans="1:3" ht="15.75">
      <c r="A742" s="526"/>
      <c r="C742" s="520"/>
    </row>
    <row r="743" spans="1:3" ht="15.75">
      <c r="A743" s="526"/>
      <c r="C743" s="520"/>
    </row>
    <row r="744" spans="1:3" ht="15.75">
      <c r="A744" s="526"/>
      <c r="C744" s="520"/>
    </row>
    <row r="745" spans="1:3" ht="15.75">
      <c r="A745" s="526"/>
      <c r="C745" s="520"/>
    </row>
    <row r="746" spans="1:3" ht="15.75">
      <c r="A746" s="526"/>
      <c r="C746" s="520"/>
    </row>
    <row r="747" spans="1:3" ht="15.75">
      <c r="A747" s="526"/>
      <c r="C747" s="520"/>
    </row>
    <row r="748" spans="1:3" ht="15.75">
      <c r="A748" s="526"/>
      <c r="C748" s="520"/>
    </row>
    <row r="749" spans="1:3" ht="15.75">
      <c r="A749" s="526"/>
      <c r="C749" s="520"/>
    </row>
    <row r="750" spans="1:3" ht="15.75">
      <c r="A750" s="526"/>
      <c r="C750" s="520"/>
    </row>
    <row r="751" spans="1:3" ht="15.75">
      <c r="A751" s="526"/>
      <c r="C751" s="520"/>
    </row>
    <row r="752" spans="1:3" ht="15.75">
      <c r="A752" s="526"/>
      <c r="C752" s="520"/>
    </row>
    <row r="753" spans="1:3" ht="15.75">
      <c r="A753" s="526"/>
      <c r="C753" s="520"/>
    </row>
    <row r="754" spans="1:3" ht="15.75">
      <c r="A754" s="526"/>
      <c r="C754" s="520"/>
    </row>
    <row r="755" spans="1:3" ht="15.75">
      <c r="A755" s="526"/>
      <c r="C755" s="520"/>
    </row>
    <row r="756" spans="1:3" ht="15.75">
      <c r="A756" s="526"/>
      <c r="C756" s="520"/>
    </row>
    <row r="757" spans="1:3" ht="15.75">
      <c r="A757" s="526"/>
      <c r="C757" s="520"/>
    </row>
    <row r="758" spans="1:3" ht="15.75">
      <c r="A758" s="526"/>
      <c r="C758" s="520"/>
    </row>
    <row r="759" spans="1:3" ht="15.75">
      <c r="A759" s="526"/>
      <c r="C759" s="520"/>
    </row>
    <row r="760" spans="1:3" ht="15.75">
      <c r="A760" s="526"/>
      <c r="C760" s="520"/>
    </row>
    <row r="761" spans="1:3" ht="15.75">
      <c r="A761" s="526"/>
      <c r="C761" s="520"/>
    </row>
    <row r="762" spans="1:3" ht="15.75">
      <c r="A762" s="526"/>
      <c r="C762" s="520"/>
    </row>
    <row r="763" spans="1:3" ht="15.75">
      <c r="A763" s="526"/>
      <c r="C763" s="520"/>
    </row>
    <row r="764" spans="1:3" ht="15.75">
      <c r="A764" s="526"/>
      <c r="C764" s="520"/>
    </row>
    <row r="765" spans="1:3" ht="15.75">
      <c r="A765" s="526"/>
      <c r="C765" s="520"/>
    </row>
    <row r="766" spans="1:3" ht="15.75">
      <c r="A766" s="526"/>
      <c r="C766" s="520"/>
    </row>
    <row r="767" spans="1:3" ht="15.75">
      <c r="A767" s="526"/>
      <c r="C767" s="520"/>
    </row>
    <row r="768" spans="1:3" ht="15.75">
      <c r="A768" s="526"/>
      <c r="C768" s="520"/>
    </row>
    <row r="769" spans="1:3" ht="15.75">
      <c r="A769" s="526"/>
      <c r="C769" s="520"/>
    </row>
    <row r="770" spans="1:3" ht="15.75">
      <c r="A770" s="526"/>
      <c r="C770" s="520"/>
    </row>
    <row r="771" spans="1:3" ht="15.75">
      <c r="A771" s="526"/>
      <c r="C771" s="520"/>
    </row>
    <row r="772" spans="1:3" ht="15.75">
      <c r="A772" s="526"/>
      <c r="C772" s="520"/>
    </row>
    <row r="773" spans="1:3" ht="15.75">
      <c r="A773" s="526"/>
      <c r="C773" s="520"/>
    </row>
    <row r="774" spans="1:3" ht="15.75">
      <c r="A774" s="526"/>
      <c r="C774" s="520"/>
    </row>
    <row r="775" spans="1:3" ht="15.75">
      <c r="A775" s="526"/>
      <c r="C775" s="520"/>
    </row>
    <row r="776" spans="1:3" ht="15.75">
      <c r="A776" s="526"/>
      <c r="C776" s="520"/>
    </row>
    <row r="777" spans="1:3" ht="15.75">
      <c r="A777" s="526"/>
      <c r="C777" s="520"/>
    </row>
    <row r="778" spans="1:3" ht="15.75">
      <c r="A778" s="526"/>
      <c r="C778" s="520"/>
    </row>
    <row r="779" spans="1:3" ht="15.75">
      <c r="A779" s="526"/>
      <c r="C779" s="520"/>
    </row>
    <row r="780" spans="1:3" ht="15.75">
      <c r="A780" s="526"/>
      <c r="C780" s="520"/>
    </row>
    <row r="781" spans="1:3" ht="15.75">
      <c r="A781" s="526"/>
      <c r="C781" s="520"/>
    </row>
    <row r="782" spans="1:3" ht="15.75">
      <c r="A782" s="526"/>
      <c r="C782" s="520"/>
    </row>
    <row r="783" spans="1:3" ht="15.75">
      <c r="A783" s="526"/>
      <c r="C783" s="520"/>
    </row>
    <row r="784" spans="1:3" ht="15.75">
      <c r="A784" s="526"/>
      <c r="C784" s="520"/>
    </row>
    <row r="785" spans="1:3" ht="15.75">
      <c r="A785" s="526"/>
      <c r="C785" s="520"/>
    </row>
    <row r="786" spans="1:3" ht="15.75">
      <c r="A786" s="526"/>
      <c r="C786" s="520"/>
    </row>
    <row r="787" spans="1:3" ht="15.75">
      <c r="A787" s="526"/>
      <c r="C787" s="520"/>
    </row>
    <row r="788" spans="1:3" ht="15.75">
      <c r="A788" s="526"/>
      <c r="C788" s="520"/>
    </row>
    <row r="789" spans="1:3" ht="15.75">
      <c r="A789" s="526"/>
      <c r="C789" s="520"/>
    </row>
    <row r="790" spans="1:3" ht="15.75">
      <c r="A790" s="526"/>
      <c r="C790" s="520"/>
    </row>
    <row r="791" spans="1:3" ht="15.75">
      <c r="A791" s="526"/>
      <c r="C791" s="520"/>
    </row>
    <row r="792" spans="1:3" ht="15.75">
      <c r="A792" s="526"/>
      <c r="C792" s="520"/>
    </row>
    <row r="793" spans="1:3" ht="15.75">
      <c r="A793" s="526"/>
      <c r="C793" s="520"/>
    </row>
    <row r="794" spans="1:3" ht="15.75">
      <c r="A794" s="526"/>
      <c r="C794" s="520"/>
    </row>
    <row r="795" spans="1:3" ht="15.75">
      <c r="A795" s="526"/>
      <c r="C795" s="520"/>
    </row>
    <row r="796" spans="1:3" ht="15.75">
      <c r="A796" s="526"/>
      <c r="C796" s="520"/>
    </row>
    <row r="797" spans="1:3" ht="15.75">
      <c r="A797" s="526"/>
      <c r="C797" s="520"/>
    </row>
    <row r="798" spans="1:3" ht="15.75">
      <c r="A798" s="526"/>
      <c r="C798" s="520"/>
    </row>
    <row r="799" spans="1:3" ht="15.75">
      <c r="A799" s="526"/>
      <c r="C799" s="520"/>
    </row>
    <row r="800" spans="1:3" ht="15.75">
      <c r="A800" s="526"/>
      <c r="C800" s="520"/>
    </row>
    <row r="801" spans="1:3" ht="15.75">
      <c r="A801" s="526"/>
      <c r="C801" s="520"/>
    </row>
    <row r="802" spans="1:3" ht="15.75">
      <c r="A802" s="526"/>
      <c r="C802" s="520"/>
    </row>
    <row r="803" spans="1:3" ht="15.75">
      <c r="A803" s="526"/>
      <c r="C803" s="520"/>
    </row>
    <row r="804" spans="1:3" ht="15.75">
      <c r="A804" s="526"/>
      <c r="C804" s="520"/>
    </row>
    <row r="805" spans="1:3" ht="15.75">
      <c r="A805" s="526"/>
      <c r="C805" s="520"/>
    </row>
    <row r="806" spans="1:3" ht="15.75">
      <c r="A806" s="526"/>
      <c r="C806" s="520"/>
    </row>
    <row r="807" spans="1:3" ht="15.75">
      <c r="A807" s="526"/>
      <c r="C807" s="520"/>
    </row>
    <row r="808" spans="1:3" ht="15.75">
      <c r="A808" s="526"/>
      <c r="C808" s="520"/>
    </row>
    <row r="809" spans="1:3" ht="15.75">
      <c r="A809" s="526"/>
      <c r="C809" s="520"/>
    </row>
    <row r="810" spans="1:3" ht="15.75">
      <c r="A810" s="526"/>
      <c r="C810" s="520"/>
    </row>
    <row r="811" spans="1:3" ht="15.75">
      <c r="A811" s="526"/>
      <c r="C811" s="520"/>
    </row>
    <row r="812" spans="1:3" ht="15.75">
      <c r="A812" s="526"/>
      <c r="C812" s="520"/>
    </row>
    <row r="813" spans="1:3" ht="15.75">
      <c r="A813" s="526"/>
      <c r="C813" s="520"/>
    </row>
    <row r="814" spans="1:3" ht="15.75">
      <c r="A814" s="526"/>
      <c r="C814" s="520"/>
    </row>
    <row r="815" spans="1:3" ht="15.75">
      <c r="A815" s="526"/>
      <c r="C815" s="520"/>
    </row>
    <row r="816" spans="1:3" ht="15.75">
      <c r="A816" s="526"/>
      <c r="C816" s="520"/>
    </row>
    <row r="817" spans="1:3" ht="15.75">
      <c r="A817" s="526"/>
      <c r="C817" s="520"/>
    </row>
    <row r="818" spans="1:3" ht="15.75">
      <c r="A818" s="526"/>
      <c r="C818" s="520"/>
    </row>
    <row r="819" spans="1:3" ht="15.75">
      <c r="A819" s="526"/>
      <c r="C819" s="520"/>
    </row>
    <row r="820" spans="1:3" ht="15.75">
      <c r="A820" s="526"/>
      <c r="C820" s="520"/>
    </row>
    <row r="821" spans="1:3" ht="15.75">
      <c r="A821" s="526"/>
      <c r="C821" s="520"/>
    </row>
    <row r="822" spans="1:3" ht="15.75">
      <c r="A822" s="526"/>
      <c r="C822" s="520"/>
    </row>
    <row r="823" spans="1:3" ht="15.75">
      <c r="A823" s="526"/>
      <c r="C823" s="520"/>
    </row>
    <row r="824" spans="1:3" ht="15.75">
      <c r="A824" s="526"/>
      <c r="C824" s="520"/>
    </row>
    <row r="825" spans="1:3" ht="15.75">
      <c r="A825" s="526"/>
      <c r="C825" s="520"/>
    </row>
    <row r="826" spans="1:3" ht="15.75">
      <c r="A826" s="526"/>
      <c r="C826" s="520"/>
    </row>
    <row r="827" spans="1:3" ht="15.75">
      <c r="A827" s="526"/>
      <c r="C827" s="520"/>
    </row>
    <row r="828" spans="1:3" ht="15.75">
      <c r="A828" s="526"/>
      <c r="C828" s="520"/>
    </row>
    <row r="829" spans="1:3" ht="15.75">
      <c r="A829" s="526"/>
      <c r="C829" s="520"/>
    </row>
    <row r="830" spans="1:3" ht="15.75">
      <c r="A830" s="526"/>
      <c r="C830" s="520"/>
    </row>
    <row r="831" spans="1:3" ht="15.75">
      <c r="A831" s="526"/>
      <c r="C831" s="520"/>
    </row>
    <row r="832" spans="1:3" ht="15.75">
      <c r="A832" s="526"/>
      <c r="C832" s="520"/>
    </row>
    <row r="833" spans="1:3" ht="15.75">
      <c r="A833" s="526"/>
      <c r="C833" s="520"/>
    </row>
    <row r="834" spans="1:3" ht="15.75">
      <c r="A834" s="526"/>
      <c r="C834" s="520"/>
    </row>
    <row r="835" spans="1:3" ht="15.75">
      <c r="A835" s="526"/>
      <c r="C835" s="520"/>
    </row>
    <row r="836" spans="1:3" ht="15.75">
      <c r="A836" s="526"/>
      <c r="C836" s="520"/>
    </row>
    <row r="837" spans="1:3" ht="15.75">
      <c r="A837" s="526"/>
      <c r="C837" s="520"/>
    </row>
    <row r="838" spans="1:3" ht="15.75">
      <c r="A838" s="526"/>
      <c r="C838" s="520"/>
    </row>
    <row r="839" spans="1:3" ht="15.75">
      <c r="A839" s="526"/>
      <c r="C839" s="520"/>
    </row>
    <row r="840" spans="1:3" ht="15.75">
      <c r="A840" s="526"/>
      <c r="C840" s="520"/>
    </row>
    <row r="841" spans="1:3" ht="15.75">
      <c r="A841" s="526"/>
      <c r="C841" s="520"/>
    </row>
    <row r="842" spans="1:3" ht="15.75">
      <c r="A842" s="526"/>
      <c r="C842" s="520"/>
    </row>
    <row r="843" spans="1:3" ht="15.75">
      <c r="A843" s="526"/>
      <c r="C843" s="520"/>
    </row>
    <row r="844" spans="1:3" ht="15.75">
      <c r="A844" s="526"/>
      <c r="C844" s="520"/>
    </row>
    <row r="845" spans="1:3" ht="15.75">
      <c r="A845" s="526"/>
      <c r="C845" s="520"/>
    </row>
    <row r="846" spans="1:3" ht="15.75">
      <c r="A846" s="526"/>
      <c r="C846" s="520"/>
    </row>
    <row r="847" spans="1:3" ht="15.75">
      <c r="A847" s="526"/>
      <c r="C847" s="520"/>
    </row>
    <row r="848" spans="1:3" ht="15.75">
      <c r="A848" s="526"/>
      <c r="C848" s="520"/>
    </row>
    <row r="849" spans="1:3" ht="15.75">
      <c r="A849" s="526"/>
      <c r="C849" s="520"/>
    </row>
    <row r="850" spans="1:3" ht="15.75">
      <c r="A850" s="526"/>
      <c r="C850" s="520"/>
    </row>
    <row r="851" spans="1:3" ht="15.75">
      <c r="A851" s="526"/>
      <c r="C851" s="520"/>
    </row>
    <row r="852" spans="1:3" ht="15.75">
      <c r="A852" s="526"/>
      <c r="C852" s="520"/>
    </row>
    <row r="853" spans="1:3" ht="15.75">
      <c r="A853" s="526"/>
      <c r="C853" s="520"/>
    </row>
    <row r="854" spans="1:3" ht="15.75">
      <c r="A854" s="526"/>
      <c r="C854" s="520"/>
    </row>
    <row r="855" spans="1:3" ht="15.75">
      <c r="A855" s="526"/>
      <c r="C855" s="520"/>
    </row>
    <row r="856" spans="1:3" ht="15.75">
      <c r="A856" s="526"/>
      <c r="C856" s="520"/>
    </row>
    <row r="857" spans="1:3" ht="15.75">
      <c r="A857" s="526"/>
      <c r="C857" s="520"/>
    </row>
    <row r="858" spans="1:3" ht="15.75">
      <c r="A858" s="526"/>
      <c r="C858" s="520"/>
    </row>
    <row r="859" spans="1:3" ht="15.75">
      <c r="A859" s="526"/>
      <c r="C859" s="520"/>
    </row>
    <row r="860" spans="1:3" ht="15.75">
      <c r="A860" s="526"/>
      <c r="C860" s="520"/>
    </row>
    <row r="861" spans="1:3" ht="15.75">
      <c r="A861" s="526"/>
      <c r="C861" s="520"/>
    </row>
    <row r="862" spans="1:3" ht="15.75">
      <c r="A862" s="526"/>
      <c r="C862" s="520"/>
    </row>
    <row r="863" spans="1:3" ht="15.75">
      <c r="A863" s="526"/>
      <c r="C863" s="520"/>
    </row>
    <row r="864" spans="1:3" ht="15.75">
      <c r="A864" s="526"/>
      <c r="C864" s="520"/>
    </row>
    <row r="865" spans="1:3" ht="15.75">
      <c r="A865" s="526"/>
      <c r="C865" s="520"/>
    </row>
    <row r="866" spans="1:3" ht="15.75">
      <c r="A866" s="526"/>
      <c r="C866" s="520"/>
    </row>
    <row r="867" spans="1:3" ht="15.75">
      <c r="A867" s="526"/>
      <c r="C867" s="520"/>
    </row>
    <row r="868" spans="1:3" ht="15.75">
      <c r="A868" s="526"/>
      <c r="C868" s="520"/>
    </row>
    <row r="869" spans="1:3" ht="15.75">
      <c r="A869" s="526"/>
      <c r="C869" s="520"/>
    </row>
    <row r="870" spans="1:3" ht="15.75">
      <c r="A870" s="526"/>
      <c r="C870" s="520"/>
    </row>
    <row r="871" spans="1:3" ht="15.75">
      <c r="A871" s="526"/>
      <c r="C871" s="520"/>
    </row>
    <row r="872" spans="1:3" ht="15.75">
      <c r="A872" s="526"/>
      <c r="C872" s="520"/>
    </row>
    <row r="873" spans="1:3" ht="15.75">
      <c r="A873" s="526"/>
      <c r="C873" s="520"/>
    </row>
    <row r="874" spans="1:3" ht="15.75">
      <c r="A874" s="526"/>
      <c r="C874" s="520"/>
    </row>
    <row r="875" spans="1:3" ht="15.75">
      <c r="A875" s="526"/>
      <c r="C875" s="520"/>
    </row>
    <row r="876" spans="1:3" ht="15.75">
      <c r="A876" s="526"/>
      <c r="C876" s="520"/>
    </row>
    <row r="877" spans="1:3" ht="15.75">
      <c r="A877" s="526"/>
      <c r="C877" s="520"/>
    </row>
    <row r="878" spans="1:3" ht="15.75">
      <c r="A878" s="526"/>
      <c r="C878" s="520"/>
    </row>
    <row r="879" spans="1:3" ht="15.75">
      <c r="A879" s="526"/>
      <c r="C879" s="520"/>
    </row>
    <row r="880" spans="1:3" ht="15.75">
      <c r="A880" s="526"/>
      <c r="C880" s="520"/>
    </row>
    <row r="881" spans="1:3" ht="15.75">
      <c r="A881" s="526"/>
      <c r="C881" s="520"/>
    </row>
    <row r="882" spans="1:3" ht="15.75">
      <c r="A882" s="526"/>
      <c r="C882" s="520"/>
    </row>
    <row r="883" spans="1:3" ht="15.75">
      <c r="A883" s="526"/>
      <c r="C883" s="520"/>
    </row>
    <row r="884" spans="1:3" ht="15.75">
      <c r="A884" s="526"/>
      <c r="C884" s="520"/>
    </row>
    <row r="885" spans="1:3" ht="15.75">
      <c r="A885" s="526"/>
      <c r="C885" s="520"/>
    </row>
    <row r="886" spans="1:3" ht="15.75">
      <c r="A886" s="526"/>
      <c r="C886" s="520"/>
    </row>
    <row r="887" spans="1:3" ht="15.75">
      <c r="A887" s="526"/>
      <c r="C887" s="520"/>
    </row>
    <row r="888" spans="1:3" ht="15.75">
      <c r="A888" s="526"/>
      <c r="C888" s="520"/>
    </row>
    <row r="889" spans="1:3" ht="15.75">
      <c r="A889" s="526"/>
      <c r="C889" s="520"/>
    </row>
    <row r="890" spans="1:3" ht="15.75">
      <c r="A890" s="526"/>
      <c r="C890" s="520"/>
    </row>
    <row r="891" spans="1:3" ht="15.75">
      <c r="A891" s="526"/>
      <c r="C891" s="520"/>
    </row>
    <row r="892" spans="1:3" ht="15.75">
      <c r="A892" s="526"/>
      <c r="C892" s="520"/>
    </row>
    <row r="893" spans="1:3" ht="15.75">
      <c r="A893" s="526"/>
      <c r="C893" s="520"/>
    </row>
    <row r="894" spans="1:3" ht="15.75">
      <c r="A894" s="526"/>
      <c r="C894" s="520"/>
    </row>
    <row r="895" spans="1:3" ht="15.75">
      <c r="A895" s="526"/>
      <c r="C895" s="520"/>
    </row>
    <row r="896" spans="1:3" ht="15.75">
      <c r="A896" s="526"/>
      <c r="C896" s="520"/>
    </row>
    <row r="897" spans="1:3" ht="15.75">
      <c r="A897" s="526"/>
      <c r="C897" s="520"/>
    </row>
    <row r="898" spans="1:3" ht="15.75">
      <c r="A898" s="526"/>
      <c r="C898" s="520"/>
    </row>
    <row r="899" spans="1:3" ht="15.75">
      <c r="A899" s="526"/>
      <c r="C899" s="520"/>
    </row>
    <row r="900" spans="1:3" ht="15.75">
      <c r="A900" s="526"/>
      <c r="C900" s="520"/>
    </row>
    <row r="901" spans="1:3" ht="15.75">
      <c r="A901" s="526"/>
      <c r="C901" s="520"/>
    </row>
    <row r="902" spans="1:3" ht="15.75">
      <c r="A902" s="526"/>
      <c r="C902" s="520"/>
    </row>
    <row r="903" spans="1:3" ht="15.75">
      <c r="A903" s="526"/>
      <c r="C903" s="520"/>
    </row>
    <row r="904" spans="1:3" ht="15.75">
      <c r="A904" s="526"/>
      <c r="C904" s="520"/>
    </row>
    <row r="905" spans="1:3" ht="15.75">
      <c r="A905" s="526"/>
      <c r="C905" s="520"/>
    </row>
    <row r="906" spans="1:3" ht="15.75">
      <c r="A906" s="526"/>
      <c r="C906" s="520"/>
    </row>
    <row r="907" spans="1:3" ht="15.75">
      <c r="A907" s="526"/>
      <c r="C907" s="520"/>
    </row>
    <row r="908" spans="1:3" ht="15.75">
      <c r="A908" s="526"/>
      <c r="C908" s="520"/>
    </row>
    <row r="909" spans="1:3" ht="15.75">
      <c r="A909" s="526"/>
      <c r="C909" s="520"/>
    </row>
    <row r="910" spans="1:3" ht="15.75">
      <c r="A910" s="526"/>
      <c r="C910" s="520"/>
    </row>
    <row r="911" spans="1:3" ht="15.75">
      <c r="A911" s="526"/>
      <c r="C911" s="520"/>
    </row>
    <row r="912" spans="1:3" ht="15.75">
      <c r="A912" s="526"/>
      <c r="C912" s="520"/>
    </row>
    <row r="913" spans="1:3" ht="15.75">
      <c r="A913" s="526"/>
      <c r="C913" s="520"/>
    </row>
    <row r="914" spans="1:3" ht="15.75">
      <c r="A914" s="526"/>
      <c r="C914" s="520"/>
    </row>
    <row r="915" spans="1:3" ht="15.75">
      <c r="A915" s="526"/>
      <c r="C915" s="520"/>
    </row>
    <row r="916" spans="1:3" ht="15.75">
      <c r="A916" s="526"/>
      <c r="C916" s="520"/>
    </row>
    <row r="917" spans="1:3" ht="15.75">
      <c r="A917" s="526"/>
      <c r="C917" s="520"/>
    </row>
    <row r="918" spans="1:3" ht="15.75">
      <c r="A918" s="526"/>
      <c r="C918" s="520"/>
    </row>
    <row r="919" spans="1:3" ht="15.75">
      <c r="A919" s="526"/>
      <c r="C919" s="520"/>
    </row>
    <row r="920" spans="1:3" ht="15.75">
      <c r="A920" s="526"/>
      <c r="C920" s="520"/>
    </row>
    <row r="921" spans="1:3" ht="15.75">
      <c r="A921" s="526"/>
      <c r="C921" s="520"/>
    </row>
    <row r="922" spans="1:3" ht="15.75">
      <c r="A922" s="526"/>
      <c r="C922" s="520"/>
    </row>
    <row r="923" spans="1:3" ht="15.75">
      <c r="A923" s="526"/>
      <c r="C923" s="520"/>
    </row>
    <row r="924" spans="1:3" ht="15.75">
      <c r="A924" s="526"/>
      <c r="C924" s="520"/>
    </row>
    <row r="925" spans="1:3" ht="15.75">
      <c r="A925" s="526"/>
      <c r="C925" s="520"/>
    </row>
    <row r="926" spans="1:3" ht="15.75">
      <c r="A926" s="526"/>
      <c r="C926" s="520"/>
    </row>
    <row r="927" spans="1:3" ht="15.75">
      <c r="A927" s="526"/>
      <c r="C927" s="520"/>
    </row>
    <row r="928" spans="1:3" ht="15.75">
      <c r="A928" s="526"/>
      <c r="C928" s="520"/>
    </row>
    <row r="929" spans="1:3" ht="15.75">
      <c r="A929" s="526"/>
      <c r="C929" s="520"/>
    </row>
    <row r="930" spans="1:3" ht="15.75">
      <c r="A930" s="526"/>
      <c r="C930" s="520"/>
    </row>
    <row r="931" spans="1:3" ht="15.75">
      <c r="A931" s="526"/>
      <c r="C931" s="520"/>
    </row>
    <row r="932" spans="1:3" ht="15.75">
      <c r="A932" s="526"/>
      <c r="C932" s="520"/>
    </row>
    <row r="933" spans="1:3" ht="15.75">
      <c r="A933" s="526"/>
      <c r="C933" s="520"/>
    </row>
    <row r="934" spans="1:3" ht="15.75">
      <c r="A934" s="526"/>
      <c r="C934" s="520"/>
    </row>
    <row r="935" spans="1:3" ht="15.75">
      <c r="A935" s="526"/>
      <c r="C935" s="520"/>
    </row>
    <row r="936" spans="1:3" ht="15.75">
      <c r="A936" s="526"/>
      <c r="C936" s="520"/>
    </row>
    <row r="937" spans="1:3" ht="15.75">
      <c r="A937" s="526"/>
      <c r="C937" s="520"/>
    </row>
    <row r="938" spans="1:3" ht="15.75">
      <c r="A938" s="526"/>
      <c r="C938" s="520"/>
    </row>
    <row r="939" spans="1:3" ht="15.75">
      <c r="A939" s="526"/>
      <c r="C939" s="520"/>
    </row>
    <row r="940" spans="1:3" ht="15.75">
      <c r="A940" s="526"/>
      <c r="C940" s="520"/>
    </row>
    <row r="941" spans="1:3" ht="15.75">
      <c r="A941" s="526"/>
      <c r="C941" s="520"/>
    </row>
    <row r="942" spans="1:3" ht="15.75">
      <c r="A942" s="526"/>
      <c r="C942" s="520"/>
    </row>
    <row r="943" spans="1:3" ht="15.75">
      <c r="A943" s="526"/>
      <c r="C943" s="520"/>
    </row>
    <row r="944" spans="1:3" ht="15.75">
      <c r="A944" s="526"/>
      <c r="C944" s="520"/>
    </row>
    <row r="945" spans="1:3" ht="15.75">
      <c r="A945" s="526"/>
      <c r="C945" s="520"/>
    </row>
    <row r="946" spans="1:3" ht="15.75">
      <c r="A946" s="526"/>
      <c r="C946" s="520"/>
    </row>
    <row r="947" spans="1:3" ht="15.75">
      <c r="A947" s="526"/>
      <c r="C947" s="520"/>
    </row>
    <row r="948" spans="1:3" ht="15.75">
      <c r="A948" s="526"/>
      <c r="C948" s="520"/>
    </row>
    <row r="949" spans="1:3" ht="15.75">
      <c r="A949" s="526"/>
      <c r="C949" s="520"/>
    </row>
    <row r="950" spans="1:3" ht="15.75">
      <c r="A950" s="526"/>
      <c r="C950" s="520"/>
    </row>
    <row r="951" spans="1:3" ht="15.75">
      <c r="A951" s="526"/>
      <c r="C951" s="520"/>
    </row>
    <row r="952" spans="1:3" ht="15.75">
      <c r="A952" s="526"/>
      <c r="C952" s="520"/>
    </row>
    <row r="953" spans="1:3" ht="15.75">
      <c r="A953" s="526"/>
      <c r="C953" s="520"/>
    </row>
    <row r="954" spans="1:3" ht="15.75">
      <c r="A954" s="526"/>
      <c r="C954" s="520"/>
    </row>
    <row r="955" spans="1:3" ht="15.75">
      <c r="A955" s="526"/>
      <c r="C955" s="520"/>
    </row>
    <row r="956" spans="1:3" ht="15.75">
      <c r="A956" s="526"/>
      <c r="C956" s="520"/>
    </row>
    <row r="957" spans="1:3" ht="15.75">
      <c r="A957" s="526"/>
      <c r="C957" s="520"/>
    </row>
    <row r="958" spans="1:3" ht="15.75">
      <c r="A958" s="526"/>
      <c r="C958" s="520"/>
    </row>
    <row r="959" spans="1:3" ht="15.75">
      <c r="A959" s="526"/>
      <c r="C959" s="520"/>
    </row>
    <row r="960" spans="1:3" ht="15.75">
      <c r="A960" s="526"/>
      <c r="C960" s="520"/>
    </row>
    <row r="961" spans="1:3" ht="15.75">
      <c r="A961" s="526"/>
      <c r="C961" s="520"/>
    </row>
    <row r="962" spans="1:3" ht="15.75">
      <c r="A962" s="526"/>
      <c r="C962" s="520"/>
    </row>
    <row r="963" spans="1:3" ht="15.75">
      <c r="A963" s="526"/>
      <c r="C963" s="520"/>
    </row>
    <row r="964" spans="1:3" ht="15.75">
      <c r="A964" s="526"/>
      <c r="C964" s="520"/>
    </row>
    <row r="965" spans="1:3" ht="15.75">
      <c r="A965" s="526"/>
      <c r="C965" s="520"/>
    </row>
    <row r="966" spans="1:3" ht="15.75">
      <c r="A966" s="526"/>
      <c r="C966" s="520"/>
    </row>
    <row r="967" spans="1:3" ht="15.75">
      <c r="A967" s="526"/>
      <c r="C967" s="520"/>
    </row>
    <row r="968" spans="1:3" ht="15.75">
      <c r="A968" s="526"/>
      <c r="C968" s="520"/>
    </row>
    <row r="969" spans="1:3" ht="15.75">
      <c r="A969" s="526"/>
      <c r="C969" s="520"/>
    </row>
    <row r="970" spans="1:3" ht="15.75">
      <c r="A970" s="526"/>
      <c r="C970" s="520"/>
    </row>
    <row r="971" spans="1:3" ht="15.75">
      <c r="A971" s="526"/>
      <c r="C971" s="520"/>
    </row>
    <row r="972" spans="1:3" ht="15.75">
      <c r="A972" s="526"/>
      <c r="C972" s="520"/>
    </row>
    <row r="973" spans="1:3" ht="15.75">
      <c r="A973" s="526"/>
      <c r="C973" s="520"/>
    </row>
    <row r="974" spans="1:3" ht="15.75">
      <c r="A974" s="526"/>
      <c r="C974" s="520"/>
    </row>
    <row r="975" spans="1:3" ht="15.75">
      <c r="A975" s="526"/>
      <c r="C975" s="520"/>
    </row>
    <row r="976" spans="1:3" ht="15.75">
      <c r="A976" s="526"/>
      <c r="C976" s="520"/>
    </row>
    <row r="977" spans="1:3" ht="15.75">
      <c r="A977" s="526"/>
      <c r="C977" s="520"/>
    </row>
    <row r="978" spans="1:3" ht="15.75">
      <c r="A978" s="526"/>
      <c r="C978" s="520"/>
    </row>
    <row r="979" spans="1:3" ht="15.75">
      <c r="A979" s="526"/>
      <c r="C979" s="520"/>
    </row>
    <row r="980" spans="1:3" ht="15.75">
      <c r="A980" s="526"/>
      <c r="C980" s="520"/>
    </row>
    <row r="981" spans="1:3" ht="15.75">
      <c r="A981" s="526"/>
      <c r="C981" s="520"/>
    </row>
    <row r="982" spans="1:3" ht="15.75">
      <c r="A982" s="526"/>
      <c r="C982" s="520"/>
    </row>
    <row r="983" spans="1:3" ht="15.75">
      <c r="A983" s="526"/>
      <c r="C983" s="520"/>
    </row>
    <row r="984" spans="1:3" ht="15.75">
      <c r="A984" s="526"/>
      <c r="C984" s="520"/>
    </row>
    <row r="985" spans="1:3" ht="15.75">
      <c r="A985" s="526"/>
      <c r="C985" s="520"/>
    </row>
    <row r="986" spans="1:3" ht="15.75">
      <c r="A986" s="526"/>
      <c r="C986" s="520"/>
    </row>
    <row r="987" spans="1:3" ht="15.75">
      <c r="A987" s="526"/>
      <c r="C987" s="520"/>
    </row>
    <row r="988" spans="1:3" ht="15.75">
      <c r="A988" s="526"/>
      <c r="C988" s="520"/>
    </row>
    <row r="989" spans="1:3" ht="15.75">
      <c r="A989" s="526"/>
      <c r="C989" s="520"/>
    </row>
    <row r="990" spans="1:3" ht="15.75">
      <c r="A990" s="526"/>
      <c r="C990" s="520"/>
    </row>
    <row r="991" spans="1:3" ht="15.75">
      <c r="A991" s="526"/>
      <c r="C991" s="520"/>
    </row>
    <row r="992" spans="1:3" ht="15.75">
      <c r="A992" s="526"/>
      <c r="C992" s="520"/>
    </row>
    <row r="993" spans="1:3" ht="15.75">
      <c r="A993" s="526"/>
      <c r="C993" s="520"/>
    </row>
    <row r="994" spans="1:3" ht="15.75">
      <c r="A994" s="526"/>
      <c r="C994" s="520"/>
    </row>
    <row r="995" spans="1:3" ht="15.75">
      <c r="A995" s="526"/>
      <c r="C995" s="520"/>
    </row>
    <row r="996" spans="1:3" ht="15.75">
      <c r="A996" s="526"/>
      <c r="C996" s="520"/>
    </row>
    <row r="997" spans="1:3" ht="15.75">
      <c r="A997" s="526"/>
      <c r="C997" s="520"/>
    </row>
    <row r="998" spans="1:3" ht="15.75">
      <c r="A998" s="526"/>
      <c r="C998" s="520"/>
    </row>
    <row r="999" spans="1:3" ht="15.75">
      <c r="A999" s="526"/>
      <c r="C999" s="520"/>
    </row>
    <row r="1000" spans="1:3" ht="15.75">
      <c r="A1000" s="526"/>
      <c r="C1000" s="520"/>
    </row>
    <row r="1001" spans="1:3" ht="15.75">
      <c r="A1001" s="526"/>
      <c r="C1001" s="520"/>
    </row>
    <row r="1002" spans="1:3" ht="15.75">
      <c r="A1002" s="526"/>
      <c r="C1002" s="520"/>
    </row>
    <row r="1003" spans="1:3" ht="15.75">
      <c r="A1003" s="526"/>
      <c r="C1003" s="520"/>
    </row>
    <row r="1004" spans="1:3" ht="15.75">
      <c r="A1004" s="526"/>
      <c r="C1004" s="520"/>
    </row>
    <row r="1005" spans="1:3" ht="15.75">
      <c r="A1005" s="526"/>
      <c r="C1005" s="520"/>
    </row>
    <row r="1006" spans="1:3" ht="15.75">
      <c r="A1006" s="526"/>
      <c r="C1006" s="520"/>
    </row>
    <row r="1007" spans="1:3" ht="15.75">
      <c r="A1007" s="526"/>
      <c r="C1007" s="520"/>
    </row>
    <row r="1008" spans="1:3" ht="15.75">
      <c r="A1008" s="526"/>
      <c r="C1008" s="520"/>
    </row>
    <row r="1009" spans="1:3" ht="15.75">
      <c r="A1009" s="526"/>
      <c r="C1009" s="520"/>
    </row>
    <row r="1010" spans="1:3" ht="15.75">
      <c r="A1010" s="526"/>
      <c r="C1010" s="520"/>
    </row>
    <row r="1011" spans="1:3" ht="15.75">
      <c r="A1011" s="526"/>
      <c r="C1011" s="520"/>
    </row>
    <row r="1012" spans="1:3" ht="15.75">
      <c r="A1012" s="526"/>
      <c r="C1012" s="520"/>
    </row>
    <row r="1013" spans="1:3" ht="15.75">
      <c r="A1013" s="526"/>
      <c r="C1013" s="520"/>
    </row>
    <row r="1014" spans="1:3" ht="15.75">
      <c r="A1014" s="526"/>
      <c r="C1014" s="520"/>
    </row>
    <row r="1015" spans="1:3" ht="15.75">
      <c r="A1015" s="526"/>
      <c r="C1015" s="520"/>
    </row>
    <row r="1016" spans="1:3" ht="15.75">
      <c r="A1016" s="526"/>
      <c r="C1016" s="520"/>
    </row>
    <row r="1017" spans="1:3" ht="15.75">
      <c r="A1017" s="526"/>
      <c r="C1017" s="520"/>
    </row>
    <row r="1018" spans="1:3" ht="15.75">
      <c r="A1018" s="526"/>
      <c r="C1018" s="520"/>
    </row>
    <row r="1019" spans="1:3" ht="15.75">
      <c r="A1019" s="526"/>
      <c r="C1019" s="520"/>
    </row>
    <row r="1020" spans="1:3" ht="15.75">
      <c r="A1020" s="526"/>
      <c r="C1020" s="520"/>
    </row>
    <row r="1021" spans="1:3" ht="15.75">
      <c r="A1021" s="526"/>
      <c r="C1021" s="520"/>
    </row>
    <row r="1022" spans="1:3" ht="15.75">
      <c r="A1022" s="526"/>
      <c r="C1022" s="520"/>
    </row>
    <row r="1023" spans="1:3" ht="15.75">
      <c r="A1023" s="526"/>
      <c r="C1023" s="520"/>
    </row>
    <row r="1024" spans="1:3" ht="15.75">
      <c r="A1024" s="526"/>
      <c r="C1024" s="520"/>
    </row>
    <row r="1025" spans="1:3" ht="15.75">
      <c r="A1025" s="526"/>
      <c r="C1025" s="520"/>
    </row>
    <row r="1026" spans="1:3" ht="15.75">
      <c r="A1026" s="526"/>
      <c r="C1026" s="520"/>
    </row>
    <row r="1027" spans="1:3" ht="15.75">
      <c r="A1027" s="526"/>
      <c r="C1027" s="520"/>
    </row>
    <row r="1028" spans="1:3" ht="15.75">
      <c r="A1028" s="526"/>
      <c r="C1028" s="520"/>
    </row>
    <row r="1029" spans="1:3" ht="15.75">
      <c r="A1029" s="526"/>
      <c r="C1029" s="520"/>
    </row>
    <row r="1030" spans="1:3" ht="15.75">
      <c r="A1030" s="526"/>
      <c r="C1030" s="520"/>
    </row>
    <row r="1031" spans="1:3" ht="15.75">
      <c r="A1031" s="526"/>
      <c r="C1031" s="520"/>
    </row>
    <row r="1032" spans="1:3" ht="15.75">
      <c r="A1032" s="526"/>
      <c r="C1032" s="520"/>
    </row>
    <row r="1033" spans="1:3" ht="15.75">
      <c r="A1033" s="526"/>
      <c r="C1033" s="520"/>
    </row>
    <row r="1034" spans="1:3" ht="15.75">
      <c r="A1034" s="526"/>
      <c r="C1034" s="520"/>
    </row>
  </sheetData>
  <sheetProtection/>
  <mergeCells count="2">
    <mergeCell ref="A162:C163"/>
    <mergeCell ref="A18:C18"/>
  </mergeCells>
  <printOptions/>
  <pageMargins left="1.1811023622047245" right="0.1968503937007874" top="0.4724409448818898" bottom="0.4330708661417323" header="0.31496062992125984" footer="0.31496062992125984"/>
  <pageSetup horizontalDpi="600" verticalDpi="600" orientation="portrait" paperSize="9" scale="5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14"/>
  <sheetViews>
    <sheetView zoomScale="75" zoomScaleNormal="75" zoomScaleSheetLayoutView="86" zoomScalePageLayoutView="0" workbookViewId="0" topLeftCell="A1">
      <selection activeCell="M24" sqref="M24"/>
    </sheetView>
  </sheetViews>
  <sheetFormatPr defaultColWidth="9.140625" defaultRowHeight="15"/>
  <cols>
    <col min="1" max="1" width="76.140625" style="267" customWidth="1"/>
    <col min="2" max="2" width="8.140625" style="267" customWidth="1"/>
    <col min="3" max="3" width="4.7109375" style="267" customWidth="1"/>
    <col min="4" max="4" width="4.57421875" style="267" customWidth="1"/>
    <col min="5" max="5" width="6.8515625" style="267" customWidth="1"/>
    <col min="6" max="6" width="5.8515625" style="267" customWidth="1"/>
    <col min="7" max="7" width="9.28125" style="267" customWidth="1"/>
    <col min="8" max="8" width="5.8515625" style="267" customWidth="1"/>
    <col min="9" max="9" width="16.8515625" style="267" customWidth="1"/>
    <col min="10" max="10" width="17.7109375" style="267" customWidth="1"/>
    <col min="11" max="16384" width="9.140625" style="267" customWidth="1"/>
  </cols>
  <sheetData>
    <row r="1" ht="15">
      <c r="I1" s="347"/>
    </row>
    <row r="2" spans="6:10" ht="15" customHeight="1">
      <c r="F2" s="273"/>
      <c r="G2" s="273"/>
      <c r="H2" s="273"/>
      <c r="I2" s="79" t="s">
        <v>1006</v>
      </c>
      <c r="J2" s="347"/>
    </row>
    <row r="3" spans="5:11" ht="15" customHeight="1">
      <c r="E3" s="273"/>
      <c r="F3" s="273"/>
      <c r="G3" s="273"/>
      <c r="H3" s="273"/>
      <c r="I3" s="79" t="s">
        <v>949</v>
      </c>
      <c r="J3" s="273"/>
      <c r="K3" s="347"/>
    </row>
    <row r="4" spans="6:9" ht="15">
      <c r="F4" s="347"/>
      <c r="H4" s="273"/>
      <c r="I4" s="79" t="s">
        <v>950</v>
      </c>
    </row>
    <row r="5" spans="6:9" ht="15">
      <c r="F5" s="347"/>
      <c r="H5" s="273"/>
      <c r="I5" s="79" t="s">
        <v>951</v>
      </c>
    </row>
    <row r="6" spans="6:9" ht="15">
      <c r="F6" s="347"/>
      <c r="H6" s="273"/>
      <c r="I6" s="79" t="s">
        <v>950</v>
      </c>
    </row>
    <row r="7" spans="6:9" ht="15">
      <c r="F7" s="347"/>
      <c r="H7" s="273"/>
      <c r="I7" s="79" t="s">
        <v>952</v>
      </c>
    </row>
    <row r="8" spans="6:9" ht="15">
      <c r="F8" s="347"/>
      <c r="H8" s="273"/>
      <c r="I8" s="79" t="s">
        <v>953</v>
      </c>
    </row>
    <row r="9" spans="6:9" ht="15">
      <c r="F9" s="347"/>
      <c r="H9" s="273"/>
      <c r="I9" s="79" t="s">
        <v>954</v>
      </c>
    </row>
    <row r="10" spans="6:9" ht="15">
      <c r="F10" s="347"/>
      <c r="H10" s="273"/>
      <c r="I10" s="79" t="s">
        <v>1225</v>
      </c>
    </row>
    <row r="11" spans="6:9" ht="15">
      <c r="F11" s="347"/>
      <c r="H11" s="273"/>
      <c r="I11" s="79"/>
    </row>
    <row r="12" spans="4:9" ht="15">
      <c r="D12" s="273"/>
      <c r="E12" s="273"/>
      <c r="F12" s="273"/>
      <c r="G12" s="273"/>
      <c r="H12" s="273"/>
      <c r="I12" s="79" t="s">
        <v>1007</v>
      </c>
    </row>
    <row r="13" spans="5:9" ht="15">
      <c r="E13" s="273"/>
      <c r="F13" s="273"/>
      <c r="G13" s="273"/>
      <c r="H13" s="273"/>
      <c r="I13" s="79" t="s">
        <v>955</v>
      </c>
    </row>
    <row r="14" spans="4:13" ht="15" customHeight="1">
      <c r="D14" s="273"/>
      <c r="E14" s="273"/>
      <c r="F14" s="273"/>
      <c r="G14" s="273"/>
      <c r="H14" s="273"/>
      <c r="I14" s="79" t="s">
        <v>950</v>
      </c>
      <c r="J14" s="273"/>
      <c r="K14" s="273"/>
      <c r="L14" s="273"/>
      <c r="M14" s="347"/>
    </row>
    <row r="15" spans="3:11" ht="15" customHeight="1">
      <c r="C15" s="273"/>
      <c r="D15" s="273"/>
      <c r="E15" s="273"/>
      <c r="F15" s="273"/>
      <c r="G15" s="273"/>
      <c r="H15" s="273"/>
      <c r="I15" s="79" t="s">
        <v>952</v>
      </c>
      <c r="J15" s="347"/>
      <c r="K15" s="347"/>
    </row>
    <row r="16" spans="3:11" ht="15" customHeight="1">
      <c r="C16" s="347"/>
      <c r="D16" s="347"/>
      <c r="E16" s="347"/>
      <c r="F16" s="347"/>
      <c r="G16" s="347"/>
      <c r="H16" s="347"/>
      <c r="I16" s="79" t="s">
        <v>953</v>
      </c>
      <c r="J16" s="347"/>
      <c r="K16" s="347"/>
    </row>
    <row r="17" spans="3:11" ht="15" customHeight="1">
      <c r="C17" s="347"/>
      <c r="D17" s="347"/>
      <c r="E17" s="347"/>
      <c r="F17" s="347"/>
      <c r="G17" s="347"/>
      <c r="H17" s="347"/>
      <c r="I17" s="79" t="s">
        <v>954</v>
      </c>
      <c r="J17" s="347"/>
      <c r="K17" s="347"/>
    </row>
    <row r="18" spans="3:11" ht="15" customHeight="1">
      <c r="C18" s="347"/>
      <c r="D18" s="347"/>
      <c r="E18" s="692"/>
      <c r="F18" s="692"/>
      <c r="G18" s="692"/>
      <c r="H18" s="692"/>
      <c r="I18" s="692"/>
      <c r="J18" s="347"/>
      <c r="K18" s="347"/>
    </row>
    <row r="19" spans="1:8" ht="21" customHeight="1">
      <c r="A19" s="696" t="s">
        <v>1008</v>
      </c>
      <c r="B19" s="696"/>
      <c r="C19" s="696"/>
      <c r="D19" s="696"/>
      <c r="E19" s="696"/>
      <c r="F19" s="696"/>
      <c r="G19" s="696"/>
      <c r="H19" s="696"/>
    </row>
    <row r="20" spans="1:8" ht="14.25" customHeight="1">
      <c r="A20" s="277"/>
      <c r="B20" s="277"/>
      <c r="C20" s="277"/>
      <c r="D20" s="277"/>
      <c r="E20" s="277"/>
      <c r="F20" s="277"/>
      <c r="G20" s="277"/>
      <c r="H20" s="277"/>
    </row>
    <row r="21" spans="1:9" ht="16.5" customHeight="1">
      <c r="A21" s="280"/>
      <c r="B21" s="280"/>
      <c r="C21" s="280"/>
      <c r="D21" s="280"/>
      <c r="E21" s="280"/>
      <c r="F21" s="280"/>
      <c r="G21" s="280"/>
      <c r="H21" s="280"/>
      <c r="I21" s="347" t="s">
        <v>947</v>
      </c>
    </row>
    <row r="22" spans="1:9" ht="13.5" customHeight="1">
      <c r="A22" s="697" t="s">
        <v>744</v>
      </c>
      <c r="B22" s="620" t="s">
        <v>745</v>
      </c>
      <c r="C22" s="620"/>
      <c r="D22" s="620"/>
      <c r="E22" s="620"/>
      <c r="F22" s="620"/>
      <c r="G22" s="620"/>
      <c r="H22" s="620"/>
      <c r="I22" s="693" t="s">
        <v>937</v>
      </c>
    </row>
    <row r="23" spans="1:9" ht="12.75" customHeight="1">
      <c r="A23" s="698"/>
      <c r="B23" s="700" t="s">
        <v>1009</v>
      </c>
      <c r="C23" s="621" t="s">
        <v>749</v>
      </c>
      <c r="D23" s="621"/>
      <c r="E23" s="621"/>
      <c r="F23" s="621"/>
      <c r="G23" s="700" t="s">
        <v>750</v>
      </c>
      <c r="H23" s="700" t="s">
        <v>751</v>
      </c>
      <c r="I23" s="694"/>
    </row>
    <row r="24" spans="1:9" ht="61.5" customHeight="1">
      <c r="A24" s="699"/>
      <c r="B24" s="701"/>
      <c r="C24" s="622" t="s">
        <v>752</v>
      </c>
      <c r="D24" s="622" t="s">
        <v>753</v>
      </c>
      <c r="E24" s="622" t="s">
        <v>754</v>
      </c>
      <c r="F24" s="622" t="s">
        <v>755</v>
      </c>
      <c r="G24" s="701"/>
      <c r="H24" s="701"/>
      <c r="I24" s="695"/>
    </row>
    <row r="25" spans="1:9" s="351" customFormat="1" ht="12.75" customHeight="1">
      <c r="A25" s="348">
        <v>1</v>
      </c>
      <c r="B25" s="349">
        <v>2</v>
      </c>
      <c r="C25" s="349">
        <v>3</v>
      </c>
      <c r="D25" s="349">
        <v>4</v>
      </c>
      <c r="E25" s="349">
        <v>5</v>
      </c>
      <c r="F25" s="349">
        <v>6</v>
      </c>
      <c r="G25" s="349">
        <v>7</v>
      </c>
      <c r="H25" s="349">
        <v>8</v>
      </c>
      <c r="I25" s="350">
        <v>9</v>
      </c>
    </row>
    <row r="26" spans="1:10" ht="15">
      <c r="A26" s="287" t="s">
        <v>756</v>
      </c>
      <c r="B26" s="288" t="s">
        <v>757</v>
      </c>
      <c r="C26" s="289" t="s">
        <v>931</v>
      </c>
      <c r="D26" s="290" t="s">
        <v>758</v>
      </c>
      <c r="E26" s="291" t="s">
        <v>759</v>
      </c>
      <c r="F26" s="290" t="s">
        <v>758</v>
      </c>
      <c r="G26" s="290" t="s">
        <v>760</v>
      </c>
      <c r="H26" s="290" t="s">
        <v>757</v>
      </c>
      <c r="I26" s="352">
        <v>3867951.40713</v>
      </c>
      <c r="J26" s="353"/>
    </row>
    <row r="27" spans="1:9" ht="15">
      <c r="A27" s="295" t="s">
        <v>761</v>
      </c>
      <c r="B27" s="296" t="s">
        <v>757</v>
      </c>
      <c r="C27" s="297" t="s">
        <v>931</v>
      </c>
      <c r="D27" s="298" t="s">
        <v>762</v>
      </c>
      <c r="E27" s="299" t="s">
        <v>759</v>
      </c>
      <c r="F27" s="298" t="s">
        <v>758</v>
      </c>
      <c r="G27" s="298" t="s">
        <v>760</v>
      </c>
      <c r="H27" s="298" t="s">
        <v>757</v>
      </c>
      <c r="I27" s="354">
        <v>2752923</v>
      </c>
    </row>
    <row r="28" spans="1:9" ht="15">
      <c r="A28" s="303" t="s">
        <v>763</v>
      </c>
      <c r="B28" s="304" t="s">
        <v>757</v>
      </c>
      <c r="C28" s="305" t="s">
        <v>931</v>
      </c>
      <c r="D28" s="306" t="s">
        <v>762</v>
      </c>
      <c r="E28" s="307">
        <v>1000</v>
      </c>
      <c r="F28" s="306" t="s">
        <v>758</v>
      </c>
      <c r="G28" s="306" t="s">
        <v>760</v>
      </c>
      <c r="H28" s="306" t="s">
        <v>764</v>
      </c>
      <c r="I28" s="355">
        <v>273391</v>
      </c>
    </row>
    <row r="29" spans="1:9" ht="30">
      <c r="A29" s="303" t="s">
        <v>765</v>
      </c>
      <c r="B29" s="304" t="s">
        <v>757</v>
      </c>
      <c r="C29" s="305" t="s">
        <v>931</v>
      </c>
      <c r="D29" s="306" t="s">
        <v>762</v>
      </c>
      <c r="E29" s="307" t="s">
        <v>766</v>
      </c>
      <c r="F29" s="306" t="s">
        <v>767</v>
      </c>
      <c r="G29" s="306" t="s">
        <v>760</v>
      </c>
      <c r="H29" s="306" t="s">
        <v>764</v>
      </c>
      <c r="I29" s="355">
        <v>273391</v>
      </c>
    </row>
    <row r="30" spans="1:9" ht="15">
      <c r="A30" s="303" t="s">
        <v>768</v>
      </c>
      <c r="B30" s="304" t="s">
        <v>757</v>
      </c>
      <c r="C30" s="305" t="s">
        <v>931</v>
      </c>
      <c r="D30" s="306" t="s">
        <v>762</v>
      </c>
      <c r="E30" s="307">
        <v>2000</v>
      </c>
      <c r="F30" s="306">
        <v>1</v>
      </c>
      <c r="G30" s="306" t="s">
        <v>760</v>
      </c>
      <c r="H30" s="306" t="s">
        <v>764</v>
      </c>
      <c r="I30" s="355">
        <v>2479532</v>
      </c>
    </row>
    <row r="31" spans="1:9" ht="15">
      <c r="A31" s="295" t="s">
        <v>769</v>
      </c>
      <c r="B31" s="296" t="s">
        <v>757</v>
      </c>
      <c r="C31" s="297" t="s">
        <v>931</v>
      </c>
      <c r="D31" s="298" t="s">
        <v>770</v>
      </c>
      <c r="E31" s="299" t="s">
        <v>759</v>
      </c>
      <c r="F31" s="298" t="s">
        <v>758</v>
      </c>
      <c r="G31" s="298" t="s">
        <v>760</v>
      </c>
      <c r="H31" s="298" t="s">
        <v>757</v>
      </c>
      <c r="I31" s="354">
        <v>434936</v>
      </c>
    </row>
    <row r="32" spans="1:9" ht="30">
      <c r="A32" s="303" t="s">
        <v>771</v>
      </c>
      <c r="B32" s="304" t="s">
        <v>757</v>
      </c>
      <c r="C32" s="305" t="s">
        <v>931</v>
      </c>
      <c r="D32" s="306" t="s">
        <v>770</v>
      </c>
      <c r="E32" s="307">
        <v>1000</v>
      </c>
      <c r="F32" s="306" t="s">
        <v>758</v>
      </c>
      <c r="G32" s="306" t="s">
        <v>760</v>
      </c>
      <c r="H32" s="306" t="s">
        <v>764</v>
      </c>
      <c r="I32" s="355">
        <v>101619</v>
      </c>
    </row>
    <row r="33" spans="1:9" ht="15">
      <c r="A33" s="303" t="s">
        <v>772</v>
      </c>
      <c r="B33" s="304" t="s">
        <v>757</v>
      </c>
      <c r="C33" s="305" t="s">
        <v>931</v>
      </c>
      <c r="D33" s="306" t="s">
        <v>770</v>
      </c>
      <c r="E33" s="307" t="s">
        <v>773</v>
      </c>
      <c r="F33" s="306" t="s">
        <v>767</v>
      </c>
      <c r="G33" s="306" t="s">
        <v>760</v>
      </c>
      <c r="H33" s="306" t="s">
        <v>764</v>
      </c>
      <c r="I33" s="355">
        <v>323517</v>
      </c>
    </row>
    <row r="34" spans="1:9" ht="15">
      <c r="A34" s="303" t="s">
        <v>774</v>
      </c>
      <c r="B34" s="304" t="s">
        <v>757</v>
      </c>
      <c r="C34" s="305" t="s">
        <v>931</v>
      </c>
      <c r="D34" s="306" t="s">
        <v>770</v>
      </c>
      <c r="E34" s="307" t="s">
        <v>775</v>
      </c>
      <c r="F34" s="306" t="s">
        <v>762</v>
      </c>
      <c r="G34" s="306" t="s">
        <v>760</v>
      </c>
      <c r="H34" s="306" t="s">
        <v>764</v>
      </c>
      <c r="I34" s="355">
        <v>9800</v>
      </c>
    </row>
    <row r="35" spans="1:9" ht="15">
      <c r="A35" s="295" t="s">
        <v>776</v>
      </c>
      <c r="B35" s="296" t="s">
        <v>757</v>
      </c>
      <c r="C35" s="297" t="s">
        <v>931</v>
      </c>
      <c r="D35" s="298" t="s">
        <v>777</v>
      </c>
      <c r="E35" s="299" t="s">
        <v>759</v>
      </c>
      <c r="F35" s="298" t="s">
        <v>758</v>
      </c>
      <c r="G35" s="298" t="s">
        <v>760</v>
      </c>
      <c r="H35" s="298" t="s">
        <v>757</v>
      </c>
      <c r="I35" s="354">
        <v>193948</v>
      </c>
    </row>
    <row r="36" spans="1:9" ht="15">
      <c r="A36" s="303" t="s">
        <v>778</v>
      </c>
      <c r="B36" s="304" t="s">
        <v>757</v>
      </c>
      <c r="C36" s="305" t="s">
        <v>931</v>
      </c>
      <c r="D36" s="306" t="s">
        <v>777</v>
      </c>
      <c r="E36" s="307">
        <v>1000</v>
      </c>
      <c r="F36" s="306" t="s">
        <v>758</v>
      </c>
      <c r="G36" s="306" t="s">
        <v>760</v>
      </c>
      <c r="H36" s="306" t="s">
        <v>764</v>
      </c>
      <c r="I36" s="355">
        <v>10000</v>
      </c>
    </row>
    <row r="37" spans="1:9" ht="30">
      <c r="A37" s="303" t="s">
        <v>592</v>
      </c>
      <c r="B37" s="304" t="s">
        <v>757</v>
      </c>
      <c r="C37" s="305" t="s">
        <v>931</v>
      </c>
      <c r="D37" s="306" t="s">
        <v>777</v>
      </c>
      <c r="E37" s="307">
        <v>1020</v>
      </c>
      <c r="F37" s="306">
        <v>4</v>
      </c>
      <c r="G37" s="306" t="s">
        <v>760</v>
      </c>
      <c r="H37" s="306" t="s">
        <v>764</v>
      </c>
      <c r="I37" s="355">
        <v>10000</v>
      </c>
    </row>
    <row r="38" spans="1:9" ht="15">
      <c r="A38" s="303" t="s">
        <v>595</v>
      </c>
      <c r="B38" s="304" t="s">
        <v>757</v>
      </c>
      <c r="C38" s="305" t="s">
        <v>931</v>
      </c>
      <c r="D38" s="306" t="s">
        <v>777</v>
      </c>
      <c r="E38" s="307">
        <v>2000</v>
      </c>
      <c r="F38" s="306">
        <v>2</v>
      </c>
      <c r="G38" s="306" t="s">
        <v>760</v>
      </c>
      <c r="H38" s="306" t="s">
        <v>764</v>
      </c>
      <c r="I38" s="355">
        <v>86702</v>
      </c>
    </row>
    <row r="39" spans="1:9" ht="30">
      <c r="A39" s="303" t="s">
        <v>596</v>
      </c>
      <c r="B39" s="304" t="s">
        <v>757</v>
      </c>
      <c r="C39" s="305" t="s">
        <v>931</v>
      </c>
      <c r="D39" s="306" t="s">
        <v>777</v>
      </c>
      <c r="E39" s="307" t="s">
        <v>597</v>
      </c>
      <c r="F39" s="306" t="s">
        <v>767</v>
      </c>
      <c r="G39" s="306" t="s">
        <v>760</v>
      </c>
      <c r="H39" s="306" t="s">
        <v>764</v>
      </c>
      <c r="I39" s="355">
        <v>86702</v>
      </c>
    </row>
    <row r="40" spans="1:9" ht="15">
      <c r="A40" s="303" t="s">
        <v>598</v>
      </c>
      <c r="B40" s="304" t="s">
        <v>757</v>
      </c>
      <c r="C40" s="305" t="s">
        <v>931</v>
      </c>
      <c r="D40" s="306" t="s">
        <v>777</v>
      </c>
      <c r="E40" s="307">
        <v>6000</v>
      </c>
      <c r="F40" s="306" t="s">
        <v>758</v>
      </c>
      <c r="G40" s="306" t="s">
        <v>760</v>
      </c>
      <c r="H40" s="306" t="s">
        <v>764</v>
      </c>
      <c r="I40" s="355">
        <v>97246</v>
      </c>
    </row>
    <row r="41" spans="1:9" ht="15">
      <c r="A41" s="295" t="s">
        <v>599</v>
      </c>
      <c r="B41" s="296" t="s">
        <v>757</v>
      </c>
      <c r="C41" s="297" t="s">
        <v>931</v>
      </c>
      <c r="D41" s="298" t="s">
        <v>600</v>
      </c>
      <c r="E41" s="299" t="s">
        <v>759</v>
      </c>
      <c r="F41" s="298" t="s">
        <v>758</v>
      </c>
      <c r="G41" s="298" t="s">
        <v>760</v>
      </c>
      <c r="H41" s="298" t="s">
        <v>757</v>
      </c>
      <c r="I41" s="354">
        <v>65589.5</v>
      </c>
    </row>
    <row r="42" spans="1:9" ht="30">
      <c r="A42" s="303" t="s">
        <v>601</v>
      </c>
      <c r="B42" s="304" t="s">
        <v>757</v>
      </c>
      <c r="C42" s="305" t="s">
        <v>931</v>
      </c>
      <c r="D42" s="306" t="s">
        <v>600</v>
      </c>
      <c r="E42" s="307" t="s">
        <v>602</v>
      </c>
      <c r="F42" s="306" t="s">
        <v>762</v>
      </c>
      <c r="G42" s="306" t="s">
        <v>760</v>
      </c>
      <c r="H42" s="306" t="s">
        <v>764</v>
      </c>
      <c r="I42" s="355">
        <v>20858</v>
      </c>
    </row>
    <row r="43" spans="1:9" ht="120">
      <c r="A43" s="312" t="s">
        <v>990</v>
      </c>
      <c r="B43" s="313" t="s">
        <v>757</v>
      </c>
      <c r="C43" s="314" t="s">
        <v>931</v>
      </c>
      <c r="D43" s="308" t="s">
        <v>600</v>
      </c>
      <c r="E43" s="315" t="s">
        <v>603</v>
      </c>
      <c r="F43" s="308" t="s">
        <v>762</v>
      </c>
      <c r="G43" s="308" t="s">
        <v>760</v>
      </c>
      <c r="H43" s="308" t="s">
        <v>764</v>
      </c>
      <c r="I43" s="355">
        <v>44665.5</v>
      </c>
    </row>
    <row r="44" spans="1:9" ht="30">
      <c r="A44" s="303" t="s">
        <v>604</v>
      </c>
      <c r="B44" s="304" t="s">
        <v>757</v>
      </c>
      <c r="C44" s="305" t="s">
        <v>931</v>
      </c>
      <c r="D44" s="306" t="s">
        <v>600</v>
      </c>
      <c r="E44" s="307" t="s">
        <v>605</v>
      </c>
      <c r="F44" s="306" t="s">
        <v>762</v>
      </c>
      <c r="G44" s="306" t="s">
        <v>760</v>
      </c>
      <c r="H44" s="306" t="s">
        <v>764</v>
      </c>
      <c r="I44" s="355">
        <v>66</v>
      </c>
    </row>
    <row r="45" spans="1:9" ht="34.5" customHeight="1">
      <c r="A45" s="295" t="s">
        <v>606</v>
      </c>
      <c r="B45" s="296" t="s">
        <v>757</v>
      </c>
      <c r="C45" s="297" t="s">
        <v>931</v>
      </c>
      <c r="D45" s="298" t="s">
        <v>607</v>
      </c>
      <c r="E45" s="299" t="s">
        <v>759</v>
      </c>
      <c r="F45" s="298" t="s">
        <v>758</v>
      </c>
      <c r="G45" s="298" t="s">
        <v>760</v>
      </c>
      <c r="H45" s="298" t="s">
        <v>757</v>
      </c>
      <c r="I45" s="354">
        <v>345</v>
      </c>
    </row>
    <row r="46" spans="1:9" ht="35.25" customHeight="1">
      <c r="A46" s="295" t="s">
        <v>608</v>
      </c>
      <c r="B46" s="296" t="s">
        <v>757</v>
      </c>
      <c r="C46" s="297" t="s">
        <v>931</v>
      </c>
      <c r="D46" s="298" t="s">
        <v>609</v>
      </c>
      <c r="E46" s="299" t="s">
        <v>759</v>
      </c>
      <c r="F46" s="298" t="s">
        <v>758</v>
      </c>
      <c r="G46" s="298" t="s">
        <v>760</v>
      </c>
      <c r="H46" s="298" t="s">
        <v>757</v>
      </c>
      <c r="I46" s="354">
        <v>150613.04468</v>
      </c>
    </row>
    <row r="47" spans="1:9" ht="30">
      <c r="A47" s="303" t="s">
        <v>610</v>
      </c>
      <c r="B47" s="304" t="s">
        <v>757</v>
      </c>
      <c r="C47" s="305" t="s">
        <v>931</v>
      </c>
      <c r="D47" s="306" t="s">
        <v>609</v>
      </c>
      <c r="E47" s="307" t="s">
        <v>611</v>
      </c>
      <c r="F47" s="306" t="s">
        <v>594</v>
      </c>
      <c r="G47" s="306" t="s">
        <v>760</v>
      </c>
      <c r="H47" s="306" t="s">
        <v>612</v>
      </c>
      <c r="I47" s="355">
        <v>27757.5</v>
      </c>
    </row>
    <row r="48" spans="1:9" ht="60">
      <c r="A48" s="303" t="s">
        <v>991</v>
      </c>
      <c r="B48" s="304" t="s">
        <v>757</v>
      </c>
      <c r="C48" s="305" t="s">
        <v>931</v>
      </c>
      <c r="D48" s="306" t="s">
        <v>609</v>
      </c>
      <c r="E48" s="307" t="s">
        <v>613</v>
      </c>
      <c r="F48" s="306" t="s">
        <v>594</v>
      </c>
      <c r="G48" s="306" t="s">
        <v>760</v>
      </c>
      <c r="H48" s="306" t="s">
        <v>612</v>
      </c>
      <c r="I48" s="355">
        <v>92600</v>
      </c>
    </row>
    <row r="49" spans="1:9" ht="90">
      <c r="A49" s="303" t="s">
        <v>799</v>
      </c>
      <c r="B49" s="304" t="s">
        <v>757</v>
      </c>
      <c r="C49" s="305" t="s">
        <v>931</v>
      </c>
      <c r="D49" s="306" t="s">
        <v>609</v>
      </c>
      <c r="E49" s="307" t="s">
        <v>614</v>
      </c>
      <c r="F49" s="306" t="s">
        <v>758</v>
      </c>
      <c r="G49" s="306" t="s">
        <v>760</v>
      </c>
      <c r="H49" s="306" t="s">
        <v>612</v>
      </c>
      <c r="I49" s="355">
        <v>4300</v>
      </c>
    </row>
    <row r="50" spans="1:9" ht="45">
      <c r="A50" s="303" t="s">
        <v>615</v>
      </c>
      <c r="B50" s="304" t="s">
        <v>757</v>
      </c>
      <c r="C50" s="305" t="s">
        <v>931</v>
      </c>
      <c r="D50" s="306" t="s">
        <v>609</v>
      </c>
      <c r="E50" s="307" t="s">
        <v>616</v>
      </c>
      <c r="F50" s="306" t="s">
        <v>594</v>
      </c>
      <c r="G50" s="306" t="s">
        <v>760</v>
      </c>
      <c r="H50" s="306" t="s">
        <v>612</v>
      </c>
      <c r="I50" s="355">
        <v>1633.85</v>
      </c>
    </row>
    <row r="51" spans="1:9" ht="60">
      <c r="A51" s="303" t="s">
        <v>993</v>
      </c>
      <c r="B51" s="304" t="s">
        <v>757</v>
      </c>
      <c r="C51" s="305" t="s">
        <v>931</v>
      </c>
      <c r="D51" s="306" t="s">
        <v>609</v>
      </c>
      <c r="E51" s="307" t="s">
        <v>617</v>
      </c>
      <c r="F51" s="306" t="s">
        <v>758</v>
      </c>
      <c r="G51" s="306" t="s">
        <v>760</v>
      </c>
      <c r="H51" s="306" t="s">
        <v>612</v>
      </c>
      <c r="I51" s="355">
        <v>24321.69468</v>
      </c>
    </row>
    <row r="52" spans="1:9" ht="15">
      <c r="A52" s="295" t="s">
        <v>618</v>
      </c>
      <c r="B52" s="296" t="s">
        <v>757</v>
      </c>
      <c r="C52" s="297" t="s">
        <v>931</v>
      </c>
      <c r="D52" s="298" t="s">
        <v>619</v>
      </c>
      <c r="E52" s="299" t="s">
        <v>759</v>
      </c>
      <c r="F52" s="298" t="s">
        <v>758</v>
      </c>
      <c r="G52" s="298" t="s">
        <v>760</v>
      </c>
      <c r="H52" s="298" t="s">
        <v>757</v>
      </c>
      <c r="I52" s="354">
        <v>10343.2</v>
      </c>
    </row>
    <row r="53" spans="1:9" ht="15">
      <c r="A53" s="303" t="s">
        <v>620</v>
      </c>
      <c r="B53" s="304" t="s">
        <v>757</v>
      </c>
      <c r="C53" s="305" t="s">
        <v>931</v>
      </c>
      <c r="D53" s="306" t="s">
        <v>619</v>
      </c>
      <c r="E53" s="307" t="s">
        <v>621</v>
      </c>
      <c r="F53" s="306" t="s">
        <v>762</v>
      </c>
      <c r="G53" s="306" t="s">
        <v>760</v>
      </c>
      <c r="H53" s="306" t="s">
        <v>612</v>
      </c>
      <c r="I53" s="355">
        <v>10343.2</v>
      </c>
    </row>
    <row r="54" spans="1:9" ht="28.5">
      <c r="A54" s="295" t="s">
        <v>622</v>
      </c>
      <c r="B54" s="296" t="s">
        <v>757</v>
      </c>
      <c r="C54" s="297" t="s">
        <v>931</v>
      </c>
      <c r="D54" s="298" t="s">
        <v>623</v>
      </c>
      <c r="E54" s="299" t="s">
        <v>759</v>
      </c>
      <c r="F54" s="298" t="s">
        <v>758</v>
      </c>
      <c r="G54" s="298" t="s">
        <v>760</v>
      </c>
      <c r="H54" s="298" t="s">
        <v>757</v>
      </c>
      <c r="I54" s="354">
        <v>136220</v>
      </c>
    </row>
    <row r="55" spans="1:9" ht="15">
      <c r="A55" s="303" t="s">
        <v>624</v>
      </c>
      <c r="B55" s="304" t="s">
        <v>757</v>
      </c>
      <c r="C55" s="305" t="s">
        <v>931</v>
      </c>
      <c r="D55" s="306" t="s">
        <v>623</v>
      </c>
      <c r="E55" s="307" t="s">
        <v>625</v>
      </c>
      <c r="F55" s="306" t="s">
        <v>758</v>
      </c>
      <c r="G55" s="306" t="s">
        <v>760</v>
      </c>
      <c r="H55" s="306" t="s">
        <v>626</v>
      </c>
      <c r="I55" s="355">
        <v>136220</v>
      </c>
    </row>
    <row r="56" spans="1:9" ht="15">
      <c r="A56" s="303" t="s">
        <v>624</v>
      </c>
      <c r="B56" s="304" t="s">
        <v>757</v>
      </c>
      <c r="C56" s="305" t="s">
        <v>931</v>
      </c>
      <c r="D56" s="306" t="s">
        <v>623</v>
      </c>
      <c r="E56" s="307" t="s">
        <v>625</v>
      </c>
      <c r="F56" s="306" t="s">
        <v>594</v>
      </c>
      <c r="G56" s="306" t="s">
        <v>760</v>
      </c>
      <c r="H56" s="306" t="s">
        <v>626</v>
      </c>
      <c r="I56" s="355">
        <v>136220</v>
      </c>
    </row>
    <row r="57" spans="1:9" ht="28.5">
      <c r="A57" s="295" t="s">
        <v>627</v>
      </c>
      <c r="B57" s="296" t="s">
        <v>757</v>
      </c>
      <c r="C57" s="297" t="s">
        <v>931</v>
      </c>
      <c r="D57" s="298" t="s">
        <v>628</v>
      </c>
      <c r="E57" s="299" t="s">
        <v>759</v>
      </c>
      <c r="F57" s="298" t="s">
        <v>758</v>
      </c>
      <c r="G57" s="298" t="s">
        <v>760</v>
      </c>
      <c r="H57" s="298" t="s">
        <v>757</v>
      </c>
      <c r="I57" s="354">
        <v>43887.86645</v>
      </c>
    </row>
    <row r="58" spans="1:9" ht="60">
      <c r="A58" s="303" t="s">
        <v>1010</v>
      </c>
      <c r="B58" s="304" t="s">
        <v>757</v>
      </c>
      <c r="C58" s="305" t="s">
        <v>931</v>
      </c>
      <c r="D58" s="306" t="s">
        <v>628</v>
      </c>
      <c r="E58" s="307" t="s">
        <v>630</v>
      </c>
      <c r="F58" s="306" t="s">
        <v>594</v>
      </c>
      <c r="G58" s="306" t="s">
        <v>760</v>
      </c>
      <c r="H58" s="306" t="s">
        <v>631</v>
      </c>
      <c r="I58" s="355">
        <v>43887.86645</v>
      </c>
    </row>
    <row r="59" spans="1:9" ht="15">
      <c r="A59" s="295" t="s">
        <v>632</v>
      </c>
      <c r="B59" s="296" t="s">
        <v>757</v>
      </c>
      <c r="C59" s="297" t="s">
        <v>931</v>
      </c>
      <c r="D59" s="298" t="s">
        <v>633</v>
      </c>
      <c r="E59" s="299" t="s">
        <v>759</v>
      </c>
      <c r="F59" s="298" t="s">
        <v>758</v>
      </c>
      <c r="G59" s="298" t="s">
        <v>760</v>
      </c>
      <c r="H59" s="298" t="s">
        <v>757</v>
      </c>
      <c r="I59" s="356">
        <v>79145.796</v>
      </c>
    </row>
    <row r="60" spans="1:9" ht="30">
      <c r="A60" s="303" t="s">
        <v>634</v>
      </c>
      <c r="B60" s="304">
        <v>0</v>
      </c>
      <c r="C60" s="305">
        <v>1</v>
      </c>
      <c r="D60" s="306">
        <v>16</v>
      </c>
      <c r="E60" s="307">
        <v>3010</v>
      </c>
      <c r="F60" s="306">
        <v>1</v>
      </c>
      <c r="G60" s="306">
        <v>0</v>
      </c>
      <c r="H60" s="306">
        <v>140</v>
      </c>
      <c r="I60" s="355">
        <v>600</v>
      </c>
    </row>
    <row r="61" spans="1:9" ht="45">
      <c r="A61" s="303" t="s">
        <v>635</v>
      </c>
      <c r="B61" s="304">
        <v>0</v>
      </c>
      <c r="C61" s="305">
        <v>1</v>
      </c>
      <c r="D61" s="306">
        <v>16</v>
      </c>
      <c r="E61" s="307">
        <v>3030</v>
      </c>
      <c r="F61" s="306">
        <v>1</v>
      </c>
      <c r="G61" s="306">
        <v>0</v>
      </c>
      <c r="H61" s="306">
        <v>140</v>
      </c>
      <c r="I61" s="355">
        <v>700</v>
      </c>
    </row>
    <row r="62" spans="1:9" ht="45">
      <c r="A62" s="303" t="s">
        <v>1011</v>
      </c>
      <c r="B62" s="304">
        <v>0</v>
      </c>
      <c r="C62" s="305">
        <v>1</v>
      </c>
      <c r="D62" s="306">
        <v>16</v>
      </c>
      <c r="E62" s="307">
        <v>6000</v>
      </c>
      <c r="F62" s="306">
        <v>1</v>
      </c>
      <c r="G62" s="306">
        <v>0</v>
      </c>
      <c r="H62" s="306">
        <v>140</v>
      </c>
      <c r="I62" s="357">
        <v>1639.5</v>
      </c>
    </row>
    <row r="63" spans="1:9" ht="45">
      <c r="A63" s="303" t="s">
        <v>637</v>
      </c>
      <c r="B63" s="304" t="s">
        <v>757</v>
      </c>
      <c r="C63" s="305" t="s">
        <v>931</v>
      </c>
      <c r="D63" s="306" t="s">
        <v>633</v>
      </c>
      <c r="E63" s="307" t="s">
        <v>638</v>
      </c>
      <c r="F63" s="306" t="s">
        <v>762</v>
      </c>
      <c r="G63" s="306" t="s">
        <v>760</v>
      </c>
      <c r="H63" s="306" t="s">
        <v>639</v>
      </c>
      <c r="I63" s="355">
        <v>86</v>
      </c>
    </row>
    <row r="64" spans="1:9" ht="15">
      <c r="A64" s="303" t="s">
        <v>641</v>
      </c>
      <c r="B64" s="304" t="s">
        <v>757</v>
      </c>
      <c r="C64" s="305" t="s">
        <v>931</v>
      </c>
      <c r="D64" s="306" t="s">
        <v>633</v>
      </c>
      <c r="E64" s="307" t="s">
        <v>642</v>
      </c>
      <c r="F64" s="306" t="s">
        <v>762</v>
      </c>
      <c r="G64" s="306" t="s">
        <v>760</v>
      </c>
      <c r="H64" s="306" t="s">
        <v>639</v>
      </c>
      <c r="I64" s="355">
        <v>390</v>
      </c>
    </row>
    <row r="65" spans="1:9" ht="30">
      <c r="A65" s="303" t="s">
        <v>643</v>
      </c>
      <c r="B65" s="304" t="s">
        <v>757</v>
      </c>
      <c r="C65" s="305" t="s">
        <v>931</v>
      </c>
      <c r="D65" s="306" t="s">
        <v>633</v>
      </c>
      <c r="E65" s="307" t="s">
        <v>644</v>
      </c>
      <c r="F65" s="306" t="s">
        <v>762</v>
      </c>
      <c r="G65" s="306" t="s">
        <v>760</v>
      </c>
      <c r="H65" s="306" t="s">
        <v>639</v>
      </c>
      <c r="I65" s="355">
        <v>3720</v>
      </c>
    </row>
    <row r="66" spans="1:9" ht="30">
      <c r="A66" s="303" t="s">
        <v>645</v>
      </c>
      <c r="B66" s="304" t="s">
        <v>757</v>
      </c>
      <c r="C66" s="305" t="s">
        <v>931</v>
      </c>
      <c r="D66" s="306" t="s">
        <v>633</v>
      </c>
      <c r="E66" s="307" t="s">
        <v>646</v>
      </c>
      <c r="F66" s="306" t="s">
        <v>762</v>
      </c>
      <c r="G66" s="306" t="s">
        <v>760</v>
      </c>
      <c r="H66" s="306" t="s">
        <v>639</v>
      </c>
      <c r="I66" s="355">
        <v>2700</v>
      </c>
    </row>
    <row r="67" spans="1:9" s="358" customFormat="1" ht="15">
      <c r="A67" s="303" t="s">
        <v>647</v>
      </c>
      <c r="B67" s="304" t="s">
        <v>757</v>
      </c>
      <c r="C67" s="305" t="s">
        <v>931</v>
      </c>
      <c r="D67" s="306" t="s">
        <v>633</v>
      </c>
      <c r="E67" s="307" t="s">
        <v>648</v>
      </c>
      <c r="F67" s="306" t="s">
        <v>762</v>
      </c>
      <c r="G67" s="306" t="s">
        <v>760</v>
      </c>
      <c r="H67" s="306" t="s">
        <v>639</v>
      </c>
      <c r="I67" s="357">
        <v>130</v>
      </c>
    </row>
    <row r="68" spans="1:9" ht="45">
      <c r="A68" s="303" t="s">
        <v>649</v>
      </c>
      <c r="B68" s="304" t="s">
        <v>757</v>
      </c>
      <c r="C68" s="305" t="s">
        <v>931</v>
      </c>
      <c r="D68" s="306" t="s">
        <v>633</v>
      </c>
      <c r="E68" s="307" t="s">
        <v>650</v>
      </c>
      <c r="F68" s="306" t="s">
        <v>762</v>
      </c>
      <c r="G68" s="306" t="s">
        <v>760</v>
      </c>
      <c r="H68" s="306" t="s">
        <v>639</v>
      </c>
      <c r="I68" s="355">
        <v>3712</v>
      </c>
    </row>
    <row r="69" spans="1:9" ht="30">
      <c r="A69" s="303" t="s">
        <v>651</v>
      </c>
      <c r="B69" s="304" t="s">
        <v>757</v>
      </c>
      <c r="C69" s="305" t="s">
        <v>931</v>
      </c>
      <c r="D69" s="306" t="s">
        <v>633</v>
      </c>
      <c r="E69" s="307" t="s">
        <v>652</v>
      </c>
      <c r="F69" s="306" t="s">
        <v>762</v>
      </c>
      <c r="G69" s="306" t="s">
        <v>760</v>
      </c>
      <c r="H69" s="306" t="s">
        <v>639</v>
      </c>
      <c r="I69" s="355">
        <v>39892.5</v>
      </c>
    </row>
    <row r="70" spans="1:9" ht="45">
      <c r="A70" s="303" t="s">
        <v>653</v>
      </c>
      <c r="B70" s="304" t="s">
        <v>757</v>
      </c>
      <c r="C70" s="305" t="s">
        <v>931</v>
      </c>
      <c r="D70" s="306" t="s">
        <v>633</v>
      </c>
      <c r="E70" s="307" t="s">
        <v>654</v>
      </c>
      <c r="F70" s="306" t="s">
        <v>594</v>
      </c>
      <c r="G70" s="306" t="s">
        <v>760</v>
      </c>
      <c r="H70" s="306" t="s">
        <v>639</v>
      </c>
      <c r="I70" s="355">
        <v>28</v>
      </c>
    </row>
    <row r="71" spans="1:9" ht="30">
      <c r="A71" s="303" t="s">
        <v>655</v>
      </c>
      <c r="B71" s="304" t="s">
        <v>757</v>
      </c>
      <c r="C71" s="305" t="s">
        <v>931</v>
      </c>
      <c r="D71" s="306" t="s">
        <v>633</v>
      </c>
      <c r="E71" s="307" t="s">
        <v>656</v>
      </c>
      <c r="F71" s="306" t="s">
        <v>594</v>
      </c>
      <c r="G71" s="306" t="s">
        <v>760</v>
      </c>
      <c r="H71" s="306" t="s">
        <v>639</v>
      </c>
      <c r="I71" s="357">
        <v>25547.796</v>
      </c>
    </row>
    <row r="72" spans="1:9" ht="15">
      <c r="A72" s="319" t="s">
        <v>659</v>
      </c>
      <c r="B72" s="296" t="s">
        <v>757</v>
      </c>
      <c r="C72" s="297">
        <v>2</v>
      </c>
      <c r="D72" s="298" t="s">
        <v>758</v>
      </c>
      <c r="E72" s="299" t="s">
        <v>759</v>
      </c>
      <c r="F72" s="298" t="s">
        <v>758</v>
      </c>
      <c r="G72" s="298" t="s">
        <v>760</v>
      </c>
      <c r="H72" s="298" t="s">
        <v>757</v>
      </c>
      <c r="I72" s="354">
        <v>3917247.932</v>
      </c>
    </row>
    <row r="73" spans="1:9" ht="43.5">
      <c r="A73" s="319" t="s">
        <v>660</v>
      </c>
      <c r="B73" s="322" t="s">
        <v>757</v>
      </c>
      <c r="C73" s="322" t="s">
        <v>661</v>
      </c>
      <c r="D73" s="322" t="s">
        <v>767</v>
      </c>
      <c r="E73" s="322" t="s">
        <v>759</v>
      </c>
      <c r="F73" s="322" t="s">
        <v>758</v>
      </c>
      <c r="G73" s="322" t="s">
        <v>760</v>
      </c>
      <c r="H73" s="322" t="s">
        <v>757</v>
      </c>
      <c r="I73" s="359">
        <v>3917247.932</v>
      </c>
    </row>
    <row r="74" spans="1:9" ht="29.25">
      <c r="A74" s="319" t="s">
        <v>662</v>
      </c>
      <c r="B74" s="324" t="s">
        <v>757</v>
      </c>
      <c r="C74" s="325" t="s">
        <v>661</v>
      </c>
      <c r="D74" s="326" t="s">
        <v>767</v>
      </c>
      <c r="E74" s="327" t="s">
        <v>663</v>
      </c>
      <c r="F74" s="326" t="s">
        <v>758</v>
      </c>
      <c r="G74" s="326" t="s">
        <v>760</v>
      </c>
      <c r="H74" s="326" t="s">
        <v>664</v>
      </c>
      <c r="I74" s="354">
        <v>105106</v>
      </c>
    </row>
    <row r="75" spans="1:9" ht="30">
      <c r="A75" s="329" t="s">
        <v>665</v>
      </c>
      <c r="B75" s="330" t="s">
        <v>757</v>
      </c>
      <c r="C75" s="331" t="s">
        <v>661</v>
      </c>
      <c r="D75" s="332" t="s">
        <v>767</v>
      </c>
      <c r="E75" s="333" t="s">
        <v>663</v>
      </c>
      <c r="F75" s="332" t="s">
        <v>594</v>
      </c>
      <c r="G75" s="332" t="s">
        <v>760</v>
      </c>
      <c r="H75" s="332" t="s">
        <v>664</v>
      </c>
      <c r="I75" s="355">
        <v>105106</v>
      </c>
    </row>
    <row r="76" spans="1:9" ht="43.5">
      <c r="A76" s="319" t="s">
        <v>666</v>
      </c>
      <c r="B76" s="324" t="s">
        <v>757</v>
      </c>
      <c r="C76" s="325" t="s">
        <v>661</v>
      </c>
      <c r="D76" s="326" t="s">
        <v>767</v>
      </c>
      <c r="E76" s="327">
        <v>0</v>
      </c>
      <c r="F76" s="326">
        <v>0</v>
      </c>
      <c r="G76" s="326" t="s">
        <v>760</v>
      </c>
      <c r="H76" s="326" t="s">
        <v>664</v>
      </c>
      <c r="I76" s="354">
        <v>779609</v>
      </c>
    </row>
    <row r="77" spans="1:9" ht="30">
      <c r="A77" s="329" t="s">
        <v>1012</v>
      </c>
      <c r="B77" s="330" t="s">
        <v>757</v>
      </c>
      <c r="C77" s="331" t="s">
        <v>661</v>
      </c>
      <c r="D77" s="332" t="s">
        <v>767</v>
      </c>
      <c r="E77" s="333" t="s">
        <v>783</v>
      </c>
      <c r="F77" s="332" t="s">
        <v>594</v>
      </c>
      <c r="G77" s="337" t="s">
        <v>1013</v>
      </c>
      <c r="H77" s="332" t="s">
        <v>664</v>
      </c>
      <c r="I77" s="355">
        <v>123352</v>
      </c>
    </row>
    <row r="78" spans="1:9" ht="105">
      <c r="A78" s="329" t="s">
        <v>994</v>
      </c>
      <c r="B78" s="330" t="s">
        <v>757</v>
      </c>
      <c r="C78" s="331" t="s">
        <v>661</v>
      </c>
      <c r="D78" s="332" t="s">
        <v>767</v>
      </c>
      <c r="E78" s="333" t="s">
        <v>784</v>
      </c>
      <c r="F78" s="332" t="s">
        <v>594</v>
      </c>
      <c r="G78" s="337" t="s">
        <v>760</v>
      </c>
      <c r="H78" s="332" t="s">
        <v>664</v>
      </c>
      <c r="I78" s="355">
        <v>56082</v>
      </c>
    </row>
    <row r="79" spans="1:9" ht="90">
      <c r="A79" s="329" t="s">
        <v>522</v>
      </c>
      <c r="B79" s="330">
        <v>0</v>
      </c>
      <c r="C79" s="331">
        <v>2</v>
      </c>
      <c r="D79" s="332">
        <v>2</v>
      </c>
      <c r="E79" s="333">
        <v>2999</v>
      </c>
      <c r="F79" s="332">
        <v>4</v>
      </c>
      <c r="G79" s="337" t="s">
        <v>1014</v>
      </c>
      <c r="H79" s="332">
        <v>151</v>
      </c>
      <c r="I79" s="360">
        <v>277385</v>
      </c>
    </row>
    <row r="80" spans="1:9" ht="75">
      <c r="A80" s="329" t="s">
        <v>800</v>
      </c>
      <c r="B80" s="330">
        <v>0</v>
      </c>
      <c r="C80" s="331">
        <v>2</v>
      </c>
      <c r="D80" s="332">
        <v>2</v>
      </c>
      <c r="E80" s="333">
        <v>2999</v>
      </c>
      <c r="F80" s="332">
        <v>4</v>
      </c>
      <c r="G80" s="337" t="s">
        <v>1015</v>
      </c>
      <c r="H80" s="332">
        <v>151</v>
      </c>
      <c r="I80" s="360">
        <v>63767</v>
      </c>
    </row>
    <row r="81" spans="1:9" ht="45">
      <c r="A81" s="329" t="s">
        <v>785</v>
      </c>
      <c r="B81" s="330">
        <v>0</v>
      </c>
      <c r="C81" s="331">
        <v>2</v>
      </c>
      <c r="D81" s="332">
        <v>2</v>
      </c>
      <c r="E81" s="333">
        <v>2999</v>
      </c>
      <c r="F81" s="332">
        <v>4</v>
      </c>
      <c r="G81" s="337" t="s">
        <v>1016</v>
      </c>
      <c r="H81" s="332">
        <v>151</v>
      </c>
      <c r="I81" s="360">
        <v>91734</v>
      </c>
    </row>
    <row r="82" spans="1:9" ht="45">
      <c r="A82" s="329" t="s">
        <v>786</v>
      </c>
      <c r="B82" s="330">
        <v>0</v>
      </c>
      <c r="C82" s="331">
        <v>2</v>
      </c>
      <c r="D82" s="332">
        <v>2</v>
      </c>
      <c r="E82" s="333">
        <v>2999</v>
      </c>
      <c r="F82" s="332">
        <v>4</v>
      </c>
      <c r="G82" s="337" t="s">
        <v>1017</v>
      </c>
      <c r="H82" s="332">
        <v>151</v>
      </c>
      <c r="I82" s="355">
        <v>16670</v>
      </c>
    </row>
    <row r="83" spans="1:9" ht="45">
      <c r="A83" s="329" t="s">
        <v>1018</v>
      </c>
      <c r="B83" s="330">
        <v>0</v>
      </c>
      <c r="C83" s="331">
        <v>2</v>
      </c>
      <c r="D83" s="332">
        <v>2</v>
      </c>
      <c r="E83" s="333">
        <v>2116</v>
      </c>
      <c r="F83" s="332">
        <v>4</v>
      </c>
      <c r="G83" s="337" t="s">
        <v>760</v>
      </c>
      <c r="H83" s="332">
        <v>151</v>
      </c>
      <c r="I83" s="357">
        <v>150619</v>
      </c>
    </row>
    <row r="84" spans="1:9" ht="29.25">
      <c r="A84" s="319" t="s">
        <v>787</v>
      </c>
      <c r="B84" s="324" t="s">
        <v>757</v>
      </c>
      <c r="C84" s="325" t="s">
        <v>661</v>
      </c>
      <c r="D84" s="326" t="s">
        <v>767</v>
      </c>
      <c r="E84" s="327">
        <v>3000</v>
      </c>
      <c r="F84" s="326">
        <v>0</v>
      </c>
      <c r="G84" s="338" t="s">
        <v>760</v>
      </c>
      <c r="H84" s="326" t="s">
        <v>664</v>
      </c>
      <c r="I84" s="354">
        <v>2485034.432</v>
      </c>
    </row>
    <row r="85" spans="1:9" ht="45">
      <c r="A85" s="339" t="s">
        <v>788</v>
      </c>
      <c r="B85" s="330" t="s">
        <v>757</v>
      </c>
      <c r="C85" s="331" t="s">
        <v>661</v>
      </c>
      <c r="D85" s="332" t="s">
        <v>767</v>
      </c>
      <c r="E85" s="333" t="s">
        <v>789</v>
      </c>
      <c r="F85" s="332" t="s">
        <v>594</v>
      </c>
      <c r="G85" s="337" t="s">
        <v>760</v>
      </c>
      <c r="H85" s="332" t="s">
        <v>664</v>
      </c>
      <c r="I85" s="355">
        <v>2365.032</v>
      </c>
    </row>
    <row r="86" spans="1:9" ht="60">
      <c r="A86" s="329" t="s">
        <v>791</v>
      </c>
      <c r="B86" s="330" t="s">
        <v>757</v>
      </c>
      <c r="C86" s="331" t="s">
        <v>661</v>
      </c>
      <c r="D86" s="332" t="s">
        <v>767</v>
      </c>
      <c r="E86" s="333" t="s">
        <v>790</v>
      </c>
      <c r="F86" s="332" t="s">
        <v>594</v>
      </c>
      <c r="G86" s="337" t="s">
        <v>760</v>
      </c>
      <c r="H86" s="332" t="s">
        <v>664</v>
      </c>
      <c r="I86" s="355">
        <v>2165</v>
      </c>
    </row>
    <row r="87" spans="1:9" ht="45">
      <c r="A87" s="329" t="s">
        <v>792</v>
      </c>
      <c r="B87" s="330" t="s">
        <v>757</v>
      </c>
      <c r="C87" s="331" t="s">
        <v>661</v>
      </c>
      <c r="D87" s="332" t="s">
        <v>767</v>
      </c>
      <c r="E87" s="333" t="s">
        <v>793</v>
      </c>
      <c r="F87" s="332" t="s">
        <v>594</v>
      </c>
      <c r="G87" s="337" t="s">
        <v>760</v>
      </c>
      <c r="H87" s="332" t="s">
        <v>664</v>
      </c>
      <c r="I87" s="355">
        <v>810515</v>
      </c>
    </row>
    <row r="88" spans="1:9" ht="30">
      <c r="A88" s="329" t="s">
        <v>794</v>
      </c>
      <c r="B88" s="330" t="s">
        <v>757</v>
      </c>
      <c r="C88" s="331" t="s">
        <v>661</v>
      </c>
      <c r="D88" s="332" t="s">
        <v>767</v>
      </c>
      <c r="E88" s="333" t="s">
        <v>795</v>
      </c>
      <c r="F88" s="332" t="s">
        <v>594</v>
      </c>
      <c r="G88" s="337" t="s">
        <v>760</v>
      </c>
      <c r="H88" s="332" t="s">
        <v>664</v>
      </c>
      <c r="I88" s="355">
        <v>74959</v>
      </c>
    </row>
    <row r="89" spans="1:9" ht="60">
      <c r="A89" s="329" t="s">
        <v>1019</v>
      </c>
      <c r="B89" s="330" t="s">
        <v>757</v>
      </c>
      <c r="C89" s="331" t="s">
        <v>661</v>
      </c>
      <c r="D89" s="332" t="s">
        <v>767</v>
      </c>
      <c r="E89" s="333" t="s">
        <v>795</v>
      </c>
      <c r="F89" s="332" t="s">
        <v>594</v>
      </c>
      <c r="G89" s="337" t="s">
        <v>760</v>
      </c>
      <c r="H89" s="332" t="s">
        <v>664</v>
      </c>
      <c r="I89" s="355">
        <v>5248</v>
      </c>
    </row>
    <row r="90" spans="1:9" ht="60">
      <c r="A90" s="329" t="s">
        <v>797</v>
      </c>
      <c r="B90" s="330" t="s">
        <v>757</v>
      </c>
      <c r="C90" s="331" t="s">
        <v>661</v>
      </c>
      <c r="D90" s="332" t="s">
        <v>767</v>
      </c>
      <c r="E90" s="333" t="s">
        <v>795</v>
      </c>
      <c r="F90" s="332" t="s">
        <v>594</v>
      </c>
      <c r="G90" s="337" t="s">
        <v>1020</v>
      </c>
      <c r="H90" s="332" t="s">
        <v>664</v>
      </c>
      <c r="I90" s="355">
        <v>45703</v>
      </c>
    </row>
    <row r="91" spans="1:9" ht="60">
      <c r="A91" s="329" t="s">
        <v>798</v>
      </c>
      <c r="B91" s="330" t="s">
        <v>757</v>
      </c>
      <c r="C91" s="331" t="s">
        <v>661</v>
      </c>
      <c r="D91" s="332" t="s">
        <v>767</v>
      </c>
      <c r="E91" s="333" t="s">
        <v>795</v>
      </c>
      <c r="F91" s="332" t="s">
        <v>594</v>
      </c>
      <c r="G91" s="337" t="s">
        <v>760</v>
      </c>
      <c r="H91" s="332" t="s">
        <v>664</v>
      </c>
      <c r="I91" s="355">
        <v>80500</v>
      </c>
    </row>
    <row r="92" spans="1:9" ht="60">
      <c r="A92" s="329" t="s">
        <v>996</v>
      </c>
      <c r="B92" s="330" t="s">
        <v>757</v>
      </c>
      <c r="C92" s="331" t="s">
        <v>661</v>
      </c>
      <c r="D92" s="332" t="s">
        <v>767</v>
      </c>
      <c r="E92" s="333" t="s">
        <v>795</v>
      </c>
      <c r="F92" s="332" t="s">
        <v>594</v>
      </c>
      <c r="G92" s="337" t="s">
        <v>1021</v>
      </c>
      <c r="H92" s="332" t="s">
        <v>664</v>
      </c>
      <c r="I92" s="355">
        <v>2250</v>
      </c>
    </row>
    <row r="93" spans="1:9" ht="75">
      <c r="A93" s="329" t="s">
        <v>801</v>
      </c>
      <c r="B93" s="330" t="s">
        <v>757</v>
      </c>
      <c r="C93" s="331" t="s">
        <v>661</v>
      </c>
      <c r="D93" s="332" t="s">
        <v>767</v>
      </c>
      <c r="E93" s="333" t="s">
        <v>795</v>
      </c>
      <c r="F93" s="332" t="s">
        <v>594</v>
      </c>
      <c r="G93" s="337" t="s">
        <v>1022</v>
      </c>
      <c r="H93" s="332" t="s">
        <v>664</v>
      </c>
      <c r="I93" s="355">
        <v>12748</v>
      </c>
    </row>
    <row r="94" spans="1:9" ht="75">
      <c r="A94" s="329" t="s">
        <v>998</v>
      </c>
      <c r="B94" s="330" t="s">
        <v>757</v>
      </c>
      <c r="C94" s="331" t="s">
        <v>661</v>
      </c>
      <c r="D94" s="332" t="s">
        <v>767</v>
      </c>
      <c r="E94" s="333" t="s">
        <v>795</v>
      </c>
      <c r="F94" s="332" t="s">
        <v>594</v>
      </c>
      <c r="G94" s="337" t="s">
        <v>760</v>
      </c>
      <c r="H94" s="332" t="s">
        <v>664</v>
      </c>
      <c r="I94" s="355">
        <v>207763</v>
      </c>
    </row>
    <row r="95" spans="1:9" ht="90">
      <c r="A95" s="329" t="s">
        <v>999</v>
      </c>
      <c r="B95" s="330" t="s">
        <v>757</v>
      </c>
      <c r="C95" s="331" t="s">
        <v>661</v>
      </c>
      <c r="D95" s="332" t="s">
        <v>767</v>
      </c>
      <c r="E95" s="333" t="s">
        <v>795</v>
      </c>
      <c r="F95" s="332" t="s">
        <v>594</v>
      </c>
      <c r="G95" s="337" t="s">
        <v>760</v>
      </c>
      <c r="H95" s="332" t="s">
        <v>664</v>
      </c>
      <c r="I95" s="355">
        <v>964339</v>
      </c>
    </row>
    <row r="96" spans="1:9" ht="120">
      <c r="A96" s="329" t="s">
        <v>1000</v>
      </c>
      <c r="B96" s="330" t="s">
        <v>757</v>
      </c>
      <c r="C96" s="331" t="s">
        <v>661</v>
      </c>
      <c r="D96" s="332" t="s">
        <v>767</v>
      </c>
      <c r="E96" s="333" t="s">
        <v>795</v>
      </c>
      <c r="F96" s="332" t="s">
        <v>594</v>
      </c>
      <c r="G96" s="337" t="s">
        <v>760</v>
      </c>
      <c r="H96" s="332" t="s">
        <v>664</v>
      </c>
      <c r="I96" s="355">
        <v>1704</v>
      </c>
    </row>
    <row r="97" spans="1:9" ht="135">
      <c r="A97" s="329" t="s">
        <v>1001</v>
      </c>
      <c r="B97" s="330" t="s">
        <v>757</v>
      </c>
      <c r="C97" s="331" t="s">
        <v>661</v>
      </c>
      <c r="D97" s="332" t="s">
        <v>767</v>
      </c>
      <c r="E97" s="333" t="s">
        <v>795</v>
      </c>
      <c r="F97" s="332" t="s">
        <v>594</v>
      </c>
      <c r="G97" s="337" t="s">
        <v>760</v>
      </c>
      <c r="H97" s="332" t="s">
        <v>664</v>
      </c>
      <c r="I97" s="355">
        <v>230</v>
      </c>
    </row>
    <row r="98" spans="1:9" ht="60">
      <c r="A98" s="329" t="s">
        <v>978</v>
      </c>
      <c r="B98" s="330" t="s">
        <v>757</v>
      </c>
      <c r="C98" s="331" t="s">
        <v>661</v>
      </c>
      <c r="D98" s="332" t="s">
        <v>767</v>
      </c>
      <c r="E98" s="333" t="s">
        <v>795</v>
      </c>
      <c r="F98" s="332" t="s">
        <v>594</v>
      </c>
      <c r="G98" s="337" t="s">
        <v>760</v>
      </c>
      <c r="H98" s="332" t="s">
        <v>664</v>
      </c>
      <c r="I98" s="355">
        <v>53391</v>
      </c>
    </row>
    <row r="99" spans="1:9" s="358" customFormat="1" ht="60">
      <c r="A99" s="329" t="s">
        <v>1023</v>
      </c>
      <c r="B99" s="330" t="s">
        <v>757</v>
      </c>
      <c r="C99" s="331" t="s">
        <v>661</v>
      </c>
      <c r="D99" s="332" t="s">
        <v>767</v>
      </c>
      <c r="E99" s="333" t="s">
        <v>795</v>
      </c>
      <c r="F99" s="332" t="s">
        <v>594</v>
      </c>
      <c r="G99" s="337" t="s">
        <v>760</v>
      </c>
      <c r="H99" s="332" t="s">
        <v>664</v>
      </c>
      <c r="I99" s="357">
        <v>1205.4</v>
      </c>
    </row>
    <row r="100" spans="1:9" ht="90">
      <c r="A100" s="329" t="s">
        <v>1002</v>
      </c>
      <c r="B100" s="330" t="s">
        <v>757</v>
      </c>
      <c r="C100" s="331" t="s">
        <v>661</v>
      </c>
      <c r="D100" s="332" t="s">
        <v>767</v>
      </c>
      <c r="E100" s="333" t="s">
        <v>795</v>
      </c>
      <c r="F100" s="332" t="s">
        <v>594</v>
      </c>
      <c r="G100" s="337" t="s">
        <v>1024</v>
      </c>
      <c r="H100" s="332" t="s">
        <v>664</v>
      </c>
      <c r="I100" s="355">
        <v>5691</v>
      </c>
    </row>
    <row r="101" spans="1:9" ht="60">
      <c r="A101" s="329" t="s">
        <v>460</v>
      </c>
      <c r="B101" s="330">
        <v>0</v>
      </c>
      <c r="C101" s="331">
        <v>2</v>
      </c>
      <c r="D101" s="332">
        <v>2</v>
      </c>
      <c r="E101" s="333">
        <v>3024</v>
      </c>
      <c r="F101" s="332">
        <v>4</v>
      </c>
      <c r="G101" s="337" t="s">
        <v>980</v>
      </c>
      <c r="H101" s="332">
        <v>151</v>
      </c>
      <c r="I101" s="355">
        <v>116474</v>
      </c>
    </row>
    <row r="102" spans="1:9" ht="90">
      <c r="A102" s="329" t="s">
        <v>1003</v>
      </c>
      <c r="B102" s="330" t="s">
        <v>757</v>
      </c>
      <c r="C102" s="331" t="s">
        <v>661</v>
      </c>
      <c r="D102" s="332" t="s">
        <v>767</v>
      </c>
      <c r="E102" s="333" t="s">
        <v>981</v>
      </c>
      <c r="F102" s="332" t="s">
        <v>594</v>
      </c>
      <c r="G102" s="337" t="s">
        <v>760</v>
      </c>
      <c r="H102" s="332" t="s">
        <v>664</v>
      </c>
      <c r="I102" s="355">
        <v>0</v>
      </c>
    </row>
    <row r="103" spans="1:9" ht="90">
      <c r="A103" s="329" t="s">
        <v>1004</v>
      </c>
      <c r="B103" s="330" t="s">
        <v>757</v>
      </c>
      <c r="C103" s="331" t="s">
        <v>661</v>
      </c>
      <c r="D103" s="332" t="s">
        <v>767</v>
      </c>
      <c r="E103" s="333" t="s">
        <v>981</v>
      </c>
      <c r="F103" s="332" t="s">
        <v>594</v>
      </c>
      <c r="G103" s="337" t="s">
        <v>760</v>
      </c>
      <c r="H103" s="332" t="s">
        <v>664</v>
      </c>
      <c r="I103" s="355">
        <v>49079</v>
      </c>
    </row>
    <row r="104" spans="1:9" ht="75">
      <c r="A104" s="329" t="s">
        <v>1005</v>
      </c>
      <c r="B104" s="330" t="s">
        <v>757</v>
      </c>
      <c r="C104" s="331" t="s">
        <v>661</v>
      </c>
      <c r="D104" s="332" t="s">
        <v>767</v>
      </c>
      <c r="E104" s="333" t="s">
        <v>982</v>
      </c>
      <c r="F104" s="332" t="s">
        <v>594</v>
      </c>
      <c r="G104" s="337" t="s">
        <v>760</v>
      </c>
      <c r="H104" s="332" t="s">
        <v>664</v>
      </c>
      <c r="I104" s="355">
        <v>25839</v>
      </c>
    </row>
    <row r="105" spans="1:9" ht="90">
      <c r="A105" s="329" t="s">
        <v>802</v>
      </c>
      <c r="B105" s="330" t="s">
        <v>757</v>
      </c>
      <c r="C105" s="331" t="s">
        <v>661</v>
      </c>
      <c r="D105" s="332" t="s">
        <v>767</v>
      </c>
      <c r="E105" s="333" t="s">
        <v>982</v>
      </c>
      <c r="F105" s="332" t="s">
        <v>594</v>
      </c>
      <c r="G105" s="337" t="s">
        <v>760</v>
      </c>
      <c r="H105" s="332" t="s">
        <v>664</v>
      </c>
      <c r="I105" s="355">
        <v>517</v>
      </c>
    </row>
    <row r="106" spans="1:9" ht="60">
      <c r="A106" s="329" t="s">
        <v>983</v>
      </c>
      <c r="B106" s="330" t="s">
        <v>757</v>
      </c>
      <c r="C106" s="331" t="s">
        <v>661</v>
      </c>
      <c r="D106" s="332" t="s">
        <v>767</v>
      </c>
      <c r="E106" s="333" t="s">
        <v>984</v>
      </c>
      <c r="F106" s="332" t="s">
        <v>594</v>
      </c>
      <c r="G106" s="337" t="s">
        <v>760</v>
      </c>
      <c r="H106" s="332" t="s">
        <v>664</v>
      </c>
      <c r="I106" s="355">
        <v>22349</v>
      </c>
    </row>
    <row r="107" spans="1:9" ht="15">
      <c r="A107" s="319" t="s">
        <v>985</v>
      </c>
      <c r="B107" s="324" t="s">
        <v>757</v>
      </c>
      <c r="C107" s="325" t="s">
        <v>661</v>
      </c>
      <c r="D107" s="326" t="s">
        <v>767</v>
      </c>
      <c r="E107" s="327">
        <v>4000</v>
      </c>
      <c r="F107" s="326" t="s">
        <v>758</v>
      </c>
      <c r="G107" s="338" t="s">
        <v>760</v>
      </c>
      <c r="H107" s="326" t="s">
        <v>664</v>
      </c>
      <c r="I107" s="354">
        <v>547498.5</v>
      </c>
    </row>
    <row r="108" spans="1:9" ht="30">
      <c r="A108" s="329" t="s">
        <v>986</v>
      </c>
      <c r="B108" s="330" t="s">
        <v>757</v>
      </c>
      <c r="C108" s="331" t="s">
        <v>661</v>
      </c>
      <c r="D108" s="332" t="s">
        <v>767</v>
      </c>
      <c r="E108" s="333">
        <v>4025</v>
      </c>
      <c r="F108" s="332" t="s">
        <v>594</v>
      </c>
      <c r="G108" s="337" t="s">
        <v>760</v>
      </c>
      <c r="H108" s="332" t="s">
        <v>664</v>
      </c>
      <c r="I108" s="355">
        <v>490.5</v>
      </c>
    </row>
    <row r="109" spans="1:9" ht="15">
      <c r="A109" s="329" t="s">
        <v>987</v>
      </c>
      <c r="B109" s="330">
        <v>0</v>
      </c>
      <c r="C109" s="331">
        <v>2</v>
      </c>
      <c r="D109" s="332">
        <v>2</v>
      </c>
      <c r="E109" s="333">
        <v>4999</v>
      </c>
      <c r="F109" s="332">
        <v>0</v>
      </c>
      <c r="G109" s="337" t="s">
        <v>760</v>
      </c>
      <c r="H109" s="337">
        <v>151</v>
      </c>
      <c r="I109" s="357">
        <v>547008</v>
      </c>
    </row>
    <row r="110" spans="1:9" ht="28.5">
      <c r="A110" s="295" t="s">
        <v>1025</v>
      </c>
      <c r="B110" s="296" t="s">
        <v>757</v>
      </c>
      <c r="C110" s="297" t="s">
        <v>1026</v>
      </c>
      <c r="D110" s="298" t="s">
        <v>758</v>
      </c>
      <c r="E110" s="299" t="s">
        <v>759</v>
      </c>
      <c r="F110" s="298" t="s">
        <v>758</v>
      </c>
      <c r="G110" s="298" t="s">
        <v>760</v>
      </c>
      <c r="H110" s="298" t="s">
        <v>757</v>
      </c>
      <c r="I110" s="356">
        <v>2650</v>
      </c>
    </row>
    <row r="111" spans="1:9" ht="15">
      <c r="A111" s="361" t="s">
        <v>988</v>
      </c>
      <c r="B111" s="362" t="s">
        <v>757</v>
      </c>
      <c r="C111" s="343" t="s">
        <v>989</v>
      </c>
      <c r="D111" s="343" t="s">
        <v>758</v>
      </c>
      <c r="E111" s="343" t="s">
        <v>760</v>
      </c>
      <c r="F111" s="343" t="s">
        <v>758</v>
      </c>
      <c r="G111" s="343" t="s">
        <v>760</v>
      </c>
      <c r="H111" s="343" t="s">
        <v>757</v>
      </c>
      <c r="I111" s="363">
        <v>7787849.33913</v>
      </c>
    </row>
    <row r="112" spans="1:8" ht="15">
      <c r="A112" s="364"/>
      <c r="B112" s="364"/>
      <c r="C112" s="364"/>
      <c r="D112" s="364"/>
      <c r="E112" s="364"/>
      <c r="F112" s="364"/>
      <c r="G112" s="365"/>
      <c r="H112" s="364"/>
    </row>
    <row r="113" spans="1:8" ht="15">
      <c r="A113" s="365"/>
      <c r="B113" s="365"/>
      <c r="C113" s="365"/>
      <c r="D113" s="365"/>
      <c r="E113" s="366"/>
      <c r="F113" s="366"/>
      <c r="G113" s="366"/>
      <c r="H113" s="366"/>
    </row>
    <row r="114" spans="1:8" ht="15">
      <c r="A114" s="365"/>
      <c r="B114" s="365"/>
      <c r="C114" s="365"/>
      <c r="D114" s="365"/>
      <c r="E114" s="366"/>
      <c r="F114" s="366"/>
      <c r="G114" s="366"/>
      <c r="H114" s="366"/>
    </row>
  </sheetData>
  <sheetProtection/>
  <mergeCells count="7">
    <mergeCell ref="E18:I18"/>
    <mergeCell ref="I22:I24"/>
    <mergeCell ref="A19:H19"/>
    <mergeCell ref="A22:A24"/>
    <mergeCell ref="B23:B24"/>
    <mergeCell ref="G23:G24"/>
    <mergeCell ref="H23:H24"/>
  </mergeCells>
  <printOptions/>
  <pageMargins left="0.7874015748031497" right="0.1968503937007874" top="0.4724409448818898" bottom="0.2755905511811024" header="0.35433070866141736" footer="0.1968503937007874"/>
  <pageSetup fitToHeight="0" fitToWidth="1" horizontalDpi="600" verticalDpi="600" orientation="portrait" paperSize="9" scale="6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104"/>
  <sheetViews>
    <sheetView zoomScale="75" zoomScaleNormal="75" zoomScalePageLayoutView="0" workbookViewId="0" topLeftCell="A1">
      <selection activeCell="N23" sqref="N23"/>
    </sheetView>
  </sheetViews>
  <sheetFormatPr defaultColWidth="9.140625" defaultRowHeight="15"/>
  <cols>
    <col min="1" max="1" width="43.7109375" style="0" customWidth="1"/>
    <col min="2" max="2" width="7.28125" style="0" customWidth="1"/>
    <col min="3" max="3" width="6.8515625" style="0" customWidth="1"/>
    <col min="4" max="5" width="7.28125" style="0" customWidth="1"/>
    <col min="6" max="6" width="7.57421875" style="0" customWidth="1"/>
    <col min="7" max="7" width="8.7109375" style="0" customWidth="1"/>
    <col min="8" max="8" width="7.28125" style="276" customWidth="1"/>
    <col min="9" max="9" width="16.421875" style="276" customWidth="1"/>
    <col min="10" max="10" width="18.57421875" style="276" customWidth="1"/>
  </cols>
  <sheetData>
    <row r="1" spans="1:10" ht="15">
      <c r="A1" s="267"/>
      <c r="B1" s="267"/>
      <c r="C1" s="267"/>
      <c r="D1" s="267"/>
      <c r="E1" s="267"/>
      <c r="F1" s="267"/>
      <c r="G1" s="267"/>
      <c r="H1" s="268"/>
      <c r="I1" s="269"/>
      <c r="J1" s="79" t="s">
        <v>741</v>
      </c>
    </row>
    <row r="2" spans="1:10" ht="15">
      <c r="A2" s="267"/>
      <c r="B2" s="267"/>
      <c r="C2" s="267"/>
      <c r="D2" s="267"/>
      <c r="E2" s="267"/>
      <c r="F2" s="267"/>
      <c r="G2" s="267"/>
      <c r="H2" s="270"/>
      <c r="I2" s="270"/>
      <c r="J2" s="79" t="s">
        <v>949</v>
      </c>
    </row>
    <row r="3" spans="1:10" ht="15">
      <c r="A3" s="267"/>
      <c r="B3" s="267"/>
      <c r="C3" s="267"/>
      <c r="D3" s="267"/>
      <c r="E3" s="267"/>
      <c r="F3" s="267"/>
      <c r="G3" s="267"/>
      <c r="H3" s="270"/>
      <c r="I3" s="270"/>
      <c r="J3" s="79" t="s">
        <v>950</v>
      </c>
    </row>
    <row r="4" spans="1:10" ht="15">
      <c r="A4" s="267"/>
      <c r="B4" s="267"/>
      <c r="C4" s="267"/>
      <c r="D4" s="267"/>
      <c r="E4" s="267"/>
      <c r="F4" s="267"/>
      <c r="G4" s="267"/>
      <c r="H4" s="270"/>
      <c r="I4" s="270"/>
      <c r="J4" s="79" t="s">
        <v>951</v>
      </c>
    </row>
    <row r="5" spans="1:10" ht="15">
      <c r="A5" s="267"/>
      <c r="B5" s="267"/>
      <c r="C5" s="267"/>
      <c r="D5" s="267"/>
      <c r="E5" s="267"/>
      <c r="F5" s="267"/>
      <c r="G5" s="267"/>
      <c r="H5" s="270"/>
      <c r="I5" s="270"/>
      <c r="J5" s="79" t="s">
        <v>950</v>
      </c>
    </row>
    <row r="6" spans="1:10" ht="15">
      <c r="A6" s="267"/>
      <c r="B6" s="267"/>
      <c r="C6" s="267"/>
      <c r="D6" s="267"/>
      <c r="E6" s="267"/>
      <c r="F6" s="267"/>
      <c r="G6" s="267"/>
      <c r="H6" s="270"/>
      <c r="I6" s="270"/>
      <c r="J6" s="79" t="s">
        <v>952</v>
      </c>
    </row>
    <row r="7" spans="1:10" ht="15">
      <c r="A7" s="267"/>
      <c r="B7" s="267"/>
      <c r="C7" s="267"/>
      <c r="D7" s="267"/>
      <c r="E7" s="267"/>
      <c r="F7" s="267"/>
      <c r="G7" s="267"/>
      <c r="H7" s="270"/>
      <c r="I7" s="270"/>
      <c r="J7" s="79" t="s">
        <v>953</v>
      </c>
    </row>
    <row r="8" spans="1:10" ht="15">
      <c r="A8" s="267"/>
      <c r="B8" s="267"/>
      <c r="C8" s="267"/>
      <c r="D8" s="267"/>
      <c r="E8" s="267"/>
      <c r="F8" s="267"/>
      <c r="G8" s="267"/>
      <c r="H8" s="270"/>
      <c r="I8" s="270"/>
      <c r="J8" s="79" t="s">
        <v>954</v>
      </c>
    </row>
    <row r="9" spans="1:10" ht="15">
      <c r="A9" s="267"/>
      <c r="B9" s="267"/>
      <c r="C9" s="267"/>
      <c r="D9" s="267"/>
      <c r="E9" s="267"/>
      <c r="F9" s="267"/>
      <c r="G9" s="267"/>
      <c r="H9" s="270"/>
      <c r="I9" s="270"/>
      <c r="J9" s="79" t="s">
        <v>1225</v>
      </c>
    </row>
    <row r="10" spans="1:10" ht="15">
      <c r="A10" s="267"/>
      <c r="B10" s="267"/>
      <c r="C10" s="267"/>
      <c r="D10" s="267"/>
      <c r="E10" s="267"/>
      <c r="F10" s="267"/>
      <c r="G10" s="267"/>
      <c r="H10" s="270"/>
      <c r="I10" s="270"/>
      <c r="J10" s="79"/>
    </row>
    <row r="11" spans="1:10" ht="15">
      <c r="A11" s="267"/>
      <c r="B11" s="267"/>
      <c r="C11" s="267"/>
      <c r="D11" s="267"/>
      <c r="E11" s="267"/>
      <c r="F11" s="267"/>
      <c r="G11" s="267"/>
      <c r="H11" s="270"/>
      <c r="I11" s="270"/>
      <c r="J11" s="79" t="s">
        <v>742</v>
      </c>
    </row>
    <row r="12" spans="1:10" ht="15">
      <c r="A12" s="267"/>
      <c r="B12" s="267"/>
      <c r="C12" s="267"/>
      <c r="D12" s="267"/>
      <c r="E12" s="267"/>
      <c r="F12" s="267"/>
      <c r="G12" s="267"/>
      <c r="H12" s="270"/>
      <c r="I12" s="270"/>
      <c r="J12" s="79" t="s">
        <v>955</v>
      </c>
    </row>
    <row r="13" spans="1:10" ht="15">
      <c r="A13" s="267"/>
      <c r="B13" s="267"/>
      <c r="C13" s="267"/>
      <c r="D13" s="267"/>
      <c r="E13" s="267"/>
      <c r="F13" s="267"/>
      <c r="G13" s="271"/>
      <c r="H13" s="271"/>
      <c r="I13" s="271"/>
      <c r="J13" s="79" t="s">
        <v>950</v>
      </c>
    </row>
    <row r="14" spans="1:10" ht="15">
      <c r="A14" s="267"/>
      <c r="B14" s="267"/>
      <c r="C14" s="267"/>
      <c r="D14" s="267"/>
      <c r="E14" s="267"/>
      <c r="F14" s="267"/>
      <c r="G14" s="267"/>
      <c r="H14" s="270"/>
      <c r="I14" s="272"/>
      <c r="J14" s="79" t="s">
        <v>952</v>
      </c>
    </row>
    <row r="15" spans="1:10" ht="15">
      <c r="A15" s="267"/>
      <c r="B15" s="267"/>
      <c r="C15" s="267"/>
      <c r="D15" s="267"/>
      <c r="E15" s="267"/>
      <c r="F15" s="273"/>
      <c r="G15" s="273"/>
      <c r="H15" s="273"/>
      <c r="I15" s="273"/>
      <c r="J15" s="79" t="s">
        <v>953</v>
      </c>
    </row>
    <row r="16" spans="1:10" ht="15">
      <c r="A16" s="267"/>
      <c r="B16" s="267"/>
      <c r="C16" s="267"/>
      <c r="D16" s="267"/>
      <c r="E16" s="267"/>
      <c r="F16" s="273"/>
      <c r="G16" s="273"/>
      <c r="H16" s="273"/>
      <c r="I16" s="273"/>
      <c r="J16" s="79" t="s">
        <v>954</v>
      </c>
    </row>
    <row r="17" spans="1:9" ht="15">
      <c r="A17" s="267"/>
      <c r="B17" s="267"/>
      <c r="C17" s="274"/>
      <c r="D17" s="274"/>
      <c r="E17" s="267"/>
      <c r="F17" s="275"/>
      <c r="G17" s="275"/>
      <c r="H17" s="270"/>
      <c r="I17" s="270"/>
    </row>
    <row r="18" spans="1:9" ht="32.25" customHeight="1">
      <c r="A18" s="696" t="s">
        <v>743</v>
      </c>
      <c r="B18" s="696"/>
      <c r="C18" s="696"/>
      <c r="D18" s="696"/>
      <c r="E18" s="696"/>
      <c r="F18" s="696"/>
      <c r="G18" s="696"/>
      <c r="H18" s="696"/>
      <c r="I18" s="696"/>
    </row>
    <row r="19" spans="1:9" ht="18.75">
      <c r="A19" s="278"/>
      <c r="B19" s="278"/>
      <c r="C19" s="278"/>
      <c r="D19" s="278"/>
      <c r="E19" s="278"/>
      <c r="F19" s="278"/>
      <c r="G19" s="278"/>
      <c r="H19" s="279"/>
      <c r="I19" s="279"/>
    </row>
    <row r="20" spans="1:10" ht="15">
      <c r="A20" s="280"/>
      <c r="B20" s="280"/>
      <c r="C20" s="280"/>
      <c r="D20" s="280"/>
      <c r="E20" s="280"/>
      <c r="F20" s="280"/>
      <c r="G20" s="280"/>
      <c r="H20" s="281"/>
      <c r="I20" s="268"/>
      <c r="J20" s="282" t="s">
        <v>947</v>
      </c>
    </row>
    <row r="21" spans="1:10" ht="15" customHeight="1">
      <c r="A21" s="697" t="s">
        <v>744</v>
      </c>
      <c r="B21" s="620" t="s">
        <v>745</v>
      </c>
      <c r="C21" s="620"/>
      <c r="D21" s="620"/>
      <c r="E21" s="620"/>
      <c r="F21" s="620"/>
      <c r="G21" s="620"/>
      <c r="H21" s="623"/>
      <c r="I21" s="702" t="s">
        <v>746</v>
      </c>
      <c r="J21" s="702" t="s">
        <v>747</v>
      </c>
    </row>
    <row r="22" spans="1:10" ht="15" customHeight="1">
      <c r="A22" s="698"/>
      <c r="B22" s="700" t="s">
        <v>748</v>
      </c>
      <c r="C22" s="621" t="s">
        <v>749</v>
      </c>
      <c r="D22" s="621"/>
      <c r="E22" s="621"/>
      <c r="F22" s="621"/>
      <c r="G22" s="701" t="s">
        <v>750</v>
      </c>
      <c r="H22" s="708" t="s">
        <v>751</v>
      </c>
      <c r="I22" s="703"/>
      <c r="J22" s="703"/>
    </row>
    <row r="23" spans="1:10" ht="63.75" customHeight="1">
      <c r="A23" s="705"/>
      <c r="B23" s="706"/>
      <c r="C23" s="624" t="s">
        <v>752</v>
      </c>
      <c r="D23" s="624" t="s">
        <v>753</v>
      </c>
      <c r="E23" s="624" t="s">
        <v>754</v>
      </c>
      <c r="F23" s="624" t="s">
        <v>755</v>
      </c>
      <c r="G23" s="707"/>
      <c r="H23" s="709"/>
      <c r="I23" s="704"/>
      <c r="J23" s="704"/>
    </row>
    <row r="24" spans="1:10" ht="15">
      <c r="A24" s="283">
        <v>1</v>
      </c>
      <c r="B24" s="284">
        <v>2</v>
      </c>
      <c r="C24" s="284">
        <v>3</v>
      </c>
      <c r="D24" s="284">
        <v>4</v>
      </c>
      <c r="E24" s="284">
        <v>5</v>
      </c>
      <c r="F24" s="284">
        <v>6</v>
      </c>
      <c r="G24" s="284">
        <v>7</v>
      </c>
      <c r="H24" s="285">
        <v>8</v>
      </c>
      <c r="I24" s="286">
        <v>9</v>
      </c>
      <c r="J24" s="286">
        <v>10</v>
      </c>
    </row>
    <row r="25" spans="1:10" ht="15">
      <c r="A25" s="287" t="s">
        <v>756</v>
      </c>
      <c r="B25" s="288" t="s">
        <v>757</v>
      </c>
      <c r="C25" s="289" t="s">
        <v>931</v>
      </c>
      <c r="D25" s="290" t="s">
        <v>758</v>
      </c>
      <c r="E25" s="291" t="s">
        <v>759</v>
      </c>
      <c r="F25" s="290" t="s">
        <v>758</v>
      </c>
      <c r="G25" s="290" t="s">
        <v>760</v>
      </c>
      <c r="H25" s="292" t="s">
        <v>757</v>
      </c>
      <c r="I25" s="293">
        <v>4121368.541</v>
      </c>
      <c r="J25" s="294">
        <v>4494369.4884</v>
      </c>
    </row>
    <row r="26" spans="1:10" ht="15">
      <c r="A26" s="295" t="s">
        <v>761</v>
      </c>
      <c r="B26" s="296" t="s">
        <v>757</v>
      </c>
      <c r="C26" s="297" t="s">
        <v>931</v>
      </c>
      <c r="D26" s="298" t="s">
        <v>762</v>
      </c>
      <c r="E26" s="299" t="s">
        <v>759</v>
      </c>
      <c r="F26" s="298" t="s">
        <v>758</v>
      </c>
      <c r="G26" s="298" t="s">
        <v>760</v>
      </c>
      <c r="H26" s="300" t="s">
        <v>757</v>
      </c>
      <c r="I26" s="301">
        <v>3014546</v>
      </c>
      <c r="J26" s="302">
        <v>3295906</v>
      </c>
    </row>
    <row r="27" spans="1:10" ht="15">
      <c r="A27" s="303" t="s">
        <v>763</v>
      </c>
      <c r="B27" s="304" t="s">
        <v>757</v>
      </c>
      <c r="C27" s="305" t="s">
        <v>931</v>
      </c>
      <c r="D27" s="306" t="s">
        <v>762</v>
      </c>
      <c r="E27" s="307">
        <v>1000</v>
      </c>
      <c r="F27" s="306" t="s">
        <v>758</v>
      </c>
      <c r="G27" s="306" t="s">
        <v>760</v>
      </c>
      <c r="H27" s="308" t="s">
        <v>764</v>
      </c>
      <c r="I27" s="309">
        <v>287061</v>
      </c>
      <c r="J27" s="310">
        <v>295672</v>
      </c>
    </row>
    <row r="28" spans="1:10" ht="45">
      <c r="A28" s="303" t="s">
        <v>765</v>
      </c>
      <c r="B28" s="304" t="s">
        <v>757</v>
      </c>
      <c r="C28" s="305" t="s">
        <v>931</v>
      </c>
      <c r="D28" s="306" t="s">
        <v>762</v>
      </c>
      <c r="E28" s="307" t="s">
        <v>766</v>
      </c>
      <c r="F28" s="306" t="s">
        <v>767</v>
      </c>
      <c r="G28" s="306" t="s">
        <v>760</v>
      </c>
      <c r="H28" s="308" t="s">
        <v>764</v>
      </c>
      <c r="I28" s="309">
        <v>287061</v>
      </c>
      <c r="J28" s="310">
        <v>295672</v>
      </c>
    </row>
    <row r="29" spans="1:10" ht="15">
      <c r="A29" s="303" t="s">
        <v>768</v>
      </c>
      <c r="B29" s="304" t="s">
        <v>757</v>
      </c>
      <c r="C29" s="305" t="s">
        <v>931</v>
      </c>
      <c r="D29" s="306" t="s">
        <v>762</v>
      </c>
      <c r="E29" s="307">
        <v>2000</v>
      </c>
      <c r="F29" s="306" t="s">
        <v>758</v>
      </c>
      <c r="G29" s="306" t="s">
        <v>760</v>
      </c>
      <c r="H29" s="308" t="s">
        <v>764</v>
      </c>
      <c r="I29" s="309">
        <v>2727485</v>
      </c>
      <c r="J29" s="310">
        <v>3000234</v>
      </c>
    </row>
    <row r="30" spans="1:10" ht="15">
      <c r="A30" s="295" t="s">
        <v>769</v>
      </c>
      <c r="B30" s="296" t="s">
        <v>757</v>
      </c>
      <c r="C30" s="297" t="s">
        <v>931</v>
      </c>
      <c r="D30" s="298" t="s">
        <v>770</v>
      </c>
      <c r="E30" s="299">
        <v>0</v>
      </c>
      <c r="F30" s="298" t="s">
        <v>758</v>
      </c>
      <c r="G30" s="298" t="s">
        <v>760</v>
      </c>
      <c r="H30" s="300" t="s">
        <v>757</v>
      </c>
      <c r="I30" s="301">
        <v>510781</v>
      </c>
      <c r="J30" s="302">
        <v>580731</v>
      </c>
    </row>
    <row r="31" spans="1:10" ht="30">
      <c r="A31" s="303" t="s">
        <v>771</v>
      </c>
      <c r="B31" s="304" t="s">
        <v>757</v>
      </c>
      <c r="C31" s="305" t="s">
        <v>931</v>
      </c>
      <c r="D31" s="306" t="s">
        <v>770</v>
      </c>
      <c r="E31" s="307">
        <v>1000</v>
      </c>
      <c r="F31" s="306" t="s">
        <v>758</v>
      </c>
      <c r="G31" s="306" t="s">
        <v>760</v>
      </c>
      <c r="H31" s="308" t="s">
        <v>764</v>
      </c>
      <c r="I31" s="309">
        <v>111781</v>
      </c>
      <c r="J31" s="311">
        <v>122959</v>
      </c>
    </row>
    <row r="32" spans="1:10" ht="30">
      <c r="A32" s="303" t="s">
        <v>772</v>
      </c>
      <c r="B32" s="304" t="s">
        <v>757</v>
      </c>
      <c r="C32" s="305" t="s">
        <v>931</v>
      </c>
      <c r="D32" s="306" t="s">
        <v>770</v>
      </c>
      <c r="E32" s="307" t="s">
        <v>773</v>
      </c>
      <c r="F32" s="306" t="s">
        <v>767</v>
      </c>
      <c r="G32" s="306" t="s">
        <v>760</v>
      </c>
      <c r="H32" s="308" t="s">
        <v>764</v>
      </c>
      <c r="I32" s="309">
        <v>388220</v>
      </c>
      <c r="J32" s="311">
        <v>446453</v>
      </c>
    </row>
    <row r="33" spans="1:10" ht="15">
      <c r="A33" s="303" t="s">
        <v>774</v>
      </c>
      <c r="B33" s="304" t="s">
        <v>757</v>
      </c>
      <c r="C33" s="305" t="s">
        <v>931</v>
      </c>
      <c r="D33" s="306" t="s">
        <v>770</v>
      </c>
      <c r="E33" s="307" t="s">
        <v>775</v>
      </c>
      <c r="F33" s="306" t="s">
        <v>762</v>
      </c>
      <c r="G33" s="306" t="s">
        <v>760</v>
      </c>
      <c r="H33" s="308" t="s">
        <v>764</v>
      </c>
      <c r="I33" s="309">
        <v>10780</v>
      </c>
      <c r="J33" s="311">
        <v>11319</v>
      </c>
    </row>
    <row r="34" spans="1:10" ht="15">
      <c r="A34" s="295" t="s">
        <v>776</v>
      </c>
      <c r="B34" s="296" t="s">
        <v>757</v>
      </c>
      <c r="C34" s="297" t="s">
        <v>931</v>
      </c>
      <c r="D34" s="298" t="s">
        <v>777</v>
      </c>
      <c r="E34" s="299" t="s">
        <v>759</v>
      </c>
      <c r="F34" s="298" t="s">
        <v>758</v>
      </c>
      <c r="G34" s="298" t="s">
        <v>760</v>
      </c>
      <c r="H34" s="300" t="s">
        <v>757</v>
      </c>
      <c r="I34" s="301">
        <v>232126</v>
      </c>
      <c r="J34" s="302">
        <v>248769</v>
      </c>
    </row>
    <row r="35" spans="1:10" ht="15">
      <c r="A35" s="303" t="s">
        <v>778</v>
      </c>
      <c r="B35" s="304" t="s">
        <v>757</v>
      </c>
      <c r="C35" s="305" t="s">
        <v>931</v>
      </c>
      <c r="D35" s="306" t="s">
        <v>777</v>
      </c>
      <c r="E35" s="307">
        <v>1000</v>
      </c>
      <c r="F35" s="306" t="s">
        <v>758</v>
      </c>
      <c r="G35" s="306" t="s">
        <v>760</v>
      </c>
      <c r="H35" s="308" t="s">
        <v>764</v>
      </c>
      <c r="I35" s="309">
        <v>35000</v>
      </c>
      <c r="J35" s="311">
        <v>37000</v>
      </c>
    </row>
    <row r="36" spans="1:10" ht="60">
      <c r="A36" s="303" t="s">
        <v>592</v>
      </c>
      <c r="B36" s="304" t="s">
        <v>757</v>
      </c>
      <c r="C36" s="305" t="s">
        <v>931</v>
      </c>
      <c r="D36" s="306" t="s">
        <v>777</v>
      </c>
      <c r="E36" s="307" t="s">
        <v>593</v>
      </c>
      <c r="F36" s="306" t="s">
        <v>594</v>
      </c>
      <c r="G36" s="306" t="s">
        <v>760</v>
      </c>
      <c r="H36" s="308" t="s">
        <v>764</v>
      </c>
      <c r="I36" s="309">
        <v>35000</v>
      </c>
      <c r="J36" s="311">
        <v>37000</v>
      </c>
    </row>
    <row r="37" spans="1:10" ht="15">
      <c r="A37" s="303" t="s">
        <v>595</v>
      </c>
      <c r="B37" s="304" t="s">
        <v>757</v>
      </c>
      <c r="C37" s="305" t="s">
        <v>931</v>
      </c>
      <c r="D37" s="306" t="s">
        <v>777</v>
      </c>
      <c r="E37" s="307">
        <v>2000</v>
      </c>
      <c r="F37" s="306">
        <v>2</v>
      </c>
      <c r="G37" s="306" t="s">
        <v>760</v>
      </c>
      <c r="H37" s="308" t="s">
        <v>764</v>
      </c>
      <c r="I37" s="309">
        <v>95372</v>
      </c>
      <c r="J37" s="311">
        <v>104909</v>
      </c>
    </row>
    <row r="38" spans="1:10" ht="45">
      <c r="A38" s="303" t="s">
        <v>596</v>
      </c>
      <c r="B38" s="304" t="s">
        <v>757</v>
      </c>
      <c r="C38" s="305" t="s">
        <v>931</v>
      </c>
      <c r="D38" s="306" t="s">
        <v>777</v>
      </c>
      <c r="E38" s="307" t="s">
        <v>597</v>
      </c>
      <c r="F38" s="306" t="s">
        <v>767</v>
      </c>
      <c r="G38" s="306" t="s">
        <v>760</v>
      </c>
      <c r="H38" s="308" t="s">
        <v>764</v>
      </c>
      <c r="I38" s="309">
        <v>95372</v>
      </c>
      <c r="J38" s="311">
        <v>104909</v>
      </c>
    </row>
    <row r="39" spans="1:10" ht="15">
      <c r="A39" s="303" t="s">
        <v>598</v>
      </c>
      <c r="B39" s="304" t="s">
        <v>757</v>
      </c>
      <c r="C39" s="305" t="s">
        <v>931</v>
      </c>
      <c r="D39" s="306" t="s">
        <v>777</v>
      </c>
      <c r="E39" s="307">
        <v>6000</v>
      </c>
      <c r="F39" s="306" t="s">
        <v>758</v>
      </c>
      <c r="G39" s="306" t="s">
        <v>760</v>
      </c>
      <c r="H39" s="308" t="s">
        <v>764</v>
      </c>
      <c r="I39" s="309">
        <v>101754</v>
      </c>
      <c r="J39" s="311">
        <v>106860</v>
      </c>
    </row>
    <row r="40" spans="1:10" ht="15">
      <c r="A40" s="295" t="s">
        <v>599</v>
      </c>
      <c r="B40" s="296" t="s">
        <v>757</v>
      </c>
      <c r="C40" s="297" t="s">
        <v>931</v>
      </c>
      <c r="D40" s="298" t="s">
        <v>600</v>
      </c>
      <c r="E40" s="299" t="s">
        <v>759</v>
      </c>
      <c r="F40" s="298" t="s">
        <v>758</v>
      </c>
      <c r="G40" s="298" t="s">
        <v>760</v>
      </c>
      <c r="H40" s="300" t="s">
        <v>757</v>
      </c>
      <c r="I40" s="301">
        <v>115245</v>
      </c>
      <c r="J40" s="302">
        <v>71109</v>
      </c>
    </row>
    <row r="41" spans="1:10" ht="45">
      <c r="A41" s="303" t="s">
        <v>601</v>
      </c>
      <c r="B41" s="304" t="s">
        <v>757</v>
      </c>
      <c r="C41" s="305" t="s">
        <v>931</v>
      </c>
      <c r="D41" s="306" t="s">
        <v>600</v>
      </c>
      <c r="E41" s="307" t="s">
        <v>602</v>
      </c>
      <c r="F41" s="306" t="s">
        <v>762</v>
      </c>
      <c r="G41" s="306" t="s">
        <v>760</v>
      </c>
      <c r="H41" s="308" t="s">
        <v>764</v>
      </c>
      <c r="I41" s="309">
        <v>68573</v>
      </c>
      <c r="J41" s="310">
        <v>22000</v>
      </c>
    </row>
    <row r="42" spans="1:10" ht="225">
      <c r="A42" s="312" t="s">
        <v>990</v>
      </c>
      <c r="B42" s="313" t="s">
        <v>757</v>
      </c>
      <c r="C42" s="314" t="s">
        <v>931</v>
      </c>
      <c r="D42" s="308" t="s">
        <v>600</v>
      </c>
      <c r="E42" s="315" t="s">
        <v>603</v>
      </c>
      <c r="F42" s="308" t="s">
        <v>762</v>
      </c>
      <c r="G42" s="308" t="s">
        <v>760</v>
      </c>
      <c r="H42" s="308" t="s">
        <v>764</v>
      </c>
      <c r="I42" s="309">
        <v>46495</v>
      </c>
      <c r="J42" s="310">
        <v>48326</v>
      </c>
    </row>
    <row r="43" spans="1:10" ht="45">
      <c r="A43" s="303" t="s">
        <v>604</v>
      </c>
      <c r="B43" s="304" t="s">
        <v>757</v>
      </c>
      <c r="C43" s="305" t="s">
        <v>931</v>
      </c>
      <c r="D43" s="306" t="s">
        <v>600</v>
      </c>
      <c r="E43" s="307" t="s">
        <v>605</v>
      </c>
      <c r="F43" s="306" t="s">
        <v>762</v>
      </c>
      <c r="G43" s="306" t="s">
        <v>760</v>
      </c>
      <c r="H43" s="308" t="s">
        <v>764</v>
      </c>
      <c r="I43" s="309">
        <v>177</v>
      </c>
      <c r="J43" s="310">
        <v>783</v>
      </c>
    </row>
    <row r="44" spans="1:10" ht="57">
      <c r="A44" s="295" t="s">
        <v>606</v>
      </c>
      <c r="B44" s="296" t="s">
        <v>757</v>
      </c>
      <c r="C44" s="297" t="s">
        <v>931</v>
      </c>
      <c r="D44" s="298" t="s">
        <v>607</v>
      </c>
      <c r="E44" s="299" t="s">
        <v>759</v>
      </c>
      <c r="F44" s="298" t="s">
        <v>758</v>
      </c>
      <c r="G44" s="298" t="s">
        <v>760</v>
      </c>
      <c r="H44" s="300" t="s">
        <v>757</v>
      </c>
      <c r="I44" s="301">
        <v>300</v>
      </c>
      <c r="J44" s="316">
        <v>250</v>
      </c>
    </row>
    <row r="45" spans="1:10" ht="71.25">
      <c r="A45" s="317" t="s">
        <v>608</v>
      </c>
      <c r="B45" s="296" t="s">
        <v>757</v>
      </c>
      <c r="C45" s="297" t="s">
        <v>931</v>
      </c>
      <c r="D45" s="298" t="s">
        <v>609</v>
      </c>
      <c r="E45" s="299" t="s">
        <v>759</v>
      </c>
      <c r="F45" s="298" t="s">
        <v>758</v>
      </c>
      <c r="G45" s="298" t="s">
        <v>760</v>
      </c>
      <c r="H45" s="300" t="s">
        <v>757</v>
      </c>
      <c r="I45" s="301">
        <v>188256.23200000002</v>
      </c>
      <c r="J45" s="302">
        <v>196116.23200000002</v>
      </c>
    </row>
    <row r="46" spans="1:10" ht="60">
      <c r="A46" s="303" t="s">
        <v>610</v>
      </c>
      <c r="B46" s="304" t="s">
        <v>757</v>
      </c>
      <c r="C46" s="305" t="s">
        <v>931</v>
      </c>
      <c r="D46" s="306" t="s">
        <v>609</v>
      </c>
      <c r="E46" s="307" t="s">
        <v>611</v>
      </c>
      <c r="F46" s="306" t="s">
        <v>594</v>
      </c>
      <c r="G46" s="306" t="s">
        <v>760</v>
      </c>
      <c r="H46" s="308" t="s">
        <v>612</v>
      </c>
      <c r="I46" s="309">
        <v>28579</v>
      </c>
      <c r="J46" s="310">
        <v>28888</v>
      </c>
    </row>
    <row r="47" spans="1:10" ht="105">
      <c r="A47" s="303" t="s">
        <v>991</v>
      </c>
      <c r="B47" s="304" t="s">
        <v>757</v>
      </c>
      <c r="C47" s="305" t="s">
        <v>931</v>
      </c>
      <c r="D47" s="306" t="s">
        <v>609</v>
      </c>
      <c r="E47" s="307" t="s">
        <v>613</v>
      </c>
      <c r="F47" s="306" t="s">
        <v>594</v>
      </c>
      <c r="G47" s="306" t="s">
        <v>760</v>
      </c>
      <c r="H47" s="308" t="s">
        <v>612</v>
      </c>
      <c r="I47" s="309">
        <v>109928</v>
      </c>
      <c r="J47" s="310">
        <v>117073</v>
      </c>
    </row>
    <row r="48" spans="1:10" ht="165">
      <c r="A48" s="303" t="s">
        <v>992</v>
      </c>
      <c r="B48" s="304" t="s">
        <v>757</v>
      </c>
      <c r="C48" s="305" t="s">
        <v>931</v>
      </c>
      <c r="D48" s="306" t="s">
        <v>609</v>
      </c>
      <c r="E48" s="307" t="s">
        <v>614</v>
      </c>
      <c r="F48" s="306" t="s">
        <v>758</v>
      </c>
      <c r="G48" s="306" t="s">
        <v>760</v>
      </c>
      <c r="H48" s="308" t="s">
        <v>612</v>
      </c>
      <c r="I48" s="309">
        <v>6258</v>
      </c>
      <c r="J48" s="310">
        <v>6664</v>
      </c>
    </row>
    <row r="49" spans="1:10" ht="75">
      <c r="A49" s="303" t="s">
        <v>615</v>
      </c>
      <c r="B49" s="304" t="s">
        <v>757</v>
      </c>
      <c r="C49" s="305" t="s">
        <v>931</v>
      </c>
      <c r="D49" s="306" t="s">
        <v>609</v>
      </c>
      <c r="E49" s="307" t="s">
        <v>616</v>
      </c>
      <c r="F49" s="306" t="s">
        <v>594</v>
      </c>
      <c r="G49" s="306" t="s">
        <v>760</v>
      </c>
      <c r="H49" s="308" t="s">
        <v>612</v>
      </c>
      <c r="I49" s="309">
        <v>500</v>
      </c>
      <c r="J49" s="310">
        <v>500</v>
      </c>
    </row>
    <row r="50" spans="1:10" ht="105">
      <c r="A50" s="303" t="s">
        <v>993</v>
      </c>
      <c r="B50" s="304" t="s">
        <v>757</v>
      </c>
      <c r="C50" s="305" t="s">
        <v>931</v>
      </c>
      <c r="D50" s="306" t="s">
        <v>609</v>
      </c>
      <c r="E50" s="307" t="s">
        <v>617</v>
      </c>
      <c r="F50" s="306" t="s">
        <v>758</v>
      </c>
      <c r="G50" s="306" t="s">
        <v>760</v>
      </c>
      <c r="H50" s="308" t="s">
        <v>612</v>
      </c>
      <c r="I50" s="309">
        <v>42991.232</v>
      </c>
      <c r="J50" s="310">
        <v>42991.232</v>
      </c>
    </row>
    <row r="51" spans="1:10" ht="28.5">
      <c r="A51" s="295" t="s">
        <v>618</v>
      </c>
      <c r="B51" s="296" t="s">
        <v>757</v>
      </c>
      <c r="C51" s="297" t="s">
        <v>931</v>
      </c>
      <c r="D51" s="298" t="s">
        <v>619</v>
      </c>
      <c r="E51" s="299" t="s">
        <v>759</v>
      </c>
      <c r="F51" s="298" t="s">
        <v>758</v>
      </c>
      <c r="G51" s="298" t="s">
        <v>760</v>
      </c>
      <c r="H51" s="300" t="s">
        <v>757</v>
      </c>
      <c r="I51" s="301">
        <v>7362</v>
      </c>
      <c r="J51" s="316">
        <v>7745</v>
      </c>
    </row>
    <row r="52" spans="1:10" ht="30">
      <c r="A52" s="303" t="s">
        <v>620</v>
      </c>
      <c r="B52" s="304" t="s">
        <v>757</v>
      </c>
      <c r="C52" s="305" t="s">
        <v>931</v>
      </c>
      <c r="D52" s="306" t="s">
        <v>619</v>
      </c>
      <c r="E52" s="307" t="s">
        <v>621</v>
      </c>
      <c r="F52" s="306" t="s">
        <v>762</v>
      </c>
      <c r="G52" s="306" t="s">
        <v>760</v>
      </c>
      <c r="H52" s="308" t="s">
        <v>612</v>
      </c>
      <c r="I52" s="309">
        <v>7362</v>
      </c>
      <c r="J52" s="310">
        <v>7745</v>
      </c>
    </row>
    <row r="53" spans="1:10" ht="42.75">
      <c r="A53" s="295" t="s">
        <v>622</v>
      </c>
      <c r="B53" s="296" t="s">
        <v>757</v>
      </c>
      <c r="C53" s="297" t="s">
        <v>931</v>
      </c>
      <c r="D53" s="298" t="s">
        <v>623</v>
      </c>
      <c r="E53" s="299" t="s">
        <v>759</v>
      </c>
      <c r="F53" s="298" t="s">
        <v>758</v>
      </c>
      <c r="G53" s="298" t="s">
        <v>760</v>
      </c>
      <c r="H53" s="300" t="s">
        <v>757</v>
      </c>
      <c r="I53" s="301">
        <v>3443.92</v>
      </c>
      <c r="J53" s="316">
        <v>3535.2564</v>
      </c>
    </row>
    <row r="54" spans="1:10" ht="30">
      <c r="A54" s="303" t="s">
        <v>624</v>
      </c>
      <c r="B54" s="304" t="s">
        <v>757</v>
      </c>
      <c r="C54" s="305" t="s">
        <v>931</v>
      </c>
      <c r="D54" s="306" t="s">
        <v>623</v>
      </c>
      <c r="E54" s="307" t="s">
        <v>625</v>
      </c>
      <c r="F54" s="306" t="s">
        <v>758</v>
      </c>
      <c r="G54" s="306" t="s">
        <v>760</v>
      </c>
      <c r="H54" s="308" t="s">
        <v>626</v>
      </c>
      <c r="I54" s="309">
        <v>3443.92</v>
      </c>
      <c r="J54" s="310">
        <v>3535.2564</v>
      </c>
    </row>
    <row r="55" spans="1:10" ht="30">
      <c r="A55" s="303" t="s">
        <v>624</v>
      </c>
      <c r="B55" s="304" t="s">
        <v>757</v>
      </c>
      <c r="C55" s="305" t="s">
        <v>931</v>
      </c>
      <c r="D55" s="306" t="s">
        <v>623</v>
      </c>
      <c r="E55" s="307" t="s">
        <v>625</v>
      </c>
      <c r="F55" s="306" t="s">
        <v>594</v>
      </c>
      <c r="G55" s="306" t="s">
        <v>760</v>
      </c>
      <c r="H55" s="308" t="s">
        <v>626</v>
      </c>
      <c r="I55" s="309">
        <v>3443.92</v>
      </c>
      <c r="J55" s="310">
        <v>3535.2564</v>
      </c>
    </row>
    <row r="56" spans="1:10" ht="42.75">
      <c r="A56" s="295" t="s">
        <v>627</v>
      </c>
      <c r="B56" s="296" t="s">
        <v>757</v>
      </c>
      <c r="C56" s="297" t="s">
        <v>931</v>
      </c>
      <c r="D56" s="298" t="s">
        <v>628</v>
      </c>
      <c r="E56" s="299" t="s">
        <v>759</v>
      </c>
      <c r="F56" s="298" t="s">
        <v>758</v>
      </c>
      <c r="G56" s="298" t="s">
        <v>760</v>
      </c>
      <c r="H56" s="300" t="s">
        <v>757</v>
      </c>
      <c r="I56" s="301">
        <v>10337.389</v>
      </c>
      <c r="J56" s="316">
        <v>0</v>
      </c>
    </row>
    <row r="57" spans="1:10" ht="105">
      <c r="A57" s="303" t="s">
        <v>629</v>
      </c>
      <c r="B57" s="304" t="s">
        <v>757</v>
      </c>
      <c r="C57" s="305" t="s">
        <v>931</v>
      </c>
      <c r="D57" s="306" t="s">
        <v>628</v>
      </c>
      <c r="E57" s="307" t="s">
        <v>630</v>
      </c>
      <c r="F57" s="306" t="s">
        <v>594</v>
      </c>
      <c r="G57" s="306" t="s">
        <v>760</v>
      </c>
      <c r="H57" s="308" t="s">
        <v>631</v>
      </c>
      <c r="I57" s="309">
        <v>10337.389</v>
      </c>
      <c r="J57" s="310">
        <v>0</v>
      </c>
    </row>
    <row r="58" spans="1:10" ht="28.5">
      <c r="A58" s="295" t="s">
        <v>632</v>
      </c>
      <c r="B58" s="296" t="s">
        <v>757</v>
      </c>
      <c r="C58" s="297" t="s">
        <v>931</v>
      </c>
      <c r="D58" s="298" t="s">
        <v>633</v>
      </c>
      <c r="E58" s="299" t="s">
        <v>759</v>
      </c>
      <c r="F58" s="298" t="s">
        <v>758</v>
      </c>
      <c r="G58" s="298" t="s">
        <v>760</v>
      </c>
      <c r="H58" s="300" t="s">
        <v>757</v>
      </c>
      <c r="I58" s="301">
        <v>85643</v>
      </c>
      <c r="J58" s="302">
        <v>90208</v>
      </c>
    </row>
    <row r="59" spans="1:10" ht="60">
      <c r="A59" s="303" t="s">
        <v>634</v>
      </c>
      <c r="B59" s="304">
        <v>0</v>
      </c>
      <c r="C59" s="305">
        <v>1</v>
      </c>
      <c r="D59" s="306">
        <v>16</v>
      </c>
      <c r="E59" s="307">
        <v>3010</v>
      </c>
      <c r="F59" s="306">
        <v>1</v>
      </c>
      <c r="G59" s="306">
        <v>0</v>
      </c>
      <c r="H59" s="308">
        <v>140</v>
      </c>
      <c r="I59" s="309">
        <v>687</v>
      </c>
      <c r="J59" s="311">
        <v>800</v>
      </c>
    </row>
    <row r="60" spans="1:10" ht="75">
      <c r="A60" s="303" t="s">
        <v>635</v>
      </c>
      <c r="B60" s="304">
        <v>0</v>
      </c>
      <c r="C60" s="305">
        <v>1</v>
      </c>
      <c r="D60" s="306">
        <v>16</v>
      </c>
      <c r="E60" s="307">
        <v>3030</v>
      </c>
      <c r="F60" s="306">
        <v>1</v>
      </c>
      <c r="G60" s="306">
        <v>0</v>
      </c>
      <c r="H60" s="308">
        <v>140</v>
      </c>
      <c r="I60" s="309">
        <v>788</v>
      </c>
      <c r="J60" s="311">
        <v>900</v>
      </c>
    </row>
    <row r="61" spans="1:10" ht="75">
      <c r="A61" s="303" t="s">
        <v>636</v>
      </c>
      <c r="B61" s="304">
        <v>0</v>
      </c>
      <c r="C61" s="305">
        <v>1</v>
      </c>
      <c r="D61" s="306">
        <v>16</v>
      </c>
      <c r="E61" s="307">
        <v>6000</v>
      </c>
      <c r="F61" s="306">
        <v>1</v>
      </c>
      <c r="G61" s="306">
        <v>0</v>
      </c>
      <c r="H61" s="308">
        <v>140</v>
      </c>
      <c r="I61" s="309">
        <v>1640</v>
      </c>
      <c r="J61" s="311">
        <v>1740</v>
      </c>
    </row>
    <row r="62" spans="1:10" ht="75">
      <c r="A62" s="303" t="s">
        <v>637</v>
      </c>
      <c r="B62" s="304" t="s">
        <v>757</v>
      </c>
      <c r="C62" s="305" t="s">
        <v>931</v>
      </c>
      <c r="D62" s="306" t="s">
        <v>633</v>
      </c>
      <c r="E62" s="307" t="s">
        <v>638</v>
      </c>
      <c r="F62" s="306" t="s">
        <v>762</v>
      </c>
      <c r="G62" s="306" t="s">
        <v>760</v>
      </c>
      <c r="H62" s="308" t="s">
        <v>639</v>
      </c>
      <c r="I62" s="309">
        <v>86</v>
      </c>
      <c r="J62" s="310">
        <v>87</v>
      </c>
    </row>
    <row r="63" spans="1:10" ht="30">
      <c r="A63" s="303" t="s">
        <v>641</v>
      </c>
      <c r="B63" s="304" t="s">
        <v>757</v>
      </c>
      <c r="C63" s="305" t="s">
        <v>931</v>
      </c>
      <c r="D63" s="306" t="s">
        <v>633</v>
      </c>
      <c r="E63" s="307" t="s">
        <v>642</v>
      </c>
      <c r="F63" s="306" t="s">
        <v>762</v>
      </c>
      <c r="G63" s="306" t="s">
        <v>760</v>
      </c>
      <c r="H63" s="308" t="s">
        <v>639</v>
      </c>
      <c r="I63" s="309">
        <v>250</v>
      </c>
      <c r="J63" s="310">
        <v>250</v>
      </c>
    </row>
    <row r="64" spans="1:10" ht="45">
      <c r="A64" s="303" t="s">
        <v>643</v>
      </c>
      <c r="B64" s="304" t="s">
        <v>757</v>
      </c>
      <c r="C64" s="305" t="s">
        <v>931</v>
      </c>
      <c r="D64" s="306" t="s">
        <v>633</v>
      </c>
      <c r="E64" s="307" t="s">
        <v>644</v>
      </c>
      <c r="F64" s="306" t="s">
        <v>762</v>
      </c>
      <c r="G64" s="306" t="s">
        <v>760</v>
      </c>
      <c r="H64" s="308" t="s">
        <v>639</v>
      </c>
      <c r="I64" s="309">
        <v>2640</v>
      </c>
      <c r="J64" s="310">
        <v>2640</v>
      </c>
    </row>
    <row r="65" spans="1:10" ht="45">
      <c r="A65" s="303" t="s">
        <v>645</v>
      </c>
      <c r="B65" s="304" t="s">
        <v>757</v>
      </c>
      <c r="C65" s="305" t="s">
        <v>931</v>
      </c>
      <c r="D65" s="306" t="s">
        <v>633</v>
      </c>
      <c r="E65" s="307" t="s">
        <v>646</v>
      </c>
      <c r="F65" s="306" t="s">
        <v>762</v>
      </c>
      <c r="G65" s="306" t="s">
        <v>760</v>
      </c>
      <c r="H65" s="308" t="s">
        <v>639</v>
      </c>
      <c r="I65" s="309">
        <v>2700</v>
      </c>
      <c r="J65" s="310">
        <v>2700</v>
      </c>
    </row>
    <row r="66" spans="1:10" ht="30">
      <c r="A66" s="303" t="s">
        <v>647</v>
      </c>
      <c r="B66" s="304" t="s">
        <v>757</v>
      </c>
      <c r="C66" s="305" t="s">
        <v>931</v>
      </c>
      <c r="D66" s="306" t="s">
        <v>633</v>
      </c>
      <c r="E66" s="307" t="s">
        <v>648</v>
      </c>
      <c r="F66" s="306" t="s">
        <v>762</v>
      </c>
      <c r="G66" s="306" t="s">
        <v>760</v>
      </c>
      <c r="H66" s="308" t="s">
        <v>639</v>
      </c>
      <c r="I66" s="318">
        <v>100</v>
      </c>
      <c r="J66" s="310">
        <v>100</v>
      </c>
    </row>
    <row r="67" spans="1:10" ht="75">
      <c r="A67" s="303" t="s">
        <v>649</v>
      </c>
      <c r="B67" s="304" t="s">
        <v>757</v>
      </c>
      <c r="C67" s="305" t="s">
        <v>931</v>
      </c>
      <c r="D67" s="306" t="s">
        <v>633</v>
      </c>
      <c r="E67" s="307" t="s">
        <v>650</v>
      </c>
      <c r="F67" s="306" t="s">
        <v>762</v>
      </c>
      <c r="G67" s="306" t="s">
        <v>760</v>
      </c>
      <c r="H67" s="308" t="s">
        <v>639</v>
      </c>
      <c r="I67" s="309">
        <v>3720</v>
      </c>
      <c r="J67" s="310">
        <v>3720</v>
      </c>
    </row>
    <row r="68" spans="1:10" ht="45">
      <c r="A68" s="303" t="s">
        <v>651</v>
      </c>
      <c r="B68" s="304" t="s">
        <v>757</v>
      </c>
      <c r="C68" s="305" t="s">
        <v>931</v>
      </c>
      <c r="D68" s="306" t="s">
        <v>633</v>
      </c>
      <c r="E68" s="307" t="s">
        <v>652</v>
      </c>
      <c r="F68" s="306" t="s">
        <v>762</v>
      </c>
      <c r="G68" s="306" t="s">
        <v>760</v>
      </c>
      <c r="H68" s="308" t="s">
        <v>639</v>
      </c>
      <c r="I68" s="309">
        <v>48293</v>
      </c>
      <c r="J68" s="310">
        <v>51893</v>
      </c>
    </row>
    <row r="69" spans="1:10" ht="60">
      <c r="A69" s="303" t="s">
        <v>653</v>
      </c>
      <c r="B69" s="304" t="s">
        <v>757</v>
      </c>
      <c r="C69" s="305" t="s">
        <v>931</v>
      </c>
      <c r="D69" s="306" t="s">
        <v>633</v>
      </c>
      <c r="E69" s="307" t="s">
        <v>654</v>
      </c>
      <c r="F69" s="306" t="s">
        <v>594</v>
      </c>
      <c r="G69" s="306" t="s">
        <v>760</v>
      </c>
      <c r="H69" s="308" t="s">
        <v>639</v>
      </c>
      <c r="I69" s="309">
        <v>30</v>
      </c>
      <c r="J69" s="310">
        <v>30</v>
      </c>
    </row>
    <row r="70" spans="1:10" ht="30">
      <c r="A70" s="303" t="s">
        <v>655</v>
      </c>
      <c r="B70" s="304" t="s">
        <v>757</v>
      </c>
      <c r="C70" s="305" t="s">
        <v>931</v>
      </c>
      <c r="D70" s="306" t="s">
        <v>633</v>
      </c>
      <c r="E70" s="307" t="s">
        <v>656</v>
      </c>
      <c r="F70" s="306" t="s">
        <v>594</v>
      </c>
      <c r="G70" s="306" t="s">
        <v>760</v>
      </c>
      <c r="H70" s="308" t="s">
        <v>639</v>
      </c>
      <c r="I70" s="309">
        <v>24709</v>
      </c>
      <c r="J70" s="311">
        <v>25348</v>
      </c>
    </row>
    <row r="71" spans="1:10" ht="15">
      <c r="A71" s="319" t="s">
        <v>659</v>
      </c>
      <c r="B71" s="296" t="s">
        <v>757</v>
      </c>
      <c r="C71" s="297">
        <v>2</v>
      </c>
      <c r="D71" s="298" t="s">
        <v>758</v>
      </c>
      <c r="E71" s="299" t="s">
        <v>759</v>
      </c>
      <c r="F71" s="298" t="s">
        <v>758</v>
      </c>
      <c r="G71" s="298" t="s">
        <v>760</v>
      </c>
      <c r="H71" s="300" t="s">
        <v>757</v>
      </c>
      <c r="I71" s="320">
        <v>3415662.9</v>
      </c>
      <c r="J71" s="321">
        <v>3415662.9</v>
      </c>
    </row>
    <row r="72" spans="1:10" ht="86.25">
      <c r="A72" s="319" t="s">
        <v>660</v>
      </c>
      <c r="B72" s="322" t="s">
        <v>757</v>
      </c>
      <c r="C72" s="322" t="s">
        <v>661</v>
      </c>
      <c r="D72" s="322" t="s">
        <v>767</v>
      </c>
      <c r="E72" s="322" t="s">
        <v>759</v>
      </c>
      <c r="F72" s="322" t="s">
        <v>758</v>
      </c>
      <c r="G72" s="322" t="s">
        <v>760</v>
      </c>
      <c r="H72" s="323" t="s">
        <v>757</v>
      </c>
      <c r="I72" s="320">
        <v>3415662.9</v>
      </c>
      <c r="J72" s="302">
        <v>3415662.9</v>
      </c>
    </row>
    <row r="73" spans="1:10" ht="43.5">
      <c r="A73" s="319" t="s">
        <v>662</v>
      </c>
      <c r="B73" s="324" t="s">
        <v>757</v>
      </c>
      <c r="C73" s="325" t="s">
        <v>661</v>
      </c>
      <c r="D73" s="326" t="s">
        <v>767</v>
      </c>
      <c r="E73" s="327" t="s">
        <v>663</v>
      </c>
      <c r="F73" s="326" t="s">
        <v>758</v>
      </c>
      <c r="G73" s="326" t="s">
        <v>760</v>
      </c>
      <c r="H73" s="328" t="s">
        <v>664</v>
      </c>
      <c r="I73" s="320">
        <v>105106</v>
      </c>
      <c r="J73" s="321">
        <v>105106</v>
      </c>
    </row>
    <row r="74" spans="1:10" ht="30">
      <c r="A74" s="329" t="s">
        <v>665</v>
      </c>
      <c r="B74" s="330" t="s">
        <v>757</v>
      </c>
      <c r="C74" s="331" t="s">
        <v>661</v>
      </c>
      <c r="D74" s="332" t="s">
        <v>767</v>
      </c>
      <c r="E74" s="333" t="s">
        <v>663</v>
      </c>
      <c r="F74" s="332" t="s">
        <v>594</v>
      </c>
      <c r="G74" s="332" t="s">
        <v>760</v>
      </c>
      <c r="H74" s="334" t="s">
        <v>664</v>
      </c>
      <c r="I74" s="335">
        <v>105106</v>
      </c>
      <c r="J74" s="336">
        <v>105106</v>
      </c>
    </row>
    <row r="75" spans="1:10" ht="57.75">
      <c r="A75" s="319" t="s">
        <v>666</v>
      </c>
      <c r="B75" s="324" t="s">
        <v>757</v>
      </c>
      <c r="C75" s="325" t="s">
        <v>661</v>
      </c>
      <c r="D75" s="326" t="s">
        <v>767</v>
      </c>
      <c r="E75" s="327">
        <v>0</v>
      </c>
      <c r="F75" s="326">
        <v>0</v>
      </c>
      <c r="G75" s="326" t="s">
        <v>760</v>
      </c>
      <c r="H75" s="328" t="s">
        <v>664</v>
      </c>
      <c r="I75" s="320">
        <v>565223</v>
      </c>
      <c r="J75" s="321">
        <v>565223</v>
      </c>
    </row>
    <row r="76" spans="1:10" ht="45">
      <c r="A76" s="329" t="s">
        <v>782</v>
      </c>
      <c r="B76" s="330" t="s">
        <v>757</v>
      </c>
      <c r="C76" s="331" t="s">
        <v>661</v>
      </c>
      <c r="D76" s="332" t="s">
        <v>767</v>
      </c>
      <c r="E76" s="333" t="s">
        <v>783</v>
      </c>
      <c r="F76" s="332" t="s">
        <v>594</v>
      </c>
      <c r="G76" s="337" t="s">
        <v>760</v>
      </c>
      <c r="H76" s="334" t="s">
        <v>664</v>
      </c>
      <c r="I76" s="335">
        <v>123352</v>
      </c>
      <c r="J76" s="336">
        <v>123352</v>
      </c>
    </row>
    <row r="77" spans="1:10" ht="195">
      <c r="A77" s="329" t="s">
        <v>994</v>
      </c>
      <c r="B77" s="330" t="s">
        <v>757</v>
      </c>
      <c r="C77" s="331" t="s">
        <v>661</v>
      </c>
      <c r="D77" s="332" t="s">
        <v>767</v>
      </c>
      <c r="E77" s="333" t="s">
        <v>784</v>
      </c>
      <c r="F77" s="332" t="s">
        <v>594</v>
      </c>
      <c r="G77" s="337" t="s">
        <v>760</v>
      </c>
      <c r="H77" s="334" t="s">
        <v>664</v>
      </c>
      <c r="I77" s="335">
        <v>56082</v>
      </c>
      <c r="J77" s="336">
        <v>56082</v>
      </c>
    </row>
    <row r="78" spans="1:10" ht="150">
      <c r="A78" s="329" t="s">
        <v>995</v>
      </c>
      <c r="B78" s="330" t="s">
        <v>757</v>
      </c>
      <c r="C78" s="331" t="s">
        <v>661</v>
      </c>
      <c r="D78" s="332" t="s">
        <v>767</v>
      </c>
      <c r="E78" s="333" t="s">
        <v>784</v>
      </c>
      <c r="F78" s="332" t="s">
        <v>594</v>
      </c>
      <c r="G78" s="337" t="s">
        <v>760</v>
      </c>
      <c r="H78" s="334" t="s">
        <v>664</v>
      </c>
      <c r="I78" s="335">
        <v>277385</v>
      </c>
      <c r="J78" s="336">
        <v>277385</v>
      </c>
    </row>
    <row r="79" spans="1:10" ht="90">
      <c r="A79" s="329" t="s">
        <v>785</v>
      </c>
      <c r="B79" s="330" t="s">
        <v>757</v>
      </c>
      <c r="C79" s="331" t="s">
        <v>661</v>
      </c>
      <c r="D79" s="332" t="s">
        <v>767</v>
      </c>
      <c r="E79" s="333" t="s">
        <v>784</v>
      </c>
      <c r="F79" s="332" t="s">
        <v>594</v>
      </c>
      <c r="G79" s="337" t="s">
        <v>760</v>
      </c>
      <c r="H79" s="334" t="s">
        <v>664</v>
      </c>
      <c r="I79" s="335">
        <v>91734</v>
      </c>
      <c r="J79" s="336">
        <v>91734</v>
      </c>
    </row>
    <row r="80" spans="1:10" ht="90">
      <c r="A80" s="329" t="s">
        <v>786</v>
      </c>
      <c r="B80" s="330">
        <v>0</v>
      </c>
      <c r="C80" s="331">
        <v>2</v>
      </c>
      <c r="D80" s="332">
        <v>2</v>
      </c>
      <c r="E80" s="333">
        <v>2999</v>
      </c>
      <c r="F80" s="332">
        <v>4</v>
      </c>
      <c r="G80" s="337" t="s">
        <v>760</v>
      </c>
      <c r="H80" s="334">
        <v>151</v>
      </c>
      <c r="I80" s="335">
        <v>16670</v>
      </c>
      <c r="J80" s="336">
        <v>16670</v>
      </c>
    </row>
    <row r="81" spans="1:10" ht="57.75">
      <c r="A81" s="319" t="s">
        <v>787</v>
      </c>
      <c r="B81" s="324" t="s">
        <v>757</v>
      </c>
      <c r="C81" s="325" t="s">
        <v>661</v>
      </c>
      <c r="D81" s="326" t="s">
        <v>767</v>
      </c>
      <c r="E81" s="327">
        <v>3000</v>
      </c>
      <c r="F81" s="326" t="s">
        <v>594</v>
      </c>
      <c r="G81" s="338" t="s">
        <v>760</v>
      </c>
      <c r="H81" s="328" t="s">
        <v>664</v>
      </c>
      <c r="I81" s="320">
        <v>2481967.4</v>
      </c>
      <c r="J81" s="321">
        <v>2481967.4</v>
      </c>
    </row>
    <row r="82" spans="1:10" ht="105">
      <c r="A82" s="329" t="s">
        <v>791</v>
      </c>
      <c r="B82" s="330" t="s">
        <v>757</v>
      </c>
      <c r="C82" s="331" t="s">
        <v>661</v>
      </c>
      <c r="D82" s="332" t="s">
        <v>767</v>
      </c>
      <c r="E82" s="333" t="s">
        <v>790</v>
      </c>
      <c r="F82" s="332" t="s">
        <v>594</v>
      </c>
      <c r="G82" s="337" t="s">
        <v>760</v>
      </c>
      <c r="H82" s="334" t="s">
        <v>664</v>
      </c>
      <c r="I82" s="335">
        <v>2165</v>
      </c>
      <c r="J82" s="336">
        <v>2165</v>
      </c>
    </row>
    <row r="83" spans="1:10" ht="75">
      <c r="A83" s="329" t="s">
        <v>792</v>
      </c>
      <c r="B83" s="330" t="s">
        <v>757</v>
      </c>
      <c r="C83" s="331" t="s">
        <v>661</v>
      </c>
      <c r="D83" s="332" t="s">
        <v>767</v>
      </c>
      <c r="E83" s="333" t="s">
        <v>793</v>
      </c>
      <c r="F83" s="332" t="s">
        <v>594</v>
      </c>
      <c r="G83" s="337" t="s">
        <v>760</v>
      </c>
      <c r="H83" s="334" t="s">
        <v>664</v>
      </c>
      <c r="I83" s="335">
        <v>810515</v>
      </c>
      <c r="J83" s="336">
        <v>810515</v>
      </c>
    </row>
    <row r="84" spans="1:10" ht="60">
      <c r="A84" s="329" t="s">
        <v>794</v>
      </c>
      <c r="B84" s="330" t="s">
        <v>757</v>
      </c>
      <c r="C84" s="331" t="s">
        <v>661</v>
      </c>
      <c r="D84" s="332" t="s">
        <v>767</v>
      </c>
      <c r="E84" s="333" t="s">
        <v>795</v>
      </c>
      <c r="F84" s="332" t="s">
        <v>594</v>
      </c>
      <c r="G84" s="337" t="s">
        <v>760</v>
      </c>
      <c r="H84" s="334" t="s">
        <v>664</v>
      </c>
      <c r="I84" s="335">
        <v>74959</v>
      </c>
      <c r="J84" s="336">
        <v>74959</v>
      </c>
    </row>
    <row r="85" spans="1:10" ht="105">
      <c r="A85" s="329" t="s">
        <v>796</v>
      </c>
      <c r="B85" s="330" t="s">
        <v>757</v>
      </c>
      <c r="C85" s="331" t="s">
        <v>661</v>
      </c>
      <c r="D85" s="332" t="s">
        <v>767</v>
      </c>
      <c r="E85" s="333" t="s">
        <v>795</v>
      </c>
      <c r="F85" s="332" t="s">
        <v>594</v>
      </c>
      <c r="G85" s="337" t="s">
        <v>760</v>
      </c>
      <c r="H85" s="334" t="s">
        <v>664</v>
      </c>
      <c r="I85" s="335">
        <v>5248</v>
      </c>
      <c r="J85" s="336">
        <v>5248</v>
      </c>
    </row>
    <row r="86" spans="1:10" ht="105">
      <c r="A86" s="329" t="s">
        <v>797</v>
      </c>
      <c r="B86" s="330" t="s">
        <v>757</v>
      </c>
      <c r="C86" s="331" t="s">
        <v>661</v>
      </c>
      <c r="D86" s="332" t="s">
        <v>767</v>
      </c>
      <c r="E86" s="333" t="s">
        <v>795</v>
      </c>
      <c r="F86" s="332" t="s">
        <v>594</v>
      </c>
      <c r="G86" s="337" t="s">
        <v>760</v>
      </c>
      <c r="H86" s="334" t="s">
        <v>664</v>
      </c>
      <c r="I86" s="335">
        <v>45703</v>
      </c>
      <c r="J86" s="336">
        <v>45703</v>
      </c>
    </row>
    <row r="87" spans="1:10" ht="90">
      <c r="A87" s="329" t="s">
        <v>798</v>
      </c>
      <c r="B87" s="330" t="s">
        <v>757</v>
      </c>
      <c r="C87" s="331" t="s">
        <v>661</v>
      </c>
      <c r="D87" s="332" t="s">
        <v>767</v>
      </c>
      <c r="E87" s="333" t="s">
        <v>795</v>
      </c>
      <c r="F87" s="332" t="s">
        <v>594</v>
      </c>
      <c r="G87" s="337" t="s">
        <v>760</v>
      </c>
      <c r="H87" s="334" t="s">
        <v>664</v>
      </c>
      <c r="I87" s="335">
        <v>80500</v>
      </c>
      <c r="J87" s="336">
        <v>80500</v>
      </c>
    </row>
    <row r="88" spans="1:10" ht="120">
      <c r="A88" s="329" t="s">
        <v>996</v>
      </c>
      <c r="B88" s="330" t="s">
        <v>757</v>
      </c>
      <c r="C88" s="331" t="s">
        <v>661</v>
      </c>
      <c r="D88" s="332" t="s">
        <v>767</v>
      </c>
      <c r="E88" s="333" t="s">
        <v>795</v>
      </c>
      <c r="F88" s="332" t="s">
        <v>594</v>
      </c>
      <c r="G88" s="337" t="s">
        <v>760</v>
      </c>
      <c r="H88" s="334" t="s">
        <v>664</v>
      </c>
      <c r="I88" s="335">
        <v>2250</v>
      </c>
      <c r="J88" s="336">
        <v>2250</v>
      </c>
    </row>
    <row r="89" spans="1:10" ht="135">
      <c r="A89" s="329" t="s">
        <v>997</v>
      </c>
      <c r="B89" s="330" t="s">
        <v>757</v>
      </c>
      <c r="C89" s="331" t="s">
        <v>661</v>
      </c>
      <c r="D89" s="332" t="s">
        <v>767</v>
      </c>
      <c r="E89" s="333" t="s">
        <v>795</v>
      </c>
      <c r="F89" s="332" t="s">
        <v>594</v>
      </c>
      <c r="G89" s="337" t="s">
        <v>760</v>
      </c>
      <c r="H89" s="334" t="s">
        <v>664</v>
      </c>
      <c r="I89" s="335">
        <v>12748</v>
      </c>
      <c r="J89" s="336">
        <v>12748</v>
      </c>
    </row>
    <row r="90" spans="1:10" ht="135">
      <c r="A90" s="329" t="s">
        <v>998</v>
      </c>
      <c r="B90" s="330" t="s">
        <v>757</v>
      </c>
      <c r="C90" s="331" t="s">
        <v>661</v>
      </c>
      <c r="D90" s="332" t="s">
        <v>767</v>
      </c>
      <c r="E90" s="333" t="s">
        <v>795</v>
      </c>
      <c r="F90" s="332" t="s">
        <v>594</v>
      </c>
      <c r="G90" s="337" t="s">
        <v>760</v>
      </c>
      <c r="H90" s="334" t="s">
        <v>664</v>
      </c>
      <c r="I90" s="335">
        <v>207763</v>
      </c>
      <c r="J90" s="336">
        <v>207763</v>
      </c>
    </row>
    <row r="91" spans="1:10" ht="150">
      <c r="A91" s="329" t="s">
        <v>999</v>
      </c>
      <c r="B91" s="330" t="s">
        <v>757</v>
      </c>
      <c r="C91" s="331" t="s">
        <v>661</v>
      </c>
      <c r="D91" s="332" t="s">
        <v>767</v>
      </c>
      <c r="E91" s="333" t="s">
        <v>795</v>
      </c>
      <c r="F91" s="332" t="s">
        <v>594</v>
      </c>
      <c r="G91" s="337" t="s">
        <v>760</v>
      </c>
      <c r="H91" s="334" t="s">
        <v>664</v>
      </c>
      <c r="I91" s="335">
        <v>964339</v>
      </c>
      <c r="J91" s="336">
        <v>964339</v>
      </c>
    </row>
    <row r="92" spans="1:10" ht="225">
      <c r="A92" s="329" t="s">
        <v>1000</v>
      </c>
      <c r="B92" s="330" t="s">
        <v>757</v>
      </c>
      <c r="C92" s="331" t="s">
        <v>661</v>
      </c>
      <c r="D92" s="332" t="s">
        <v>767</v>
      </c>
      <c r="E92" s="333" t="s">
        <v>795</v>
      </c>
      <c r="F92" s="332" t="s">
        <v>594</v>
      </c>
      <c r="G92" s="337" t="s">
        <v>760</v>
      </c>
      <c r="H92" s="334" t="s">
        <v>664</v>
      </c>
      <c r="I92" s="335">
        <v>1704</v>
      </c>
      <c r="J92" s="336">
        <v>1704</v>
      </c>
    </row>
    <row r="93" spans="1:10" ht="225">
      <c r="A93" s="329" t="s">
        <v>1001</v>
      </c>
      <c r="B93" s="330" t="s">
        <v>757</v>
      </c>
      <c r="C93" s="331" t="s">
        <v>661</v>
      </c>
      <c r="D93" s="332" t="s">
        <v>767</v>
      </c>
      <c r="E93" s="333" t="s">
        <v>795</v>
      </c>
      <c r="F93" s="332" t="s">
        <v>594</v>
      </c>
      <c r="G93" s="337" t="s">
        <v>760</v>
      </c>
      <c r="H93" s="334" t="s">
        <v>664</v>
      </c>
      <c r="I93" s="335">
        <v>230</v>
      </c>
      <c r="J93" s="336">
        <v>230</v>
      </c>
    </row>
    <row r="94" spans="1:10" ht="105">
      <c r="A94" s="329" t="s">
        <v>978</v>
      </c>
      <c r="B94" s="330" t="s">
        <v>757</v>
      </c>
      <c r="C94" s="331" t="s">
        <v>661</v>
      </c>
      <c r="D94" s="332" t="s">
        <v>767</v>
      </c>
      <c r="E94" s="333" t="s">
        <v>795</v>
      </c>
      <c r="F94" s="332" t="s">
        <v>594</v>
      </c>
      <c r="G94" s="337" t="s">
        <v>760</v>
      </c>
      <c r="H94" s="334" t="s">
        <v>664</v>
      </c>
      <c r="I94" s="335">
        <v>53391</v>
      </c>
      <c r="J94" s="336">
        <v>53391</v>
      </c>
    </row>
    <row r="95" spans="1:10" ht="90">
      <c r="A95" s="329" t="s">
        <v>979</v>
      </c>
      <c r="B95" s="330" t="s">
        <v>757</v>
      </c>
      <c r="C95" s="331" t="s">
        <v>661</v>
      </c>
      <c r="D95" s="332" t="s">
        <v>767</v>
      </c>
      <c r="E95" s="333" t="s">
        <v>795</v>
      </c>
      <c r="F95" s="332" t="s">
        <v>594</v>
      </c>
      <c r="G95" s="337" t="s">
        <v>760</v>
      </c>
      <c r="H95" s="334" t="s">
        <v>664</v>
      </c>
      <c r="I95" s="335">
        <v>1205.4</v>
      </c>
      <c r="J95" s="336">
        <v>1205.4</v>
      </c>
    </row>
    <row r="96" spans="1:10" ht="165">
      <c r="A96" s="329" t="s">
        <v>1002</v>
      </c>
      <c r="B96" s="330" t="s">
        <v>757</v>
      </c>
      <c r="C96" s="331" t="s">
        <v>661</v>
      </c>
      <c r="D96" s="332" t="s">
        <v>767</v>
      </c>
      <c r="E96" s="333" t="s">
        <v>795</v>
      </c>
      <c r="F96" s="332" t="s">
        <v>594</v>
      </c>
      <c r="G96" s="337" t="s">
        <v>760</v>
      </c>
      <c r="H96" s="334" t="s">
        <v>664</v>
      </c>
      <c r="I96" s="335">
        <v>5691</v>
      </c>
      <c r="J96" s="336">
        <v>5691</v>
      </c>
    </row>
    <row r="97" spans="1:10" ht="105">
      <c r="A97" s="329" t="s">
        <v>460</v>
      </c>
      <c r="B97" s="330">
        <v>0</v>
      </c>
      <c r="C97" s="331">
        <v>2</v>
      </c>
      <c r="D97" s="332">
        <v>2</v>
      </c>
      <c r="E97" s="333">
        <v>3024</v>
      </c>
      <c r="F97" s="332">
        <v>4</v>
      </c>
      <c r="G97" s="337" t="s">
        <v>980</v>
      </c>
      <c r="H97" s="334">
        <v>151</v>
      </c>
      <c r="I97" s="335">
        <v>116474</v>
      </c>
      <c r="J97" s="336">
        <v>116474</v>
      </c>
    </row>
    <row r="98" spans="1:10" ht="150">
      <c r="A98" s="329" t="s">
        <v>1004</v>
      </c>
      <c r="B98" s="330" t="s">
        <v>757</v>
      </c>
      <c r="C98" s="331" t="s">
        <v>661</v>
      </c>
      <c r="D98" s="332" t="s">
        <v>767</v>
      </c>
      <c r="E98" s="333" t="s">
        <v>981</v>
      </c>
      <c r="F98" s="332" t="s">
        <v>594</v>
      </c>
      <c r="G98" s="337" t="s">
        <v>760</v>
      </c>
      <c r="H98" s="334" t="s">
        <v>664</v>
      </c>
      <c r="I98" s="335">
        <v>49079</v>
      </c>
      <c r="J98" s="336">
        <v>49079</v>
      </c>
    </row>
    <row r="99" spans="1:10" ht="150">
      <c r="A99" s="329" t="s">
        <v>1005</v>
      </c>
      <c r="B99" s="330" t="s">
        <v>757</v>
      </c>
      <c r="C99" s="331" t="s">
        <v>661</v>
      </c>
      <c r="D99" s="332" t="s">
        <v>767</v>
      </c>
      <c r="E99" s="333" t="s">
        <v>982</v>
      </c>
      <c r="F99" s="332" t="s">
        <v>594</v>
      </c>
      <c r="G99" s="337" t="s">
        <v>760</v>
      </c>
      <c r="H99" s="334" t="s">
        <v>664</v>
      </c>
      <c r="I99" s="335">
        <v>26356</v>
      </c>
      <c r="J99" s="336">
        <v>26356</v>
      </c>
    </row>
    <row r="100" spans="1:10" ht="105">
      <c r="A100" s="329" t="s">
        <v>983</v>
      </c>
      <c r="B100" s="330" t="s">
        <v>757</v>
      </c>
      <c r="C100" s="331" t="s">
        <v>661</v>
      </c>
      <c r="D100" s="332" t="s">
        <v>767</v>
      </c>
      <c r="E100" s="333" t="s">
        <v>984</v>
      </c>
      <c r="F100" s="332" t="s">
        <v>594</v>
      </c>
      <c r="G100" s="337" t="s">
        <v>760</v>
      </c>
      <c r="H100" s="334" t="s">
        <v>664</v>
      </c>
      <c r="I100" s="335">
        <v>21647</v>
      </c>
      <c r="J100" s="336">
        <v>21647</v>
      </c>
    </row>
    <row r="101" spans="1:10" ht="29.25">
      <c r="A101" s="319" t="s">
        <v>985</v>
      </c>
      <c r="B101" s="324" t="s">
        <v>757</v>
      </c>
      <c r="C101" s="325" t="s">
        <v>661</v>
      </c>
      <c r="D101" s="326" t="s">
        <v>767</v>
      </c>
      <c r="E101" s="327">
        <v>4000</v>
      </c>
      <c r="F101" s="326" t="s">
        <v>758</v>
      </c>
      <c r="G101" s="338" t="s">
        <v>760</v>
      </c>
      <c r="H101" s="328" t="s">
        <v>664</v>
      </c>
      <c r="I101" s="320">
        <f>I102+I103</f>
        <v>263366.5</v>
      </c>
      <c r="J101" s="302">
        <f>J102+J103</f>
        <v>263366.5</v>
      </c>
    </row>
    <row r="102" spans="1:10" ht="45">
      <c r="A102" s="329" t="s">
        <v>986</v>
      </c>
      <c r="B102" s="330" t="s">
        <v>757</v>
      </c>
      <c r="C102" s="331" t="s">
        <v>661</v>
      </c>
      <c r="D102" s="332" t="s">
        <v>767</v>
      </c>
      <c r="E102" s="333">
        <v>4025</v>
      </c>
      <c r="F102" s="332" t="s">
        <v>594</v>
      </c>
      <c r="G102" s="337" t="s">
        <v>760</v>
      </c>
      <c r="H102" s="334" t="s">
        <v>664</v>
      </c>
      <c r="I102" s="335">
        <v>490.5</v>
      </c>
      <c r="J102" s="336">
        <v>490.5</v>
      </c>
    </row>
    <row r="103" spans="1:10" ht="30">
      <c r="A103" s="340" t="s">
        <v>987</v>
      </c>
      <c r="B103" s="330">
        <v>0</v>
      </c>
      <c r="C103" s="331">
        <v>2</v>
      </c>
      <c r="D103" s="332">
        <v>2</v>
      </c>
      <c r="E103" s="333">
        <v>4999</v>
      </c>
      <c r="F103" s="332">
        <v>4</v>
      </c>
      <c r="G103" s="337" t="s">
        <v>760</v>
      </c>
      <c r="H103" s="334">
        <v>151</v>
      </c>
      <c r="I103" s="335">
        <v>262876</v>
      </c>
      <c r="J103" s="336">
        <v>262876</v>
      </c>
    </row>
    <row r="104" spans="1:10" ht="15">
      <c r="A104" s="341" t="s">
        <v>988</v>
      </c>
      <c r="B104" s="342" t="s">
        <v>757</v>
      </c>
      <c r="C104" s="343" t="s">
        <v>989</v>
      </c>
      <c r="D104" s="343" t="s">
        <v>758</v>
      </c>
      <c r="E104" s="343" t="s">
        <v>760</v>
      </c>
      <c r="F104" s="343" t="s">
        <v>758</v>
      </c>
      <c r="G104" s="343" t="s">
        <v>760</v>
      </c>
      <c r="H104" s="344" t="s">
        <v>757</v>
      </c>
      <c r="I104" s="345">
        <v>7537031.441</v>
      </c>
      <c r="J104" s="346">
        <v>7910032.3884</v>
      </c>
    </row>
    <row r="107" ht="0.75" customHeight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</sheetData>
  <sheetProtection/>
  <mergeCells count="7">
    <mergeCell ref="J21:J23"/>
    <mergeCell ref="A18:I18"/>
    <mergeCell ref="A21:A23"/>
    <mergeCell ref="B22:B23"/>
    <mergeCell ref="G22:G23"/>
    <mergeCell ref="H22:H23"/>
    <mergeCell ref="I21:I23"/>
  </mergeCells>
  <printOptions/>
  <pageMargins left="1.1811023622047245" right="0.2755905511811024" top="0.4724409448818898" bottom="0.35433070866141736" header="0.31496062992125984" footer="0.1968503937007874"/>
  <pageSetup horizontalDpi="600" verticalDpi="600" orientation="portrait" paperSize="9" scale="65" r:id="rId1"/>
  <headerFooter alignWithMargins="0">
    <oddFooter>&amp;C&amp;P</oddFooter>
  </headerFooter>
  <rowBreaks count="1" manualBreakCount="1"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E5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8.00390625" style="367" customWidth="1"/>
    <col min="2" max="2" width="71.421875" style="370" customWidth="1"/>
    <col min="3" max="3" width="24.140625" style="393" customWidth="1"/>
    <col min="4" max="4" width="19.57421875" style="367" customWidth="1"/>
    <col min="5" max="5" width="20.8515625" style="367" customWidth="1"/>
    <col min="6" max="16384" width="9.140625" style="367" customWidth="1"/>
  </cols>
  <sheetData>
    <row r="2" ht="15">
      <c r="C2" s="79" t="s">
        <v>803</v>
      </c>
    </row>
    <row r="3" ht="15">
      <c r="C3" s="79" t="s">
        <v>949</v>
      </c>
    </row>
    <row r="4" ht="15">
      <c r="C4" s="79" t="s">
        <v>950</v>
      </c>
    </row>
    <row r="5" ht="15">
      <c r="C5" s="79" t="s">
        <v>951</v>
      </c>
    </row>
    <row r="6" ht="15">
      <c r="C6" s="79" t="s">
        <v>950</v>
      </c>
    </row>
    <row r="7" ht="15">
      <c r="C7" s="368" t="s">
        <v>952</v>
      </c>
    </row>
    <row r="8" ht="15">
      <c r="C8" s="79" t="s">
        <v>953</v>
      </c>
    </row>
    <row r="9" ht="15">
      <c r="C9" s="79" t="s">
        <v>954</v>
      </c>
    </row>
    <row r="10" ht="15">
      <c r="C10" s="79" t="s">
        <v>1225</v>
      </c>
    </row>
    <row r="11" ht="15">
      <c r="C11" s="79"/>
    </row>
    <row r="12" ht="15">
      <c r="C12" s="79" t="s">
        <v>804</v>
      </c>
    </row>
    <row r="13" ht="15">
      <c r="C13" s="79" t="s">
        <v>955</v>
      </c>
    </row>
    <row r="14" ht="15">
      <c r="C14" s="79" t="s">
        <v>950</v>
      </c>
    </row>
    <row r="15" ht="15">
      <c r="C15" s="369" t="s">
        <v>805</v>
      </c>
    </row>
    <row r="16" ht="15">
      <c r="C16" s="79" t="s">
        <v>953</v>
      </c>
    </row>
    <row r="17" ht="15">
      <c r="C17" s="79" t="s">
        <v>954</v>
      </c>
    </row>
    <row r="19" ht="13.5" customHeight="1">
      <c r="C19" s="347"/>
    </row>
    <row r="20" ht="13.5" customHeight="1">
      <c r="C20" s="347"/>
    </row>
    <row r="21" spans="1:3" ht="41.25" customHeight="1">
      <c r="A21" s="710" t="s">
        <v>806</v>
      </c>
      <c r="B21" s="710"/>
      <c r="C21" s="710"/>
    </row>
    <row r="22" ht="18" customHeight="1">
      <c r="C22" s="371" t="s">
        <v>961</v>
      </c>
    </row>
    <row r="23" spans="1:3" s="372" customFormat="1" ht="30">
      <c r="A23" s="625" t="s">
        <v>933</v>
      </c>
      <c r="B23" s="625" t="s">
        <v>807</v>
      </c>
      <c r="C23" s="626" t="s">
        <v>937</v>
      </c>
    </row>
    <row r="24" spans="1:3" s="372" customFormat="1" ht="15">
      <c r="A24" s="396">
        <v>1</v>
      </c>
      <c r="B24" s="396">
        <v>2</v>
      </c>
      <c r="C24" s="396">
        <v>3</v>
      </c>
    </row>
    <row r="25" spans="1:3" ht="15">
      <c r="A25" s="373"/>
      <c r="B25" s="374" t="s">
        <v>808</v>
      </c>
      <c r="C25" s="375">
        <v>386600</v>
      </c>
    </row>
    <row r="26" spans="1:3" ht="15">
      <c r="A26" s="376" t="s">
        <v>809</v>
      </c>
      <c r="B26" s="377" t="s">
        <v>708</v>
      </c>
      <c r="C26" s="378">
        <v>386600</v>
      </c>
    </row>
    <row r="27" spans="1:4" ht="30">
      <c r="A27" s="379" t="s">
        <v>810</v>
      </c>
      <c r="B27" s="380" t="s">
        <v>710</v>
      </c>
      <c r="C27" s="381">
        <v>1886600</v>
      </c>
      <c r="D27" s="554"/>
    </row>
    <row r="28" spans="1:4" ht="42" customHeight="1">
      <c r="A28" s="379" t="s">
        <v>711</v>
      </c>
      <c r="B28" s="380" t="s">
        <v>811</v>
      </c>
      <c r="C28" s="381">
        <v>1886600</v>
      </c>
      <c r="D28" s="555">
        <v>1886600</v>
      </c>
    </row>
    <row r="29" spans="1:4" ht="30">
      <c r="A29" s="379" t="s">
        <v>812</v>
      </c>
      <c r="B29" s="380" t="s">
        <v>713</v>
      </c>
      <c r="C29" s="381">
        <v>1500000</v>
      </c>
      <c r="D29" s="555">
        <v>1500000</v>
      </c>
    </row>
    <row r="30" spans="1:4" ht="30">
      <c r="A30" s="379" t="s">
        <v>714</v>
      </c>
      <c r="B30" s="380" t="s">
        <v>813</v>
      </c>
      <c r="C30" s="381">
        <v>1500000</v>
      </c>
      <c r="D30" s="554"/>
    </row>
    <row r="31" spans="1:4" ht="15">
      <c r="A31" s="376" t="s">
        <v>715</v>
      </c>
      <c r="B31" s="382" t="s">
        <v>716</v>
      </c>
      <c r="C31" s="378">
        <v>0</v>
      </c>
      <c r="D31" s="554"/>
    </row>
    <row r="32" spans="1:4" ht="15">
      <c r="A32" s="379" t="s">
        <v>814</v>
      </c>
      <c r="B32" s="380" t="s">
        <v>718</v>
      </c>
      <c r="C32" s="381">
        <v>9845639.36453</v>
      </c>
      <c r="D32" s="554"/>
    </row>
    <row r="33" spans="1:4" ht="15">
      <c r="A33" s="379" t="s">
        <v>815</v>
      </c>
      <c r="B33" s="380" t="s">
        <v>720</v>
      </c>
      <c r="C33" s="381">
        <v>9845639.36453</v>
      </c>
      <c r="D33" s="554"/>
    </row>
    <row r="34" spans="1:3" ht="15">
      <c r="A34" s="379" t="s">
        <v>816</v>
      </c>
      <c r="B34" s="380" t="s">
        <v>817</v>
      </c>
      <c r="C34" s="381">
        <v>9845639.36453</v>
      </c>
    </row>
    <row r="35" spans="1:3" ht="30">
      <c r="A35" s="379" t="s">
        <v>721</v>
      </c>
      <c r="B35" s="380" t="s">
        <v>818</v>
      </c>
      <c r="C35" s="381">
        <v>9845639.36453</v>
      </c>
    </row>
    <row r="36" spans="1:3" ht="15">
      <c r="A36" s="379" t="s">
        <v>819</v>
      </c>
      <c r="B36" s="380" t="s">
        <v>724</v>
      </c>
      <c r="C36" s="381">
        <v>9845639.36453</v>
      </c>
    </row>
    <row r="37" spans="1:3" ht="15">
      <c r="A37" s="379" t="s">
        <v>820</v>
      </c>
      <c r="B37" s="380" t="s">
        <v>726</v>
      </c>
      <c r="C37" s="381">
        <v>9845639.36453</v>
      </c>
    </row>
    <row r="38" spans="1:3" ht="15">
      <c r="A38" s="379" t="s">
        <v>821</v>
      </c>
      <c r="B38" s="380" t="s">
        <v>822</v>
      </c>
      <c r="C38" s="381">
        <v>9845639.36453</v>
      </c>
    </row>
    <row r="39" spans="1:3" ht="30">
      <c r="A39" s="379" t="s">
        <v>727</v>
      </c>
      <c r="B39" s="380" t="s">
        <v>823</v>
      </c>
      <c r="C39" s="381">
        <v>9845639.36453</v>
      </c>
    </row>
    <row r="40" spans="1:3" ht="28.5">
      <c r="A40" s="376" t="s">
        <v>824</v>
      </c>
      <c r="B40" s="382" t="s">
        <v>825</v>
      </c>
      <c r="C40" s="378">
        <v>0</v>
      </c>
    </row>
    <row r="41" spans="1:3" ht="30">
      <c r="A41" s="379" t="s">
        <v>729</v>
      </c>
      <c r="B41" s="380" t="s">
        <v>730</v>
      </c>
      <c r="C41" s="381">
        <v>171190.02539999998</v>
      </c>
    </row>
    <row r="42" spans="1:3" ht="75">
      <c r="A42" s="383" t="s">
        <v>731</v>
      </c>
      <c r="B42" s="384" t="s">
        <v>739</v>
      </c>
      <c r="C42" s="381">
        <v>171190.02539999998</v>
      </c>
    </row>
    <row r="43" spans="1:3" ht="75">
      <c r="A43" s="383" t="s">
        <v>732</v>
      </c>
      <c r="B43" s="384" t="s">
        <v>740</v>
      </c>
      <c r="C43" s="381">
        <v>171190.02539999998</v>
      </c>
    </row>
    <row r="44" spans="1:3" ht="30">
      <c r="A44" s="379" t="s">
        <v>733</v>
      </c>
      <c r="B44" s="380" t="s">
        <v>734</v>
      </c>
      <c r="C44" s="381">
        <v>171190.02539999998</v>
      </c>
    </row>
    <row r="45" spans="1:3" ht="30">
      <c r="A45" s="379" t="s">
        <v>735</v>
      </c>
      <c r="B45" s="380" t="s">
        <v>736</v>
      </c>
      <c r="C45" s="381">
        <v>171190.02539999998</v>
      </c>
    </row>
    <row r="46" spans="1:3" ht="30">
      <c r="A46" s="385" t="s">
        <v>737</v>
      </c>
      <c r="B46" s="386" t="s">
        <v>738</v>
      </c>
      <c r="C46" s="387">
        <v>171190.02539999998</v>
      </c>
    </row>
    <row r="47" spans="2:3" s="388" customFormat="1" ht="15">
      <c r="B47" s="391" t="s">
        <v>826</v>
      </c>
      <c r="C47" s="392">
        <f>C25</f>
        <v>386600</v>
      </c>
    </row>
    <row r="48" spans="2:3" s="388" customFormat="1" ht="15">
      <c r="B48" s="391" t="s">
        <v>932</v>
      </c>
      <c r="C48" s="551">
        <v>7787849.33913</v>
      </c>
    </row>
    <row r="49" spans="2:4" s="388" customFormat="1" ht="15">
      <c r="B49" s="391" t="s">
        <v>827</v>
      </c>
      <c r="C49" s="551">
        <v>8174449.33913</v>
      </c>
      <c r="D49" s="552">
        <f>C49-C48</f>
        <v>386600</v>
      </c>
    </row>
    <row r="50" spans="2:3" s="388" customFormat="1" ht="15">
      <c r="B50" s="391" t="s">
        <v>828</v>
      </c>
      <c r="C50" s="392">
        <v>3917247.932</v>
      </c>
    </row>
    <row r="51" spans="2:3" s="388" customFormat="1" ht="15">
      <c r="B51" s="391" t="s">
        <v>829</v>
      </c>
      <c r="C51" s="392">
        <f>C48-C50</f>
        <v>3870601.40713</v>
      </c>
    </row>
    <row r="52" spans="2:3" s="388" customFormat="1" ht="15">
      <c r="B52" s="391" t="s">
        <v>830</v>
      </c>
      <c r="C52" s="392">
        <f>(C48-C50)*0.1</f>
        <v>387060.14071300003</v>
      </c>
    </row>
    <row r="53" spans="2:3" s="388" customFormat="1" ht="15">
      <c r="B53" s="391" t="s">
        <v>831</v>
      </c>
      <c r="C53" s="553">
        <f>C25/C51</f>
        <v>0.09988111906533377</v>
      </c>
    </row>
    <row r="54" spans="2:3" s="388" customFormat="1" ht="15">
      <c r="B54" s="391"/>
      <c r="C54" s="392"/>
    </row>
    <row r="55" spans="2:3" s="388" customFormat="1" ht="15">
      <c r="B55" s="391"/>
      <c r="C55" s="392"/>
    </row>
    <row r="56" spans="1:5" ht="15">
      <c r="A56" s="388"/>
      <c r="B56" s="391"/>
      <c r="C56" s="392"/>
      <c r="D56" s="388"/>
      <c r="E56" s="388"/>
    </row>
    <row r="57" spans="1:5" ht="15">
      <c r="A57" s="388"/>
      <c r="B57" s="391"/>
      <c r="C57" s="392"/>
      <c r="D57" s="388"/>
      <c r="E57" s="388"/>
    </row>
    <row r="58" spans="1:5" ht="15">
      <c r="A58" s="388"/>
      <c r="B58" s="391"/>
      <c r="C58" s="392"/>
      <c r="D58" s="388"/>
      <c r="E58" s="388"/>
    </row>
  </sheetData>
  <sheetProtection/>
  <mergeCells count="1">
    <mergeCell ref="A21:C21"/>
  </mergeCells>
  <printOptions/>
  <pageMargins left="1.1811023622047245" right="0.1968503937007874" top="0.4330708661417323" bottom="0.3937007874015748" header="0.31496062992125984" footer="0.2362204724409449"/>
  <pageSetup horizontalDpi="600" verticalDpi="600" orientation="portrait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F6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6.28125" style="367" customWidth="1"/>
    <col min="2" max="2" width="56.8515625" style="370" customWidth="1"/>
    <col min="3" max="3" width="17.7109375" style="393" customWidth="1"/>
    <col min="4" max="4" width="19.57421875" style="367" customWidth="1"/>
    <col min="5" max="5" width="15.140625" style="367" customWidth="1"/>
    <col min="6" max="6" width="21.140625" style="367" customWidth="1"/>
    <col min="7" max="16384" width="9.140625" style="367" customWidth="1"/>
  </cols>
  <sheetData>
    <row r="2" ht="15">
      <c r="D2" s="79" t="s">
        <v>832</v>
      </c>
    </row>
    <row r="3" ht="15">
      <c r="D3" s="79" t="s">
        <v>949</v>
      </c>
    </row>
    <row r="4" ht="15">
      <c r="D4" s="79" t="s">
        <v>950</v>
      </c>
    </row>
    <row r="5" ht="15">
      <c r="D5" s="79" t="s">
        <v>951</v>
      </c>
    </row>
    <row r="6" ht="15">
      <c r="D6" s="79" t="s">
        <v>950</v>
      </c>
    </row>
    <row r="7" ht="15">
      <c r="D7" s="368" t="s">
        <v>952</v>
      </c>
    </row>
    <row r="8" ht="15">
      <c r="D8" s="79" t="s">
        <v>953</v>
      </c>
    </row>
    <row r="9" ht="15">
      <c r="D9" s="79" t="s">
        <v>954</v>
      </c>
    </row>
    <row r="10" ht="15">
      <c r="D10" s="79" t="s">
        <v>1225</v>
      </c>
    </row>
    <row r="11" ht="15">
      <c r="D11" s="79"/>
    </row>
    <row r="12" ht="15">
      <c r="D12" s="79" t="s">
        <v>833</v>
      </c>
    </row>
    <row r="13" spans="2:4" ht="15">
      <c r="B13" s="394"/>
      <c r="C13" s="367"/>
      <c r="D13" s="79" t="s">
        <v>955</v>
      </c>
    </row>
    <row r="14" spans="2:4" ht="15">
      <c r="B14" s="168"/>
      <c r="C14" s="367"/>
      <c r="D14" s="79" t="s">
        <v>950</v>
      </c>
    </row>
    <row r="15" spans="2:4" ht="15">
      <c r="B15" s="395"/>
      <c r="C15" s="367"/>
      <c r="D15" s="368" t="s">
        <v>952</v>
      </c>
    </row>
    <row r="16" spans="2:4" ht="15">
      <c r="B16" s="395"/>
      <c r="C16" s="367"/>
      <c r="D16" s="79" t="s">
        <v>953</v>
      </c>
    </row>
    <row r="17" spans="3:4" ht="15">
      <c r="C17" s="367"/>
      <c r="D17" s="79" t="s">
        <v>954</v>
      </c>
    </row>
    <row r="18" spans="3:4" ht="15">
      <c r="C18" s="367"/>
      <c r="D18" s="347"/>
    </row>
    <row r="20" spans="1:4" ht="15">
      <c r="A20" s="710" t="s">
        <v>834</v>
      </c>
      <c r="B20" s="710"/>
      <c r="C20" s="710"/>
      <c r="D20" s="710"/>
    </row>
    <row r="21" spans="3:4" ht="15">
      <c r="C21" s="367"/>
      <c r="D21" s="371" t="s">
        <v>961</v>
      </c>
    </row>
    <row r="22" spans="1:4" s="372" customFormat="1" ht="15">
      <c r="A22" s="712" t="s">
        <v>933</v>
      </c>
      <c r="B22" s="712" t="s">
        <v>807</v>
      </c>
      <c r="C22" s="711" t="s">
        <v>835</v>
      </c>
      <c r="D22" s="711"/>
    </row>
    <row r="23" spans="1:4" s="372" customFormat="1" ht="15">
      <c r="A23" s="712"/>
      <c r="B23" s="712"/>
      <c r="C23" s="626" t="s">
        <v>836</v>
      </c>
      <c r="D23" s="397" t="s">
        <v>837</v>
      </c>
    </row>
    <row r="24" spans="1:4" ht="15">
      <c r="A24" s="396">
        <v>1</v>
      </c>
      <c r="B24" s="396">
        <v>2</v>
      </c>
      <c r="C24" s="396">
        <v>3</v>
      </c>
      <c r="D24" s="397">
        <v>4</v>
      </c>
    </row>
    <row r="25" spans="1:4" ht="28.5">
      <c r="A25" s="373"/>
      <c r="B25" s="374" t="s">
        <v>808</v>
      </c>
      <c r="C25" s="398">
        <v>0</v>
      </c>
      <c r="D25" s="399">
        <v>0</v>
      </c>
    </row>
    <row r="26" spans="1:4" ht="28.5">
      <c r="A26" s="376" t="s">
        <v>809</v>
      </c>
      <c r="B26" s="377" t="s">
        <v>708</v>
      </c>
      <c r="C26" s="400">
        <v>0</v>
      </c>
      <c r="D26" s="401">
        <v>0</v>
      </c>
    </row>
    <row r="27" spans="1:4" ht="30">
      <c r="A27" s="379" t="s">
        <v>810</v>
      </c>
      <c r="B27" s="380" t="s">
        <v>710</v>
      </c>
      <c r="C27" s="402">
        <v>1786600</v>
      </c>
      <c r="D27" s="403">
        <v>1686600</v>
      </c>
    </row>
    <row r="28" spans="1:6" ht="30">
      <c r="A28" s="379" t="s">
        <v>711</v>
      </c>
      <c r="B28" s="380" t="s">
        <v>811</v>
      </c>
      <c r="C28" s="402">
        <v>1786600</v>
      </c>
      <c r="D28" s="403">
        <v>1686600</v>
      </c>
      <c r="E28" s="556">
        <v>1786600</v>
      </c>
      <c r="F28" s="556">
        <f>1300000+386600</f>
        <v>1686600</v>
      </c>
    </row>
    <row r="29" spans="1:6" ht="30">
      <c r="A29" s="379" t="s">
        <v>812</v>
      </c>
      <c r="B29" s="380" t="s">
        <v>713</v>
      </c>
      <c r="C29" s="402">
        <v>1786600</v>
      </c>
      <c r="D29" s="403">
        <v>1686600</v>
      </c>
      <c r="E29" s="557">
        <v>1786600</v>
      </c>
      <c r="F29" s="557">
        <v>1686600</v>
      </c>
    </row>
    <row r="30" spans="1:4" ht="30">
      <c r="A30" s="379" t="s">
        <v>714</v>
      </c>
      <c r="B30" s="380" t="s">
        <v>813</v>
      </c>
      <c r="C30" s="402">
        <v>1786600</v>
      </c>
      <c r="D30" s="403">
        <v>1686600</v>
      </c>
    </row>
    <row r="31" spans="1:4" ht="28.5">
      <c r="A31" s="376" t="s">
        <v>715</v>
      </c>
      <c r="B31" s="382" t="s">
        <v>716</v>
      </c>
      <c r="C31" s="400">
        <v>0</v>
      </c>
      <c r="D31" s="401">
        <v>0</v>
      </c>
    </row>
    <row r="32" spans="1:4" ht="15">
      <c r="A32" s="379" t="s">
        <v>814</v>
      </c>
      <c r="B32" s="380" t="s">
        <v>718</v>
      </c>
      <c r="C32" s="402">
        <v>9516096.441</v>
      </c>
      <c r="D32" s="403">
        <v>10145292.3884</v>
      </c>
    </row>
    <row r="33" spans="1:4" ht="15">
      <c r="A33" s="379" t="s">
        <v>815</v>
      </c>
      <c r="B33" s="380" t="s">
        <v>720</v>
      </c>
      <c r="C33" s="402">
        <v>9516096.441</v>
      </c>
      <c r="D33" s="403">
        <v>10145292.3884</v>
      </c>
    </row>
    <row r="34" spans="1:4" ht="15">
      <c r="A34" s="379" t="s">
        <v>816</v>
      </c>
      <c r="B34" s="380" t="s">
        <v>817</v>
      </c>
      <c r="C34" s="402">
        <v>9516096.441</v>
      </c>
      <c r="D34" s="403">
        <v>10145292.3884</v>
      </c>
    </row>
    <row r="35" spans="1:4" ht="30">
      <c r="A35" s="379" t="s">
        <v>721</v>
      </c>
      <c r="B35" s="380" t="s">
        <v>818</v>
      </c>
      <c r="C35" s="402">
        <v>9516096.441</v>
      </c>
      <c r="D35" s="403">
        <v>10145292.3884</v>
      </c>
    </row>
    <row r="36" spans="1:4" ht="15">
      <c r="A36" s="379" t="s">
        <v>819</v>
      </c>
      <c r="B36" s="380" t="s">
        <v>724</v>
      </c>
      <c r="C36" s="402">
        <v>9516096.441</v>
      </c>
      <c r="D36" s="403">
        <v>10145292.3884</v>
      </c>
    </row>
    <row r="37" spans="1:4" ht="15">
      <c r="A37" s="379" t="s">
        <v>820</v>
      </c>
      <c r="B37" s="380" t="s">
        <v>726</v>
      </c>
      <c r="C37" s="402">
        <v>9516096.441</v>
      </c>
      <c r="D37" s="403">
        <v>10145292.3884</v>
      </c>
    </row>
    <row r="38" spans="1:4" ht="15">
      <c r="A38" s="379" t="s">
        <v>821</v>
      </c>
      <c r="B38" s="380" t="s">
        <v>822</v>
      </c>
      <c r="C38" s="402">
        <v>9516096.441</v>
      </c>
      <c r="D38" s="403">
        <v>10145292.3884</v>
      </c>
    </row>
    <row r="39" spans="1:4" ht="30">
      <c r="A39" s="379" t="s">
        <v>727</v>
      </c>
      <c r="B39" s="380" t="s">
        <v>823</v>
      </c>
      <c r="C39" s="402">
        <v>9516096.441</v>
      </c>
      <c r="D39" s="403">
        <v>10145292.3884</v>
      </c>
    </row>
    <row r="40" spans="1:4" ht="28.5">
      <c r="A40" s="376" t="s">
        <v>824</v>
      </c>
      <c r="B40" s="382" t="s">
        <v>825</v>
      </c>
      <c r="C40" s="404">
        <v>0</v>
      </c>
      <c r="D40" s="405">
        <v>0</v>
      </c>
    </row>
    <row r="41" spans="1:4" ht="30">
      <c r="A41" s="379" t="s">
        <v>729</v>
      </c>
      <c r="B41" s="380" t="s">
        <v>730</v>
      </c>
      <c r="C41" s="402">
        <v>192465</v>
      </c>
      <c r="D41" s="403">
        <v>548660</v>
      </c>
    </row>
    <row r="42" spans="1:4" ht="90">
      <c r="A42" s="383" t="s">
        <v>731</v>
      </c>
      <c r="B42" s="384" t="s">
        <v>739</v>
      </c>
      <c r="C42" s="402">
        <v>192465</v>
      </c>
      <c r="D42" s="403">
        <v>548660</v>
      </c>
    </row>
    <row r="43" spans="1:4" ht="90">
      <c r="A43" s="383" t="s">
        <v>732</v>
      </c>
      <c r="B43" s="384" t="s">
        <v>740</v>
      </c>
      <c r="C43" s="402">
        <v>192465</v>
      </c>
      <c r="D43" s="403">
        <v>548660</v>
      </c>
    </row>
    <row r="44" spans="1:4" ht="30">
      <c r="A44" s="379" t="s">
        <v>733</v>
      </c>
      <c r="B44" s="380" t="s">
        <v>734</v>
      </c>
      <c r="C44" s="402">
        <v>192465</v>
      </c>
      <c r="D44" s="403">
        <v>548660</v>
      </c>
    </row>
    <row r="45" spans="1:4" ht="30">
      <c r="A45" s="379" t="s">
        <v>735</v>
      </c>
      <c r="B45" s="380" t="s">
        <v>736</v>
      </c>
      <c r="C45" s="402">
        <v>192465</v>
      </c>
      <c r="D45" s="403">
        <v>548660</v>
      </c>
    </row>
    <row r="46" spans="1:4" ht="45">
      <c r="A46" s="385" t="s">
        <v>737</v>
      </c>
      <c r="B46" s="386" t="s">
        <v>738</v>
      </c>
      <c r="C46" s="406">
        <v>192465</v>
      </c>
      <c r="D46" s="407">
        <v>548660</v>
      </c>
    </row>
    <row r="47" spans="2:5" s="408" customFormat="1" ht="15">
      <c r="B47" s="558" t="s">
        <v>838</v>
      </c>
      <c r="C47" s="559">
        <f>C25</f>
        <v>0</v>
      </c>
      <c r="D47" s="559">
        <f>D25</f>
        <v>0</v>
      </c>
      <c r="E47" s="411"/>
    </row>
    <row r="48" spans="2:6" s="408" customFormat="1" ht="15">
      <c r="B48" s="558" t="s">
        <v>839</v>
      </c>
      <c r="C48" s="560">
        <v>7537031.441</v>
      </c>
      <c r="D48" s="561">
        <v>7910032.3884</v>
      </c>
      <c r="E48" s="412"/>
      <c r="F48" s="408">
        <v>7910776.3884</v>
      </c>
    </row>
    <row r="49" spans="2:5" s="408" customFormat="1" ht="15">
      <c r="B49" s="558" t="s">
        <v>840</v>
      </c>
      <c r="C49" s="560">
        <v>7537031.441</v>
      </c>
      <c r="D49" s="561">
        <v>7910032.3884</v>
      </c>
      <c r="E49" s="412"/>
    </row>
    <row r="50" spans="2:6" s="408" customFormat="1" ht="15">
      <c r="B50" s="558" t="s">
        <v>828</v>
      </c>
      <c r="C50" s="562">
        <v>3415662.9</v>
      </c>
      <c r="D50" s="563">
        <v>3415662.9</v>
      </c>
      <c r="E50" s="412"/>
      <c r="F50" s="408">
        <v>3415662.9</v>
      </c>
    </row>
    <row r="51" spans="2:5" s="408" customFormat="1" ht="15">
      <c r="B51" s="558" t="s">
        <v>841</v>
      </c>
      <c r="C51" s="562">
        <f>C48-C50</f>
        <v>4121368.5409999997</v>
      </c>
      <c r="D51" s="562">
        <f>D48-D50</f>
        <v>4494369.488399999</v>
      </c>
      <c r="E51" s="412"/>
    </row>
    <row r="52" spans="2:5" s="408" customFormat="1" ht="15">
      <c r="B52" s="558" t="s">
        <v>830</v>
      </c>
      <c r="C52" s="562">
        <f>(C48-C50)*0.1</f>
        <v>412136.8541</v>
      </c>
      <c r="D52" s="562">
        <f>(D48-D50)*0.1</f>
        <v>449436.94883999997</v>
      </c>
      <c r="E52" s="412"/>
    </row>
    <row r="53" spans="2:5" s="408" customFormat="1" ht="15">
      <c r="B53" s="391" t="s">
        <v>842</v>
      </c>
      <c r="C53" s="562">
        <f>C47/(C48-C50)</f>
        <v>0</v>
      </c>
      <c r="D53" s="562">
        <f>D47/(D48-D50)</f>
        <v>0</v>
      </c>
      <c r="E53" s="412"/>
    </row>
    <row r="54" spans="2:5" s="408" customFormat="1" ht="15">
      <c r="B54" s="558"/>
      <c r="C54" s="562"/>
      <c r="D54" s="563"/>
      <c r="E54" s="412"/>
    </row>
    <row r="55" spans="2:5" s="408" customFormat="1" ht="15">
      <c r="B55" s="558"/>
      <c r="C55" s="559"/>
      <c r="E55" s="411"/>
    </row>
    <row r="56" spans="2:5" s="408" customFormat="1" ht="15">
      <c r="B56" s="409"/>
      <c r="C56" s="410"/>
      <c r="D56" s="411"/>
      <c r="E56" s="411"/>
    </row>
    <row r="57" spans="2:5" s="408" customFormat="1" ht="15">
      <c r="B57" s="409"/>
      <c r="C57" s="410"/>
      <c r="D57" s="411"/>
      <c r="E57" s="411"/>
    </row>
    <row r="58" spans="2:5" ht="15">
      <c r="B58" s="389"/>
      <c r="C58" s="390"/>
      <c r="D58" s="413"/>
      <c r="E58" s="413"/>
    </row>
    <row r="59" spans="2:5" ht="15">
      <c r="B59" s="389"/>
      <c r="C59" s="390"/>
      <c r="D59" s="413"/>
      <c r="E59" s="413"/>
    </row>
    <row r="60" spans="2:5" ht="15">
      <c r="B60" s="389"/>
      <c r="C60" s="390"/>
      <c r="D60" s="413"/>
      <c r="E60" s="413"/>
    </row>
    <row r="61" spans="2:5" ht="15">
      <c r="B61" s="389"/>
      <c r="C61" s="390"/>
      <c r="D61" s="413"/>
      <c r="E61" s="413"/>
    </row>
    <row r="62" spans="2:5" ht="15">
      <c r="B62" s="389"/>
      <c r="C62" s="390"/>
      <c r="D62" s="413"/>
      <c r="E62" s="413"/>
    </row>
    <row r="63" spans="2:5" ht="15">
      <c r="B63" s="389"/>
      <c r="C63" s="390"/>
      <c r="D63" s="413"/>
      <c r="E63" s="413"/>
    </row>
    <row r="64" spans="2:5" ht="15">
      <c r="B64" s="389"/>
      <c r="C64" s="390"/>
      <c r="D64" s="413"/>
      <c r="E64" s="413"/>
    </row>
    <row r="65" spans="2:5" ht="15">
      <c r="B65" s="389"/>
      <c r="C65" s="390"/>
      <c r="D65" s="413"/>
      <c r="E65" s="413"/>
    </row>
  </sheetData>
  <sheetProtection/>
  <mergeCells count="4">
    <mergeCell ref="C22:D22"/>
    <mergeCell ref="A22:A23"/>
    <mergeCell ref="B22:B23"/>
    <mergeCell ref="A20:D20"/>
  </mergeCells>
  <printOptions/>
  <pageMargins left="1.1811023622047245" right="0.3937007874015748" top="0.4330708661417323" bottom="0.2362204724409449" header="0.15748031496062992" footer="0.1968503937007874"/>
  <pageSetup horizontalDpi="600" verticalDpi="600" orientation="portrait" paperSize="9" scale="70" r:id="rId1"/>
  <headerFooter alignWithMargins="0">
    <oddFooter>&amp;C&amp;P</oddFooter>
  </headerFooter>
  <rowBreaks count="1" manualBreakCount="1">
    <brk id="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7109375" style="433" customWidth="1"/>
    <col min="2" max="2" width="61.8515625" style="31" customWidth="1"/>
    <col min="3" max="3" width="12.421875" style="31" customWidth="1"/>
    <col min="4" max="4" width="17.7109375" style="31" customWidth="1"/>
    <col min="5" max="16384" width="9.140625" style="31" customWidth="1"/>
  </cols>
  <sheetData>
    <row r="1" ht="15">
      <c r="D1" s="79" t="s">
        <v>852</v>
      </c>
    </row>
    <row r="2" ht="15">
      <c r="D2" s="79" t="s">
        <v>949</v>
      </c>
    </row>
    <row r="3" ht="15">
      <c r="D3" s="79" t="s">
        <v>950</v>
      </c>
    </row>
    <row r="4" ht="15">
      <c r="D4" s="79" t="s">
        <v>951</v>
      </c>
    </row>
    <row r="5" ht="15">
      <c r="D5" s="79" t="s">
        <v>950</v>
      </c>
    </row>
    <row r="6" ht="15">
      <c r="D6" s="79" t="s">
        <v>952</v>
      </c>
    </row>
    <row r="7" ht="15">
      <c r="D7" s="79" t="s">
        <v>953</v>
      </c>
    </row>
    <row r="8" ht="15">
      <c r="D8" s="79" t="s">
        <v>954</v>
      </c>
    </row>
    <row r="9" ht="15">
      <c r="D9" s="79" t="s">
        <v>1225</v>
      </c>
    </row>
    <row r="10" ht="15">
      <c r="D10" s="79"/>
    </row>
    <row r="11" ht="15">
      <c r="D11" s="79" t="s">
        <v>853</v>
      </c>
    </row>
    <row r="12" ht="15">
      <c r="D12" s="79" t="s">
        <v>955</v>
      </c>
    </row>
    <row r="13" ht="15">
      <c r="D13" s="79" t="s">
        <v>950</v>
      </c>
    </row>
    <row r="14" ht="15">
      <c r="D14" s="79" t="s">
        <v>952</v>
      </c>
    </row>
    <row r="15" spans="1:4" ht="16.5" customHeight="1">
      <c r="A15" s="434"/>
      <c r="B15" s="37"/>
      <c r="C15" s="37"/>
      <c r="D15" s="79" t="s">
        <v>953</v>
      </c>
    </row>
    <row r="16" spans="1:4" ht="16.5" customHeight="1">
      <c r="A16" s="1"/>
      <c r="B16" s="39"/>
      <c r="C16" s="39"/>
      <c r="D16" s="79" t="s">
        <v>954</v>
      </c>
    </row>
    <row r="17" spans="1:4" ht="16.5" customHeight="1">
      <c r="A17" s="1"/>
      <c r="B17" s="39"/>
      <c r="C17" s="39"/>
      <c r="D17" s="79"/>
    </row>
    <row r="18" spans="1:4" ht="37.5" customHeight="1">
      <c r="A18" s="3"/>
      <c r="B18" s="713" t="s">
        <v>854</v>
      </c>
      <c r="C18" s="713"/>
      <c r="D18" s="713"/>
    </row>
    <row r="19" spans="1:4" ht="12.75" customHeight="1">
      <c r="A19" s="3"/>
      <c r="B19" s="435"/>
      <c r="C19" s="435"/>
      <c r="D19" s="435"/>
    </row>
    <row r="20" spans="1:4" ht="12.75" customHeight="1">
      <c r="A20" s="1"/>
      <c r="B20" s="436"/>
      <c r="C20" s="436"/>
      <c r="D20" s="437"/>
    </row>
    <row r="21" spans="1:4" ht="12.75" customHeight="1">
      <c r="A21" s="1"/>
      <c r="B21" s="436"/>
      <c r="C21" s="436"/>
      <c r="D21" s="438" t="s">
        <v>961</v>
      </c>
    </row>
    <row r="22" spans="1:4" ht="44.25" customHeight="1">
      <c r="A22" s="627"/>
      <c r="B22" s="628" t="s">
        <v>935</v>
      </c>
      <c r="C22" s="628" t="s">
        <v>1142</v>
      </c>
      <c r="D22" s="628" t="s">
        <v>855</v>
      </c>
    </row>
    <row r="23" spans="1:4" ht="15">
      <c r="A23" s="629">
        <v>1</v>
      </c>
      <c r="B23" s="518">
        <v>2</v>
      </c>
      <c r="C23" s="518">
        <v>3</v>
      </c>
      <c r="D23" s="518">
        <v>4</v>
      </c>
    </row>
    <row r="24" spans="1:4" ht="15">
      <c r="A24" s="439" t="s">
        <v>931</v>
      </c>
      <c r="B24" s="440" t="s">
        <v>856</v>
      </c>
      <c r="C24" s="441">
        <v>100</v>
      </c>
      <c r="D24" s="442">
        <v>784745.91768</v>
      </c>
    </row>
    <row r="25" spans="1:4" ht="30">
      <c r="A25" s="443"/>
      <c r="B25" s="444" t="s">
        <v>857</v>
      </c>
      <c r="C25" s="445">
        <v>102</v>
      </c>
      <c r="D25" s="58">
        <v>3424.046</v>
      </c>
    </row>
    <row r="26" spans="1:4" ht="45">
      <c r="A26" s="443"/>
      <c r="B26" s="444" t="s">
        <v>858</v>
      </c>
      <c r="C26" s="445">
        <v>103</v>
      </c>
      <c r="D26" s="58">
        <v>28335.914</v>
      </c>
    </row>
    <row r="27" spans="1:4" ht="45">
      <c r="A27" s="443"/>
      <c r="B27" s="444" t="s">
        <v>968</v>
      </c>
      <c r="C27" s="445">
        <v>104</v>
      </c>
      <c r="D27" s="58">
        <v>318115.69165</v>
      </c>
    </row>
    <row r="28" spans="1:4" ht="45">
      <c r="A28" s="443"/>
      <c r="B28" s="444" t="s">
        <v>859</v>
      </c>
      <c r="C28" s="445">
        <v>106</v>
      </c>
      <c r="D28" s="58">
        <v>37947.586</v>
      </c>
    </row>
    <row r="29" spans="1:4" ht="15">
      <c r="A29" s="443"/>
      <c r="B29" s="444" t="s">
        <v>860</v>
      </c>
      <c r="C29" s="445">
        <v>111</v>
      </c>
      <c r="D29" s="58">
        <v>5000</v>
      </c>
    </row>
    <row r="30" spans="1:4" ht="15">
      <c r="A30" s="443"/>
      <c r="B30" s="444" t="s">
        <v>963</v>
      </c>
      <c r="C30" s="445">
        <v>113</v>
      </c>
      <c r="D30" s="58">
        <v>391922.68003</v>
      </c>
    </row>
    <row r="31" spans="1:4" ht="29.25">
      <c r="A31" s="446">
        <v>2</v>
      </c>
      <c r="B31" s="447" t="s">
        <v>861</v>
      </c>
      <c r="C31" s="448">
        <v>300</v>
      </c>
      <c r="D31" s="449">
        <v>8957.1</v>
      </c>
    </row>
    <row r="32" spans="1:4" ht="45">
      <c r="A32" s="443"/>
      <c r="B32" s="444" t="s">
        <v>862</v>
      </c>
      <c r="C32" s="445">
        <v>309</v>
      </c>
      <c r="D32" s="58">
        <v>130</v>
      </c>
    </row>
    <row r="33" spans="1:4" ht="30">
      <c r="A33" s="443"/>
      <c r="B33" s="444" t="s">
        <v>863</v>
      </c>
      <c r="C33" s="445">
        <v>314</v>
      </c>
      <c r="D33" s="58">
        <v>8827.1</v>
      </c>
    </row>
    <row r="34" spans="1:4" ht="15">
      <c r="A34" s="446">
        <v>3</v>
      </c>
      <c r="B34" s="447" t="s">
        <v>864</v>
      </c>
      <c r="C34" s="448">
        <v>400</v>
      </c>
      <c r="D34" s="449">
        <v>154295.10953</v>
      </c>
    </row>
    <row r="35" spans="1:4" ht="15">
      <c r="A35" s="443"/>
      <c r="B35" s="444" t="s">
        <v>1134</v>
      </c>
      <c r="C35" s="445">
        <v>407</v>
      </c>
      <c r="D35" s="58">
        <v>2699.81399</v>
      </c>
    </row>
    <row r="36" spans="1:4" ht="15">
      <c r="A36" s="443"/>
      <c r="B36" s="444" t="s">
        <v>459</v>
      </c>
      <c r="C36" s="445">
        <v>408</v>
      </c>
      <c r="D36" s="58">
        <v>135970.04646</v>
      </c>
    </row>
    <row r="37" spans="1:4" ht="15">
      <c r="A37" s="443"/>
      <c r="B37" s="444" t="s">
        <v>865</v>
      </c>
      <c r="C37" s="445">
        <v>409</v>
      </c>
      <c r="D37" s="58">
        <v>15625.24908</v>
      </c>
    </row>
    <row r="38" spans="1:4" ht="15">
      <c r="A38" s="446">
        <v>4</v>
      </c>
      <c r="B38" s="447" t="s">
        <v>866</v>
      </c>
      <c r="C38" s="448">
        <v>500</v>
      </c>
      <c r="D38" s="449">
        <v>1516664.59418</v>
      </c>
    </row>
    <row r="39" spans="1:4" ht="15">
      <c r="A39" s="443"/>
      <c r="B39" s="444" t="s">
        <v>454</v>
      </c>
      <c r="C39" s="445">
        <v>501</v>
      </c>
      <c r="D39" s="58">
        <v>338792.3333</v>
      </c>
    </row>
    <row r="40" spans="1:4" ht="15">
      <c r="A40" s="443"/>
      <c r="B40" s="444" t="s">
        <v>867</v>
      </c>
      <c r="C40" s="445">
        <v>502</v>
      </c>
      <c r="D40" s="58">
        <v>368501.77357</v>
      </c>
    </row>
    <row r="41" spans="1:4" ht="15">
      <c r="A41" s="443"/>
      <c r="B41" s="444" t="s">
        <v>461</v>
      </c>
      <c r="C41" s="445">
        <v>503</v>
      </c>
      <c r="D41" s="58">
        <v>809370.48731</v>
      </c>
    </row>
    <row r="42" spans="1:4" ht="15">
      <c r="A42" s="446">
        <v>5</v>
      </c>
      <c r="B42" s="447" t="s">
        <v>868</v>
      </c>
      <c r="C42" s="448">
        <v>700</v>
      </c>
      <c r="D42" s="449">
        <v>3039107.63926</v>
      </c>
    </row>
    <row r="43" spans="1:4" ht="15">
      <c r="A43" s="443"/>
      <c r="B43" s="444" t="s">
        <v>1031</v>
      </c>
      <c r="C43" s="445">
        <v>701</v>
      </c>
      <c r="D43" s="58">
        <v>1015531.5230299999</v>
      </c>
    </row>
    <row r="44" spans="1:4" ht="15">
      <c r="A44" s="443"/>
      <c r="B44" s="444" t="s">
        <v>1035</v>
      </c>
      <c r="C44" s="445">
        <v>702</v>
      </c>
      <c r="D44" s="58">
        <v>1761894.77364</v>
      </c>
    </row>
    <row r="45" spans="1:4" ht="15">
      <c r="A45" s="443"/>
      <c r="B45" s="444" t="s">
        <v>1045</v>
      </c>
      <c r="C45" s="445">
        <v>707</v>
      </c>
      <c r="D45" s="58">
        <v>36952.112270000005</v>
      </c>
    </row>
    <row r="46" spans="1:4" ht="15">
      <c r="A46" s="443"/>
      <c r="B46" s="444" t="s">
        <v>1048</v>
      </c>
      <c r="C46" s="445">
        <v>709</v>
      </c>
      <c r="D46" s="58">
        <v>224729.23032</v>
      </c>
    </row>
    <row r="47" spans="1:4" ht="15">
      <c r="A47" s="446">
        <v>6</v>
      </c>
      <c r="B47" s="447" t="s">
        <v>869</v>
      </c>
      <c r="C47" s="448">
        <v>800</v>
      </c>
      <c r="D47" s="449">
        <v>98577.70837000001</v>
      </c>
    </row>
    <row r="48" spans="1:4" ht="15">
      <c r="A48" s="443"/>
      <c r="B48" s="444" t="s">
        <v>1051</v>
      </c>
      <c r="C48" s="445">
        <v>801</v>
      </c>
      <c r="D48" s="58">
        <v>86071.43637000001</v>
      </c>
    </row>
    <row r="49" spans="1:4" ht="15">
      <c r="A49" s="443"/>
      <c r="B49" s="444" t="s">
        <v>870</v>
      </c>
      <c r="C49" s="445">
        <v>804</v>
      </c>
      <c r="D49" s="58">
        <v>12506.272</v>
      </c>
    </row>
    <row r="50" spans="1:4" ht="15">
      <c r="A50" s="446">
        <v>7</v>
      </c>
      <c r="B50" s="447" t="s">
        <v>871</v>
      </c>
      <c r="C50" s="448">
        <v>900</v>
      </c>
      <c r="D50" s="449">
        <v>1145537.0376300002</v>
      </c>
    </row>
    <row r="51" spans="1:4" ht="15">
      <c r="A51" s="443"/>
      <c r="B51" s="444" t="s">
        <v>872</v>
      </c>
      <c r="C51" s="445">
        <v>901</v>
      </c>
      <c r="D51" s="58">
        <v>245093.43783</v>
      </c>
    </row>
    <row r="52" spans="1:4" ht="15">
      <c r="A52" s="443"/>
      <c r="B52" s="444" t="s">
        <v>1054</v>
      </c>
      <c r="C52" s="445">
        <v>902</v>
      </c>
      <c r="D52" s="58">
        <v>277461.57204</v>
      </c>
    </row>
    <row r="53" spans="1:4" ht="15">
      <c r="A53" s="443"/>
      <c r="B53" s="444" t="s">
        <v>873</v>
      </c>
      <c r="C53" s="445">
        <v>903</v>
      </c>
      <c r="D53" s="58">
        <v>5038.6635400000005</v>
      </c>
    </row>
    <row r="54" spans="1:4" ht="15">
      <c r="A54" s="443"/>
      <c r="B54" s="444" t="s">
        <v>1059</v>
      </c>
      <c r="C54" s="445">
        <v>904</v>
      </c>
      <c r="D54" s="58">
        <v>171015.44019999998</v>
      </c>
    </row>
    <row r="55" spans="1:4" ht="15">
      <c r="A55" s="443"/>
      <c r="B55" s="444" t="s">
        <v>1061</v>
      </c>
      <c r="C55" s="445">
        <v>909</v>
      </c>
      <c r="D55" s="58">
        <v>446927.92402</v>
      </c>
    </row>
    <row r="56" spans="1:4" ht="15">
      <c r="A56" s="446">
        <v>8</v>
      </c>
      <c r="B56" s="447" t="s">
        <v>874</v>
      </c>
      <c r="C56" s="448">
        <v>1000</v>
      </c>
      <c r="D56" s="449">
        <v>1196443.35772</v>
      </c>
    </row>
    <row r="57" spans="1:4" ht="15">
      <c r="A57" s="443"/>
      <c r="B57" s="444" t="s">
        <v>874</v>
      </c>
      <c r="C57" s="445">
        <v>1000</v>
      </c>
      <c r="D57" s="58">
        <v>100</v>
      </c>
    </row>
    <row r="58" spans="1:4" ht="15">
      <c r="A58" s="443"/>
      <c r="B58" s="444" t="s">
        <v>875</v>
      </c>
      <c r="C58" s="445">
        <v>1001</v>
      </c>
      <c r="D58" s="58">
        <v>7525.66154</v>
      </c>
    </row>
    <row r="59" spans="1:4" ht="15">
      <c r="A59" s="443"/>
      <c r="B59" s="444" t="s">
        <v>1067</v>
      </c>
      <c r="C59" s="445">
        <v>1002</v>
      </c>
      <c r="D59" s="58">
        <v>78209.88333</v>
      </c>
    </row>
    <row r="60" spans="1:4" ht="15">
      <c r="A60" s="443"/>
      <c r="B60" s="444" t="s">
        <v>1071</v>
      </c>
      <c r="C60" s="445">
        <v>1003</v>
      </c>
      <c r="D60" s="58">
        <v>955049.514</v>
      </c>
    </row>
    <row r="61" spans="1:4" ht="15">
      <c r="A61" s="443"/>
      <c r="B61" s="444" t="s">
        <v>1076</v>
      </c>
      <c r="C61" s="445">
        <v>1004</v>
      </c>
      <c r="D61" s="58">
        <v>128826</v>
      </c>
    </row>
    <row r="62" spans="1:4" ht="15">
      <c r="A62" s="443"/>
      <c r="B62" s="444" t="s">
        <v>876</v>
      </c>
      <c r="C62" s="445">
        <v>1006</v>
      </c>
      <c r="D62" s="58">
        <v>26732.298850000003</v>
      </c>
    </row>
    <row r="63" spans="1:4" ht="15">
      <c r="A63" s="446">
        <v>9</v>
      </c>
      <c r="B63" s="447" t="s">
        <v>877</v>
      </c>
      <c r="C63" s="448">
        <v>1100</v>
      </c>
      <c r="D63" s="449">
        <v>28358.88235</v>
      </c>
    </row>
    <row r="64" spans="1:4" ht="15">
      <c r="A64" s="443"/>
      <c r="B64" s="444" t="s">
        <v>878</v>
      </c>
      <c r="C64" s="445">
        <v>1101</v>
      </c>
      <c r="D64" s="58">
        <v>4627.0779</v>
      </c>
    </row>
    <row r="65" spans="1:4" ht="15">
      <c r="A65" s="443"/>
      <c r="B65" s="444" t="s">
        <v>879</v>
      </c>
      <c r="C65" s="445">
        <v>1105</v>
      </c>
      <c r="D65" s="58">
        <v>23731.80445</v>
      </c>
    </row>
    <row r="66" spans="1:4" ht="15">
      <c r="A66" s="446">
        <v>10</v>
      </c>
      <c r="B66" s="450" t="s">
        <v>880</v>
      </c>
      <c r="C66" s="448">
        <v>1300</v>
      </c>
      <c r="D66" s="449">
        <v>201761.99241</v>
      </c>
    </row>
    <row r="67" spans="1:4" ht="15">
      <c r="A67" s="451"/>
      <c r="B67" s="452" t="s">
        <v>880</v>
      </c>
      <c r="C67" s="453">
        <v>1300</v>
      </c>
      <c r="D67" s="72">
        <v>201761.99241</v>
      </c>
    </row>
    <row r="68" spans="1:4" ht="15">
      <c r="A68" s="5"/>
      <c r="B68" s="73" t="s">
        <v>881</v>
      </c>
      <c r="C68" s="454">
        <v>0</v>
      </c>
      <c r="D68" s="455">
        <v>8174449.33913</v>
      </c>
    </row>
    <row r="69" spans="1:4" ht="12.75" customHeight="1">
      <c r="A69" s="456"/>
      <c r="B69" s="99"/>
      <c r="C69" s="99"/>
      <c r="D69" s="99"/>
    </row>
    <row r="70" spans="1:4" ht="12.75" customHeight="1">
      <c r="A70" s="434"/>
      <c r="B70" s="37"/>
      <c r="C70" s="37"/>
      <c r="D70" s="37"/>
    </row>
    <row r="71" spans="1:4" ht="12.75" customHeight="1">
      <c r="A71" s="434"/>
      <c r="B71" s="37"/>
      <c r="C71" s="37"/>
      <c r="D71" s="37"/>
    </row>
    <row r="72" spans="1:4" ht="12.75" customHeight="1">
      <c r="A72" s="434"/>
      <c r="B72" s="37"/>
      <c r="C72" s="37"/>
      <c r="D72" s="37"/>
    </row>
    <row r="73" spans="1:4" ht="12.75" customHeight="1">
      <c r="A73" s="434"/>
      <c r="B73" s="37"/>
      <c r="C73" s="37"/>
      <c r="D73" s="37"/>
    </row>
    <row r="74" spans="1:4" ht="12.75" customHeight="1">
      <c r="A74" s="434"/>
      <c r="B74" s="37"/>
      <c r="C74" s="37"/>
      <c r="D74" s="37"/>
    </row>
    <row r="75" spans="1:4" ht="12.75" customHeight="1">
      <c r="A75" s="434"/>
      <c r="B75" s="37"/>
      <c r="C75" s="37"/>
      <c r="D75" s="42"/>
    </row>
  </sheetData>
  <sheetProtection/>
  <mergeCells count="1">
    <mergeCell ref="B18:D18"/>
  </mergeCells>
  <printOptions/>
  <pageMargins left="1.1811023622047245" right="0.35433070866141736" top="0.4330708661417323" bottom="0.4724409448818898" header="0.3937007874015748" footer="0.2362204724409449"/>
  <pageSetup fitToHeight="0" fitToWidth="1" horizontalDpi="600" verticalDpi="600" orientation="portrait" paperSize="9" scale="8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4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3.421875" style="457" customWidth="1"/>
    <col min="2" max="2" width="61.8515625" style="31" customWidth="1"/>
    <col min="3" max="3" width="10.421875" style="458" customWidth="1"/>
    <col min="4" max="4" width="18.8515625" style="31" customWidth="1"/>
    <col min="5" max="5" width="19.7109375" style="31" customWidth="1"/>
    <col min="6" max="16384" width="9.140625" style="31" customWidth="1"/>
  </cols>
  <sheetData>
    <row r="2" ht="15">
      <c r="E2" s="79" t="s">
        <v>882</v>
      </c>
    </row>
    <row r="3" ht="15">
      <c r="E3" s="79" t="s">
        <v>949</v>
      </c>
    </row>
    <row r="4" ht="15">
      <c r="E4" s="79" t="s">
        <v>950</v>
      </c>
    </row>
    <row r="5" ht="15">
      <c r="E5" s="79" t="s">
        <v>951</v>
      </c>
    </row>
    <row r="6" ht="15">
      <c r="E6" s="79" t="s">
        <v>950</v>
      </c>
    </row>
    <row r="7" ht="15">
      <c r="E7" s="79" t="s">
        <v>952</v>
      </c>
    </row>
    <row r="8" ht="15">
      <c r="E8" s="79" t="s">
        <v>953</v>
      </c>
    </row>
    <row r="9" ht="15">
      <c r="E9" s="79" t="s">
        <v>954</v>
      </c>
    </row>
    <row r="10" ht="15">
      <c r="E10" s="79" t="s">
        <v>1225</v>
      </c>
    </row>
    <row r="11" ht="15">
      <c r="E11" s="79"/>
    </row>
    <row r="12" ht="15">
      <c r="E12" s="79" t="s">
        <v>887</v>
      </c>
    </row>
    <row r="13" ht="15">
      <c r="E13" s="79" t="s">
        <v>955</v>
      </c>
    </row>
    <row r="14" ht="15">
      <c r="E14" s="79" t="s">
        <v>950</v>
      </c>
    </row>
    <row r="15" ht="15">
      <c r="E15" s="79" t="s">
        <v>952</v>
      </c>
    </row>
    <row r="16" ht="15">
      <c r="E16" s="79" t="s">
        <v>953</v>
      </c>
    </row>
    <row r="17" ht="14.25" customHeight="1">
      <c r="E17" s="79" t="s">
        <v>954</v>
      </c>
    </row>
    <row r="18" spans="1:5" ht="11.25" customHeight="1">
      <c r="A18" s="459"/>
      <c r="B18" s="39"/>
      <c r="C18" s="460"/>
      <c r="D18" s="461"/>
      <c r="E18" s="461"/>
    </row>
    <row r="19" spans="1:5" ht="48" customHeight="1">
      <c r="A19" s="459"/>
      <c r="B19" s="713" t="s">
        <v>883</v>
      </c>
      <c r="C19" s="713"/>
      <c r="D19" s="713"/>
      <c r="E19" s="713"/>
    </row>
    <row r="20" spans="1:5" ht="12.75" customHeight="1">
      <c r="A20" s="462"/>
      <c r="B20" s="436"/>
      <c r="C20" s="460"/>
      <c r="D20" s="438"/>
      <c r="E20" s="438" t="s">
        <v>961</v>
      </c>
    </row>
    <row r="21" spans="1:5" ht="60">
      <c r="A21" s="630"/>
      <c r="B21" s="631" t="s">
        <v>935</v>
      </c>
      <c r="C21" s="631" t="s">
        <v>1142</v>
      </c>
      <c r="D21" s="631" t="s">
        <v>884</v>
      </c>
      <c r="E21" s="631" t="s">
        <v>885</v>
      </c>
    </row>
    <row r="22" spans="1:5" ht="15">
      <c r="A22" s="632">
        <v>1</v>
      </c>
      <c r="B22" s="518">
        <v>2</v>
      </c>
      <c r="C22" s="518">
        <v>3</v>
      </c>
      <c r="D22" s="518">
        <v>4</v>
      </c>
      <c r="E22" s="518">
        <v>5</v>
      </c>
    </row>
    <row r="23" spans="1:5" ht="15">
      <c r="A23" s="463">
        <v>1</v>
      </c>
      <c r="B23" s="464" t="s">
        <v>856</v>
      </c>
      <c r="C23" s="465">
        <v>100</v>
      </c>
      <c r="D23" s="466">
        <v>642662.28843</v>
      </c>
      <c r="E23" s="467">
        <v>639497.30843</v>
      </c>
    </row>
    <row r="24" spans="1:5" ht="30">
      <c r="A24" s="468"/>
      <c r="B24" s="444" t="s">
        <v>857</v>
      </c>
      <c r="C24" s="445">
        <v>102</v>
      </c>
      <c r="D24" s="57">
        <v>3413.046</v>
      </c>
      <c r="E24" s="469">
        <v>3413.046</v>
      </c>
    </row>
    <row r="25" spans="1:5" ht="45">
      <c r="A25" s="468"/>
      <c r="B25" s="444" t="s">
        <v>858</v>
      </c>
      <c r="C25" s="445">
        <v>103</v>
      </c>
      <c r="D25" s="57">
        <v>28335.914</v>
      </c>
      <c r="E25" s="469">
        <v>28335.914</v>
      </c>
    </row>
    <row r="26" spans="1:5" ht="45">
      <c r="A26" s="468"/>
      <c r="B26" s="444" t="s">
        <v>968</v>
      </c>
      <c r="C26" s="445">
        <v>104</v>
      </c>
      <c r="D26" s="57">
        <v>318126.69165</v>
      </c>
      <c r="E26" s="469">
        <v>318126.69165</v>
      </c>
    </row>
    <row r="27" spans="1:5" ht="45">
      <c r="A27" s="468"/>
      <c r="B27" s="444" t="s">
        <v>859</v>
      </c>
      <c r="C27" s="445">
        <v>106</v>
      </c>
      <c r="D27" s="57">
        <v>37947.586</v>
      </c>
      <c r="E27" s="469">
        <v>37947.586</v>
      </c>
    </row>
    <row r="28" spans="1:5" ht="15">
      <c r="A28" s="468"/>
      <c r="B28" s="444" t="s">
        <v>860</v>
      </c>
      <c r="C28" s="445">
        <v>111</v>
      </c>
      <c r="D28" s="57">
        <v>5437</v>
      </c>
      <c r="E28" s="469">
        <v>5868</v>
      </c>
    </row>
    <row r="29" spans="1:5" ht="15">
      <c r="A29" s="468"/>
      <c r="B29" s="444" t="s">
        <v>963</v>
      </c>
      <c r="C29" s="445">
        <v>113</v>
      </c>
      <c r="D29" s="57">
        <v>249402.05078</v>
      </c>
      <c r="E29" s="58">
        <v>245806.07078</v>
      </c>
    </row>
    <row r="30" spans="1:5" ht="29.25">
      <c r="A30" s="470">
        <v>2</v>
      </c>
      <c r="B30" s="447" t="s">
        <v>861</v>
      </c>
      <c r="C30" s="448">
        <v>300</v>
      </c>
      <c r="D30" s="471">
        <v>8861.56</v>
      </c>
      <c r="E30" s="467">
        <v>8474.2</v>
      </c>
    </row>
    <row r="31" spans="1:5" ht="45">
      <c r="A31" s="468"/>
      <c r="B31" s="444" t="s">
        <v>862</v>
      </c>
      <c r="C31" s="445">
        <v>309</v>
      </c>
      <c r="D31" s="57">
        <v>141</v>
      </c>
      <c r="E31" s="469">
        <v>153</v>
      </c>
    </row>
    <row r="32" spans="1:5" ht="30">
      <c r="A32" s="468"/>
      <c r="B32" s="444" t="s">
        <v>863</v>
      </c>
      <c r="C32" s="445">
        <v>314</v>
      </c>
      <c r="D32" s="57">
        <v>8720.56</v>
      </c>
      <c r="E32" s="58">
        <v>8321.2</v>
      </c>
    </row>
    <row r="33" spans="1:5" ht="15">
      <c r="A33" s="470">
        <v>3</v>
      </c>
      <c r="B33" s="447" t="s">
        <v>864</v>
      </c>
      <c r="C33" s="448">
        <v>400</v>
      </c>
      <c r="D33" s="471">
        <v>132744.75</v>
      </c>
      <c r="E33" s="467">
        <v>134879.75</v>
      </c>
    </row>
    <row r="34" spans="1:5" ht="15">
      <c r="A34" s="468"/>
      <c r="B34" s="444" t="s">
        <v>1134</v>
      </c>
      <c r="C34" s="445">
        <v>407</v>
      </c>
      <c r="D34" s="57">
        <v>117807</v>
      </c>
      <c r="E34" s="469">
        <v>117913</v>
      </c>
    </row>
    <row r="35" spans="1:5" ht="15">
      <c r="A35" s="468"/>
      <c r="B35" s="444" t="s">
        <v>459</v>
      </c>
      <c r="C35" s="445">
        <v>408</v>
      </c>
      <c r="D35" s="57">
        <v>3405</v>
      </c>
      <c r="E35" s="469">
        <v>3676</v>
      </c>
    </row>
    <row r="36" spans="1:5" ht="15">
      <c r="A36" s="468"/>
      <c r="B36" s="444" t="s">
        <v>865</v>
      </c>
      <c r="C36" s="445">
        <v>409</v>
      </c>
      <c r="D36" s="57">
        <v>11532.75</v>
      </c>
      <c r="E36" s="58">
        <v>13290.75</v>
      </c>
    </row>
    <row r="37" spans="1:5" ht="15">
      <c r="A37" s="470">
        <v>4</v>
      </c>
      <c r="B37" s="447" t="s">
        <v>866</v>
      </c>
      <c r="C37" s="448">
        <v>500</v>
      </c>
      <c r="D37" s="471">
        <v>867133.688</v>
      </c>
      <c r="E37" s="467">
        <v>954073.9708</v>
      </c>
    </row>
    <row r="38" spans="1:5" ht="15">
      <c r="A38" s="468"/>
      <c r="B38" s="444" t="s">
        <v>454</v>
      </c>
      <c r="C38" s="445">
        <v>501</v>
      </c>
      <c r="D38" s="57">
        <v>308604.3564</v>
      </c>
      <c r="E38" s="469">
        <v>318868.0564</v>
      </c>
    </row>
    <row r="39" spans="1:5" ht="15">
      <c r="A39" s="468"/>
      <c r="B39" s="444" t="s">
        <v>867</v>
      </c>
      <c r="C39" s="445">
        <v>502</v>
      </c>
      <c r="D39" s="57">
        <v>229781.35192</v>
      </c>
      <c r="E39" s="469">
        <v>268685.93472</v>
      </c>
    </row>
    <row r="40" spans="1:5" ht="15">
      <c r="A40" s="468"/>
      <c r="B40" s="444" t="s">
        <v>461</v>
      </c>
      <c r="C40" s="445">
        <v>503</v>
      </c>
      <c r="D40" s="57">
        <v>328747.97968</v>
      </c>
      <c r="E40" s="58">
        <v>366519.97968</v>
      </c>
    </row>
    <row r="41" spans="1:5" ht="15">
      <c r="A41" s="470">
        <v>5</v>
      </c>
      <c r="B41" s="447" t="s">
        <v>868</v>
      </c>
      <c r="C41" s="448">
        <v>700</v>
      </c>
      <c r="D41" s="471">
        <v>3012575.9628600003</v>
      </c>
      <c r="E41" s="467">
        <v>3017092.41473</v>
      </c>
    </row>
    <row r="42" spans="1:5" ht="15">
      <c r="A42" s="468"/>
      <c r="B42" s="444" t="s">
        <v>1031</v>
      </c>
      <c r="C42" s="445">
        <v>701</v>
      </c>
      <c r="D42" s="57">
        <v>968840.83673</v>
      </c>
      <c r="E42" s="469">
        <v>966784.5070499999</v>
      </c>
    </row>
    <row r="43" spans="1:5" ht="15">
      <c r="A43" s="468"/>
      <c r="B43" s="444" t="s">
        <v>1035</v>
      </c>
      <c r="C43" s="445">
        <v>702</v>
      </c>
      <c r="D43" s="57">
        <v>1779817.3941600001</v>
      </c>
      <c r="E43" s="469">
        <v>1766056.20023</v>
      </c>
    </row>
    <row r="44" spans="1:5" ht="15">
      <c r="A44" s="468"/>
      <c r="B44" s="444" t="s">
        <v>1045</v>
      </c>
      <c r="C44" s="445">
        <v>707</v>
      </c>
      <c r="D44" s="57">
        <v>36444.68868</v>
      </c>
      <c r="E44" s="469">
        <v>42052.882079999996</v>
      </c>
    </row>
    <row r="45" spans="1:5" ht="15">
      <c r="A45" s="468"/>
      <c r="B45" s="444" t="s">
        <v>1048</v>
      </c>
      <c r="C45" s="445">
        <v>709</v>
      </c>
      <c r="D45" s="57">
        <v>227473.04329</v>
      </c>
      <c r="E45" s="58">
        <v>242198.82537</v>
      </c>
    </row>
    <row r="46" spans="1:5" ht="15">
      <c r="A46" s="470">
        <v>6</v>
      </c>
      <c r="B46" s="447" t="s">
        <v>869</v>
      </c>
      <c r="C46" s="448">
        <v>800</v>
      </c>
      <c r="D46" s="471">
        <v>112020.33071</v>
      </c>
      <c r="E46" s="467">
        <v>118873.88498999999</v>
      </c>
    </row>
    <row r="47" spans="1:5" ht="15">
      <c r="A47" s="468"/>
      <c r="B47" s="444" t="s">
        <v>1051</v>
      </c>
      <c r="C47" s="445">
        <v>801</v>
      </c>
      <c r="D47" s="57">
        <v>78824.05871</v>
      </c>
      <c r="E47" s="469">
        <v>77278.61299</v>
      </c>
    </row>
    <row r="48" spans="1:5" ht="15">
      <c r="A48" s="468"/>
      <c r="B48" s="444" t="s">
        <v>870</v>
      </c>
      <c r="C48" s="445">
        <v>804</v>
      </c>
      <c r="D48" s="57">
        <v>33196.272</v>
      </c>
      <c r="E48" s="58">
        <v>41595.272</v>
      </c>
    </row>
    <row r="49" spans="1:5" ht="15">
      <c r="A49" s="470">
        <v>7</v>
      </c>
      <c r="B49" s="447" t="s">
        <v>871</v>
      </c>
      <c r="C49" s="448">
        <v>900</v>
      </c>
      <c r="D49" s="471">
        <v>932904.17924</v>
      </c>
      <c r="E49" s="467">
        <v>951195.06554</v>
      </c>
    </row>
    <row r="50" spans="1:5" ht="15">
      <c r="A50" s="468"/>
      <c r="B50" s="444" t="s">
        <v>872</v>
      </c>
      <c r="C50" s="445">
        <v>901</v>
      </c>
      <c r="D50" s="57">
        <v>217520.74288</v>
      </c>
      <c r="E50" s="469">
        <v>216198.42263999998</v>
      </c>
    </row>
    <row r="51" spans="1:5" ht="15">
      <c r="A51" s="468"/>
      <c r="B51" s="444" t="s">
        <v>1054</v>
      </c>
      <c r="C51" s="445">
        <v>902</v>
      </c>
      <c r="D51" s="57">
        <v>310138.98498</v>
      </c>
      <c r="E51" s="469">
        <v>295520.62179</v>
      </c>
    </row>
    <row r="52" spans="1:5" ht="15">
      <c r="A52" s="468"/>
      <c r="B52" s="444" t="s">
        <v>873</v>
      </c>
      <c r="C52" s="445">
        <v>903</v>
      </c>
      <c r="D52" s="57">
        <v>6702.69842</v>
      </c>
      <c r="E52" s="469">
        <v>6908.13239</v>
      </c>
    </row>
    <row r="53" spans="1:5" ht="15">
      <c r="A53" s="468"/>
      <c r="B53" s="444" t="s">
        <v>1059</v>
      </c>
      <c r="C53" s="445">
        <v>904</v>
      </c>
      <c r="D53" s="57">
        <v>165918.6</v>
      </c>
      <c r="E53" s="469">
        <v>166794.192</v>
      </c>
    </row>
    <row r="54" spans="1:5" ht="17.25" customHeight="1">
      <c r="A54" s="468"/>
      <c r="B54" s="444" t="s">
        <v>1061</v>
      </c>
      <c r="C54" s="445">
        <v>909</v>
      </c>
      <c r="D54" s="57">
        <v>232623.15296</v>
      </c>
      <c r="E54" s="58">
        <v>265773.69672</v>
      </c>
    </row>
    <row r="55" spans="1:5" ht="22.5" customHeight="1">
      <c r="A55" s="470">
        <v>8</v>
      </c>
      <c r="B55" s="447" t="s">
        <v>874</v>
      </c>
      <c r="C55" s="448">
        <v>1000</v>
      </c>
      <c r="D55" s="471">
        <v>1209088.2690599998</v>
      </c>
      <c r="E55" s="467">
        <v>1202150.91604</v>
      </c>
    </row>
    <row r="56" spans="1:5" ht="15">
      <c r="A56" s="468"/>
      <c r="B56" s="444" t="s">
        <v>875</v>
      </c>
      <c r="C56" s="445">
        <v>1001</v>
      </c>
      <c r="D56" s="57">
        <v>8182</v>
      </c>
      <c r="E56" s="469">
        <v>8832</v>
      </c>
    </row>
    <row r="57" spans="1:5" ht="15">
      <c r="A57" s="468"/>
      <c r="B57" s="444" t="s">
        <v>1067</v>
      </c>
      <c r="C57" s="445">
        <v>1002</v>
      </c>
      <c r="D57" s="57">
        <v>78225.75534999999</v>
      </c>
      <c r="E57" s="469">
        <v>78248.75534999999</v>
      </c>
    </row>
    <row r="58" spans="1:5" ht="15">
      <c r="A58" s="468"/>
      <c r="B58" s="444" t="s">
        <v>1071</v>
      </c>
      <c r="C58" s="445">
        <v>1003</v>
      </c>
      <c r="D58" s="57">
        <v>970179.5137100001</v>
      </c>
      <c r="E58" s="469">
        <v>961018.16069</v>
      </c>
    </row>
    <row r="59" spans="1:5" ht="15">
      <c r="A59" s="468"/>
      <c r="B59" s="444" t="s">
        <v>1076</v>
      </c>
      <c r="C59" s="445">
        <v>1004</v>
      </c>
      <c r="D59" s="57">
        <v>128826</v>
      </c>
      <c r="E59" s="469">
        <v>128826</v>
      </c>
    </row>
    <row r="60" spans="1:5" ht="15">
      <c r="A60" s="468"/>
      <c r="B60" s="444" t="s">
        <v>876</v>
      </c>
      <c r="C60" s="445">
        <v>1006</v>
      </c>
      <c r="D60" s="57">
        <v>23675</v>
      </c>
      <c r="E60" s="58">
        <v>25226</v>
      </c>
    </row>
    <row r="61" spans="1:5" ht="15">
      <c r="A61" s="470">
        <v>9</v>
      </c>
      <c r="B61" s="447" t="s">
        <v>877</v>
      </c>
      <c r="C61" s="448">
        <v>1100</v>
      </c>
      <c r="D61" s="471">
        <v>17762.229760000002</v>
      </c>
      <c r="E61" s="467">
        <v>37409.34676</v>
      </c>
    </row>
    <row r="62" spans="1:5" ht="15">
      <c r="A62" s="468"/>
      <c r="B62" s="444" t="s">
        <v>878</v>
      </c>
      <c r="C62" s="445">
        <v>1101</v>
      </c>
      <c r="D62" s="57">
        <v>682</v>
      </c>
      <c r="E62" s="469">
        <v>736</v>
      </c>
    </row>
    <row r="63" spans="1:5" ht="15">
      <c r="A63" s="468"/>
      <c r="B63" s="444" t="s">
        <v>879</v>
      </c>
      <c r="C63" s="445">
        <v>1105</v>
      </c>
      <c r="D63" s="57">
        <v>17080.229760000002</v>
      </c>
      <c r="E63" s="58">
        <v>36673.34676</v>
      </c>
    </row>
    <row r="64" spans="1:5" ht="15">
      <c r="A64" s="470">
        <v>10</v>
      </c>
      <c r="B64" s="447" t="s">
        <v>880</v>
      </c>
      <c r="C64" s="448">
        <v>1300</v>
      </c>
      <c r="D64" s="471">
        <v>219394</v>
      </c>
      <c r="E64" s="467">
        <v>236804</v>
      </c>
    </row>
    <row r="65" spans="1:5" ht="15">
      <c r="A65" s="468"/>
      <c r="B65" s="444" t="s">
        <v>880</v>
      </c>
      <c r="C65" s="445">
        <v>1300</v>
      </c>
      <c r="D65" s="57">
        <v>219394</v>
      </c>
      <c r="E65" s="58">
        <v>236804</v>
      </c>
    </row>
    <row r="66" spans="1:5" s="476" customFormat="1" ht="14.25">
      <c r="A66" s="472"/>
      <c r="B66" s="450" t="s">
        <v>886</v>
      </c>
      <c r="C66" s="473"/>
      <c r="D66" s="474">
        <v>381884.18294</v>
      </c>
      <c r="E66" s="475">
        <v>609581.53111</v>
      </c>
    </row>
    <row r="67" spans="1:5" ht="15">
      <c r="A67" s="477"/>
      <c r="B67" s="478" t="s">
        <v>881</v>
      </c>
      <c r="C67" s="479"/>
      <c r="D67" s="480">
        <v>7537031.441</v>
      </c>
      <c r="E67" s="480">
        <v>7910032.3884</v>
      </c>
    </row>
    <row r="68" spans="1:5" ht="12.75" customHeight="1">
      <c r="A68" s="481"/>
      <c r="B68" s="99"/>
      <c r="C68" s="482"/>
      <c r="D68" s="99"/>
      <c r="E68" s="483"/>
    </row>
    <row r="69" spans="1:5" ht="12.75" customHeight="1">
      <c r="A69" s="484"/>
      <c r="B69" s="37"/>
      <c r="C69" s="485"/>
      <c r="D69" s="486"/>
      <c r="E69" s="486"/>
    </row>
    <row r="70" spans="1:5" ht="12.75" customHeight="1">
      <c r="A70" s="484"/>
      <c r="B70" s="37"/>
      <c r="C70" s="485"/>
      <c r="D70" s="37"/>
      <c r="E70" s="37"/>
    </row>
    <row r="71" spans="1:5" ht="12.75" customHeight="1">
      <c r="A71" s="484"/>
      <c r="B71" s="37"/>
      <c r="C71" s="485"/>
      <c r="D71" s="486"/>
      <c r="E71" s="37"/>
    </row>
    <row r="72" spans="1:5" ht="12.75" customHeight="1">
      <c r="A72" s="484"/>
      <c r="B72" s="37"/>
      <c r="C72" s="485"/>
      <c r="D72" s="37"/>
      <c r="E72" s="486"/>
    </row>
    <row r="73" spans="1:5" ht="12.75" customHeight="1">
      <c r="A73" s="484"/>
      <c r="B73" s="37"/>
      <c r="C73" s="485"/>
      <c r="D73" s="486"/>
      <c r="E73" s="486"/>
    </row>
    <row r="74" spans="1:5" ht="12.75" customHeight="1">
      <c r="A74" s="484"/>
      <c r="B74" s="37"/>
      <c r="C74" s="485"/>
      <c r="D74" s="42"/>
      <c r="E74" s="42"/>
    </row>
  </sheetData>
  <sheetProtection/>
  <mergeCells count="1">
    <mergeCell ref="B19:E19"/>
  </mergeCells>
  <printOptions/>
  <pageMargins left="1.1811023622047245" right="0.2755905511811024" top="0.3937007874015748" bottom="0.5511811023622047" header="0.2755905511811024" footer="0.31496062992125984"/>
  <pageSetup fitToHeight="0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potelicina</cp:lastModifiedBy>
  <cp:lastPrinted>2010-12-27T03:15:37Z</cp:lastPrinted>
  <dcterms:created xsi:type="dcterms:W3CDTF">2010-12-12T10:44:10Z</dcterms:created>
  <dcterms:modified xsi:type="dcterms:W3CDTF">2010-12-29T21:38:05Z</dcterms:modified>
  <cp:category/>
  <cp:version/>
  <cp:contentType/>
  <cp:contentStatus/>
</cp:coreProperties>
</file>